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二季度贴息明细" sheetId="4" r:id="rId1"/>
    <sheet name="2019年11月-2020年3月31新贷款人员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" hidden="1">'2019年11月-2020年3月31新贷款人员'!$A$3:$XEZ$1352</definedName>
    <definedName name="_xlnm._FilterDatabase" localSheetId="0" hidden="1">二季度贴息明细!$A$2:$Q$3594</definedName>
  </definedNames>
  <calcPr calcId="144525"/>
</workbook>
</file>

<file path=xl/sharedStrings.xml><?xml version="1.0" encoding="utf-8"?>
<sst xmlns="http://schemas.openxmlformats.org/spreadsheetml/2006/main" count="31404" uniqueCount="7111">
  <si>
    <t>沈丘县2020年第二季度扶贫小额贷款贴息明细</t>
  </si>
  <si>
    <t>序号</t>
  </si>
  <si>
    <t>乡镇</t>
  </si>
  <si>
    <t>客户姓名</t>
  </si>
  <si>
    <t>贷款利率%</t>
  </si>
  <si>
    <t>贷款金额（元）</t>
  </si>
  <si>
    <t>贷款起期</t>
  </si>
  <si>
    <t>贷款止期</t>
  </si>
  <si>
    <t>本次贴息截止时间或还款时间</t>
  </si>
  <si>
    <t>贷款用途</t>
  </si>
  <si>
    <t>贴息利率%</t>
  </si>
  <si>
    <t>放款银行</t>
  </si>
  <si>
    <t>贴息金额（元）</t>
  </si>
  <si>
    <t>刘庄店</t>
  </si>
  <si>
    <t>张艳丽</t>
  </si>
  <si>
    <t>2019-05-30</t>
  </si>
  <si>
    <t>2020-05-29</t>
  </si>
  <si>
    <t>种中药材</t>
  </si>
  <si>
    <t>农行</t>
  </si>
  <si>
    <t>赵其英</t>
  </si>
  <si>
    <t>2019-06-03</t>
  </si>
  <si>
    <t>2020-06-02</t>
  </si>
  <si>
    <t>养猪</t>
  </si>
  <si>
    <t>赵德营</t>
  </si>
  <si>
    <t>李素</t>
  </si>
  <si>
    <t>2019-06-12</t>
  </si>
  <si>
    <t>2020-06-11</t>
  </si>
  <si>
    <t>养羊</t>
  </si>
  <si>
    <t>老城</t>
  </si>
  <si>
    <t>谷建利</t>
  </si>
  <si>
    <t>2019-08-29</t>
  </si>
  <si>
    <t>2020-08-28</t>
  </si>
  <si>
    <t>养牛</t>
  </si>
  <si>
    <t>普下放</t>
  </si>
  <si>
    <t>纸店</t>
  </si>
  <si>
    <t>史保中</t>
  </si>
  <si>
    <t>2019-08-30</t>
  </si>
  <si>
    <t>李老庄</t>
  </si>
  <si>
    <t>陈铁华</t>
  </si>
  <si>
    <t>2019-09-23</t>
  </si>
  <si>
    <t>李继东</t>
  </si>
  <si>
    <t>2019-09-24</t>
  </si>
  <si>
    <t>种菜</t>
  </si>
  <si>
    <t>洪山</t>
  </si>
  <si>
    <t>胡伟峰</t>
  </si>
  <si>
    <t>2019-11-04</t>
  </si>
  <si>
    <t>2020-11-03</t>
  </si>
  <si>
    <t>北杨集</t>
  </si>
  <si>
    <t>毛洪卫</t>
  </si>
  <si>
    <t>2020-03-27</t>
  </si>
  <si>
    <t>种小麦</t>
  </si>
  <si>
    <t>郑亮</t>
  </si>
  <si>
    <t>进肥料</t>
  </si>
  <si>
    <t>邮储银行</t>
  </si>
  <si>
    <t>范营</t>
  </si>
  <si>
    <t>黄壮营</t>
  </si>
  <si>
    <t>付井</t>
  </si>
  <si>
    <t>孙爱丽</t>
  </si>
  <si>
    <t>李心明</t>
  </si>
  <si>
    <t>周小红</t>
  </si>
  <si>
    <t>刘超</t>
  </si>
  <si>
    <t>周良善</t>
  </si>
  <si>
    <t>李海涛</t>
  </si>
  <si>
    <t>莲池</t>
  </si>
  <si>
    <t>韩新春</t>
  </si>
  <si>
    <t>石槽</t>
  </si>
  <si>
    <t>王连猛</t>
  </si>
  <si>
    <t>陈伟彬</t>
  </si>
  <si>
    <t>李建喜</t>
  </si>
  <si>
    <t>周燕春</t>
  </si>
  <si>
    <t>涂万里</t>
  </si>
  <si>
    <t>白集</t>
  </si>
  <si>
    <t>张刚领</t>
  </si>
  <si>
    <t>胡合伟</t>
  </si>
  <si>
    <t>周营</t>
  </si>
  <si>
    <t>郭工成</t>
  </si>
  <si>
    <t>20191013</t>
  </si>
  <si>
    <t>20201013</t>
  </si>
  <si>
    <t>现从事经营种植</t>
  </si>
  <si>
    <t>沈丘农商银行</t>
  </si>
  <si>
    <t>张秀云</t>
  </si>
  <si>
    <t>20190927</t>
  </si>
  <si>
    <t>20200927</t>
  </si>
  <si>
    <t>申请人现从事经营种植行业。</t>
  </si>
  <si>
    <t>李春明</t>
  </si>
  <si>
    <t>20190930</t>
  </si>
  <si>
    <t>20200930</t>
  </si>
  <si>
    <t>种植</t>
  </si>
  <si>
    <t>刘安全</t>
  </si>
  <si>
    <t>20191017</t>
  </si>
  <si>
    <t>20201017</t>
  </si>
  <si>
    <t>申请人年收入2.6万元，家庭负担较轻。申请借款人身体健康，申请人现从事经营种植行业。于沈丘县周营镇西</t>
  </si>
  <si>
    <t>王长周</t>
  </si>
  <si>
    <t>现从事经营种植行业</t>
  </si>
  <si>
    <t>周刘伟</t>
  </si>
  <si>
    <t>20191018</t>
  </si>
  <si>
    <t>20201018</t>
  </si>
  <si>
    <t>申请人年收入8万元，家庭负担较轻。申请借款人身体健康，申请人现从事经营种植行业。于沈丘县周营镇西李营</t>
  </si>
  <si>
    <t>李治业</t>
  </si>
  <si>
    <t>申请人年收入1.2万元，家庭负担较轻。申请借款人身体健康，申请人现从事经营种植行业。于沈丘县周营乡镇</t>
  </si>
  <si>
    <t>王进国</t>
  </si>
  <si>
    <t>申请人年收入1万元，家庭负担较轻。申请借款人身体健康，申请人现从事经营养殖行业。于沈丘县周营乡镇黄孟</t>
  </si>
  <si>
    <t>王玉红</t>
  </si>
  <si>
    <t>20191019</t>
  </si>
  <si>
    <t>20201019</t>
  </si>
  <si>
    <t>贾来功</t>
  </si>
  <si>
    <t>李国新</t>
  </si>
  <si>
    <t>申请人年收入3万元，家庭负担较轻。申请借款人身体健康，申请人现从事经营种植行业。于沈丘县周营镇李徐湾</t>
  </si>
  <si>
    <t>王运动</t>
  </si>
  <si>
    <t>申请人年收入1万元，家庭负担较轻。申请借款人身体健康，申请人现从事经营种植行业。于沈丘县周营镇谢营行</t>
  </si>
  <si>
    <t>张运柱</t>
  </si>
  <si>
    <t>申请人年收入1万元，家庭负担较轻。申请借款人身体健康，申请人现从事经营种植行业。于河南省沈丘县周营乡</t>
  </si>
  <si>
    <t>司中华</t>
  </si>
  <si>
    <t>20191020</t>
  </si>
  <si>
    <t>20201020</t>
  </si>
  <si>
    <t>流动资金</t>
  </si>
  <si>
    <t>王瑞涛</t>
  </si>
  <si>
    <t>申请人年收入1万元，家庭负担较轻。申请借款人身体健康，申请人现从事经营种植行业。于沈丘县周营镇西李口</t>
  </si>
  <si>
    <t>崔进</t>
  </si>
  <si>
    <t>20191112</t>
  </si>
  <si>
    <t>20201112</t>
  </si>
  <si>
    <t>种植，用于流动资金</t>
  </si>
  <si>
    <t>赵秀梅</t>
  </si>
  <si>
    <t>20191113</t>
  </si>
  <si>
    <t>20201113</t>
  </si>
  <si>
    <t>李辉</t>
  </si>
  <si>
    <t>张万幸</t>
  </si>
  <si>
    <t>20191115</t>
  </si>
  <si>
    <t>20201115</t>
  </si>
  <si>
    <t>申请人年收入2万元，家庭负担较轻。申请借款人身体健康，申请人现从事经营种植行业。于沈丘县周营镇刘集行</t>
  </si>
  <si>
    <t>姜桂花</t>
  </si>
  <si>
    <t>20191119</t>
  </si>
  <si>
    <t>20201119</t>
  </si>
  <si>
    <t>申请人年收入2万元，家庭负担较轻。申请借款人身体健康，申请人现从事经营种植行业。于沈丘县周营镇李楼营</t>
  </si>
  <si>
    <t>崔志军</t>
  </si>
  <si>
    <t>20191127</t>
  </si>
  <si>
    <t>20201127</t>
  </si>
  <si>
    <t>用于种植</t>
  </si>
  <si>
    <t>贾秀英</t>
  </si>
  <si>
    <t>周保林</t>
  </si>
  <si>
    <t>种植，用于流动资金。</t>
  </si>
  <si>
    <t>谢东明</t>
  </si>
  <si>
    <t>20190923</t>
  </si>
  <si>
    <t>20200923</t>
  </si>
  <si>
    <t>扩大养羊规模</t>
  </si>
  <si>
    <t>王建全</t>
  </si>
  <si>
    <t>现从事经营养殖</t>
  </si>
  <si>
    <t>孙严彬</t>
  </si>
  <si>
    <t>20191015</t>
  </si>
  <si>
    <t>20201015</t>
  </si>
  <si>
    <t>养殖</t>
  </si>
  <si>
    <t>周志永</t>
  </si>
  <si>
    <t>20190929</t>
  </si>
  <si>
    <t>20200929</t>
  </si>
  <si>
    <t>种植蘑菇用于流动资金</t>
  </si>
  <si>
    <t>蒋保成</t>
  </si>
  <si>
    <t>4.75</t>
  </si>
  <si>
    <t>20210725</t>
  </si>
  <si>
    <t>留福</t>
  </si>
  <si>
    <t>陈西良</t>
  </si>
  <si>
    <t>20191027</t>
  </si>
  <si>
    <t>20201027</t>
  </si>
  <si>
    <t>陈晓行</t>
  </si>
  <si>
    <t>4.35</t>
  </si>
  <si>
    <t>20191029</t>
  </si>
  <si>
    <t>20201029</t>
  </si>
  <si>
    <t>代永军</t>
  </si>
  <si>
    <t>贷款2万元，用于服装加工</t>
  </si>
  <si>
    <t>范海涛</t>
  </si>
  <si>
    <t>20191121</t>
  </si>
  <si>
    <t>20201121</t>
  </si>
  <si>
    <t>范海战</t>
  </si>
  <si>
    <t>20190911</t>
  </si>
  <si>
    <t>20200911</t>
  </si>
  <si>
    <t>范来军</t>
  </si>
  <si>
    <t>20191022</t>
  </si>
  <si>
    <t>20201022</t>
  </si>
  <si>
    <t>收废品</t>
  </si>
  <si>
    <t>范来运</t>
  </si>
  <si>
    <t>20191026</t>
  </si>
  <si>
    <t>20201026</t>
  </si>
  <si>
    <t>范留义</t>
  </si>
  <si>
    <t>范树林</t>
  </si>
  <si>
    <t>郭修红</t>
  </si>
  <si>
    <t>贷款5千元，用于开小卖部</t>
  </si>
  <si>
    <t>韩建新</t>
  </si>
  <si>
    <t>20190821</t>
  </si>
  <si>
    <t>20200821</t>
  </si>
  <si>
    <t>良好</t>
  </si>
  <si>
    <t>韩满行</t>
  </si>
  <si>
    <t>20191025</t>
  </si>
  <si>
    <t>20201025</t>
  </si>
  <si>
    <t>贷款5千元，用于建筑</t>
  </si>
  <si>
    <t>韩旭灵</t>
  </si>
  <si>
    <t>20191024</t>
  </si>
  <si>
    <t>20201024</t>
  </si>
  <si>
    <t>贷款5千元用于装修</t>
  </si>
  <si>
    <t>霍保留</t>
  </si>
  <si>
    <t>20191021</t>
  </si>
  <si>
    <t>20201021</t>
  </si>
  <si>
    <t>运输</t>
  </si>
  <si>
    <t>蒋体才</t>
  </si>
  <si>
    <t>蒋新华</t>
  </si>
  <si>
    <t>20190922</t>
  </si>
  <si>
    <t>20200922</t>
  </si>
  <si>
    <t>金彩英</t>
  </si>
  <si>
    <t>20191209</t>
  </si>
  <si>
    <t>20201209</t>
  </si>
  <si>
    <t>金建</t>
  </si>
  <si>
    <t>贷款2万元，用于养牛</t>
  </si>
  <si>
    <t>金连祥</t>
  </si>
  <si>
    <t>金云亮</t>
  </si>
  <si>
    <t>20191023</t>
  </si>
  <si>
    <t>20201023</t>
  </si>
  <si>
    <t>贷款5千元，用于建筑，</t>
  </si>
  <si>
    <t>李春生</t>
  </si>
  <si>
    <t>李亮华</t>
  </si>
  <si>
    <t>贷款5千元，用于装修</t>
  </si>
  <si>
    <t>李刘想</t>
  </si>
  <si>
    <t>李士友</t>
  </si>
  <si>
    <t>李响</t>
  </si>
  <si>
    <t>贷款5千元，用于加工家具</t>
  </si>
  <si>
    <t>刘艳杰</t>
  </si>
  <si>
    <t>客户借款5千元用于种植</t>
  </si>
  <si>
    <t>刘兆祎</t>
  </si>
  <si>
    <t>卢山岭</t>
  </si>
  <si>
    <t>20190916</t>
  </si>
  <si>
    <t>20200916</t>
  </si>
  <si>
    <t>贷款1万元，用于养鸡</t>
  </si>
  <si>
    <t>马士林</t>
  </si>
  <si>
    <t>申林华</t>
  </si>
  <si>
    <t>苏万福</t>
  </si>
  <si>
    <t>孙风英</t>
  </si>
  <si>
    <t>20191031</t>
  </si>
  <si>
    <t>20201031</t>
  </si>
  <si>
    <t>王来锋</t>
  </si>
  <si>
    <t>20191001</t>
  </si>
  <si>
    <t>20201001</t>
  </si>
  <si>
    <t>王笑云</t>
  </si>
  <si>
    <t>王振发</t>
  </si>
  <si>
    <t>20191009</t>
  </si>
  <si>
    <t>20201009</t>
  </si>
  <si>
    <t>超市</t>
  </si>
  <si>
    <t>王振岭</t>
  </si>
  <si>
    <t>武东三</t>
  </si>
  <si>
    <t>20191016</t>
  </si>
  <si>
    <t>20201016</t>
  </si>
  <si>
    <t>武朋</t>
  </si>
  <si>
    <t>贷款5千元，用于养殖</t>
  </si>
  <si>
    <t>武巧妮</t>
  </si>
  <si>
    <t>贷款5千元，用于种植</t>
  </si>
  <si>
    <t>武天园</t>
  </si>
  <si>
    <t>夏俊杰</t>
  </si>
  <si>
    <t>贷款4万元，用于养羊</t>
  </si>
  <si>
    <t>严常领</t>
  </si>
  <si>
    <t>张北京</t>
  </si>
  <si>
    <t>20190918</t>
  </si>
  <si>
    <t>20200918</t>
  </si>
  <si>
    <t>冯营</t>
  </si>
  <si>
    <t>王全义</t>
  </si>
  <si>
    <t>李兵</t>
  </si>
  <si>
    <t>20200605</t>
  </si>
  <si>
    <t>谢友会</t>
  </si>
  <si>
    <t>20200403</t>
  </si>
  <si>
    <t>韩可彬</t>
  </si>
  <si>
    <t>20200427</t>
  </si>
  <si>
    <t>李来军</t>
  </si>
  <si>
    <t>20200402</t>
  </si>
  <si>
    <t>杨进良</t>
  </si>
  <si>
    <t>20200523</t>
  </si>
  <si>
    <t>陈通义</t>
  </si>
  <si>
    <t>20200306</t>
  </si>
  <si>
    <t>20210306</t>
  </si>
  <si>
    <t>20200417</t>
  </si>
  <si>
    <t>谢建民</t>
  </si>
  <si>
    <t>20200408</t>
  </si>
  <si>
    <t>陈海见</t>
  </si>
  <si>
    <t>杨艳伟</t>
  </si>
  <si>
    <t>谢峰</t>
  </si>
  <si>
    <t>韩猛</t>
  </si>
  <si>
    <t>20190830</t>
  </si>
  <si>
    <t>20200830</t>
  </si>
  <si>
    <t>20200508</t>
  </si>
  <si>
    <t>李振华</t>
  </si>
  <si>
    <t>20200416</t>
  </si>
  <si>
    <t>陈学领</t>
  </si>
  <si>
    <t>李海洋</t>
  </si>
  <si>
    <t>20200406</t>
  </si>
  <si>
    <t>霍艳平</t>
  </si>
  <si>
    <t>李东亚</t>
  </si>
  <si>
    <t>20191123</t>
  </si>
  <si>
    <t>20201123</t>
  </si>
  <si>
    <t>20200419</t>
  </si>
  <si>
    <t>王建新</t>
  </si>
  <si>
    <t>20200420</t>
  </si>
  <si>
    <t>严玲</t>
  </si>
  <si>
    <t>20200314</t>
  </si>
  <si>
    <t>20210314</t>
  </si>
  <si>
    <t>汪梅</t>
  </si>
  <si>
    <t>20200610</t>
  </si>
  <si>
    <t>周小侠</t>
  </si>
  <si>
    <t>20200407</t>
  </si>
  <si>
    <t>郑海霞</t>
  </si>
  <si>
    <t>20200601</t>
  </si>
  <si>
    <t>魏至夷</t>
  </si>
  <si>
    <t>王百顺</t>
  </si>
  <si>
    <t>20200328</t>
  </si>
  <si>
    <t>20210328</t>
  </si>
  <si>
    <t>20200414</t>
  </si>
  <si>
    <t>孙耿</t>
  </si>
  <si>
    <t>张长留</t>
  </si>
  <si>
    <t>邵玉明</t>
  </si>
  <si>
    <t>周志强</t>
  </si>
  <si>
    <t>曹威威</t>
  </si>
  <si>
    <t>彩钢板房加工</t>
  </si>
  <si>
    <t>朱纪涛</t>
  </si>
  <si>
    <t>李艳霞</t>
  </si>
  <si>
    <t>马天明</t>
  </si>
  <si>
    <t>李振荣</t>
  </si>
  <si>
    <t>张俊岭</t>
  </si>
  <si>
    <t>孙才兴</t>
  </si>
  <si>
    <t>赵国心</t>
  </si>
  <si>
    <t>刘东玉</t>
  </si>
  <si>
    <t>王伟义</t>
  </si>
  <si>
    <t>姜拥军</t>
  </si>
  <si>
    <t>张治军</t>
  </si>
  <si>
    <t>崔希望</t>
  </si>
  <si>
    <t>王朝勋</t>
  </si>
  <si>
    <t>李强</t>
  </si>
  <si>
    <t>种花生</t>
  </si>
  <si>
    <t>梁永亮</t>
  </si>
  <si>
    <t>养羊购买饲料</t>
  </si>
  <si>
    <t>刘春峰</t>
  </si>
  <si>
    <t>贷款用于养殖购买饲料</t>
  </si>
  <si>
    <t>张衬山</t>
  </si>
  <si>
    <t>杨同义</t>
  </si>
  <si>
    <t>刘书畅</t>
  </si>
  <si>
    <t>北城</t>
  </si>
  <si>
    <t>范高良</t>
  </si>
  <si>
    <t>20180705</t>
  </si>
  <si>
    <t>20210705</t>
  </si>
  <si>
    <t>种果树</t>
  </si>
  <si>
    <t>吴刘猛</t>
  </si>
  <si>
    <t>20190509</t>
  </si>
  <si>
    <t>20200509</t>
  </si>
  <si>
    <t>申林</t>
  </si>
  <si>
    <t>20200320</t>
  </si>
  <si>
    <t>20210320</t>
  </si>
  <si>
    <t>种植花卉</t>
  </si>
  <si>
    <t>黄艳敏</t>
  </si>
  <si>
    <t>20180706</t>
  </si>
  <si>
    <t>20210706</t>
  </si>
  <si>
    <t>范全厂</t>
  </si>
  <si>
    <t>20180710</t>
  </si>
  <si>
    <t>20210710</t>
  </si>
  <si>
    <t>东城</t>
  </si>
  <si>
    <t>李士民</t>
  </si>
  <si>
    <t>20190926</t>
  </si>
  <si>
    <t>20200926</t>
  </si>
  <si>
    <t>卞路口乡</t>
  </si>
  <si>
    <t>张永领</t>
  </si>
  <si>
    <t>养鱼</t>
  </si>
  <si>
    <t>孟现丽</t>
  </si>
  <si>
    <t>种植药材</t>
  </si>
  <si>
    <t>郭永成</t>
  </si>
  <si>
    <t>进药材种子</t>
  </si>
  <si>
    <t>刘春合</t>
  </si>
  <si>
    <t>种植小麦</t>
  </si>
  <si>
    <t>刘新峰</t>
  </si>
  <si>
    <t>种植芝麻</t>
  </si>
  <si>
    <t>杜前进</t>
  </si>
  <si>
    <t>胡素华</t>
  </si>
  <si>
    <t>黄灿齐</t>
  </si>
  <si>
    <t>霍五常</t>
  </si>
  <si>
    <t>种植大蒜</t>
  </si>
  <si>
    <t>王朋</t>
  </si>
  <si>
    <t>霍云洪</t>
  </si>
  <si>
    <t>张学伟</t>
  </si>
  <si>
    <t>张振彬</t>
  </si>
  <si>
    <t>高殿领</t>
  </si>
  <si>
    <t>巴彩英</t>
  </si>
  <si>
    <t>刘湾</t>
  </si>
  <si>
    <t>徐学名</t>
  </si>
  <si>
    <t>养鸡</t>
  </si>
  <si>
    <t>梁克义</t>
  </si>
  <si>
    <t>卢子军</t>
  </si>
  <si>
    <t>范贺灵</t>
  </si>
  <si>
    <t>杨海峰</t>
  </si>
  <si>
    <t>耿长杰</t>
  </si>
  <si>
    <t>张凤彩</t>
  </si>
  <si>
    <t>李金荣</t>
  </si>
  <si>
    <t>李记伟</t>
  </si>
  <si>
    <t>王战争</t>
  </si>
  <si>
    <t>张永超</t>
  </si>
  <si>
    <t>马留成</t>
  </si>
  <si>
    <t>黄连善</t>
  </si>
  <si>
    <t>胡来强</t>
  </si>
  <si>
    <t>李高峰</t>
  </si>
  <si>
    <t>李子华</t>
  </si>
  <si>
    <t>卢连生</t>
  </si>
  <si>
    <t>卜金兰</t>
  </si>
  <si>
    <t>王彩荣</t>
  </si>
  <si>
    <t>王东民</t>
  </si>
  <si>
    <t>刘明</t>
  </si>
  <si>
    <t>赵玉柱</t>
  </si>
  <si>
    <t>王俊京</t>
  </si>
  <si>
    <t>王永强</t>
  </si>
  <si>
    <t>刘振峰</t>
  </si>
  <si>
    <t>赵金才</t>
  </si>
  <si>
    <t>李保山</t>
  </si>
  <si>
    <t>李贺青</t>
  </si>
  <si>
    <t>王见伟</t>
  </si>
  <si>
    <t>周得力</t>
  </si>
  <si>
    <t>翟秀玲</t>
  </si>
  <si>
    <t>王理</t>
  </si>
  <si>
    <t>李建立</t>
  </si>
  <si>
    <t>李相东</t>
  </si>
  <si>
    <t>李洪见</t>
  </si>
  <si>
    <t>王林寒</t>
  </si>
  <si>
    <t>张海峰</t>
  </si>
  <si>
    <t>卜子华</t>
  </si>
  <si>
    <t>李福三</t>
  </si>
  <si>
    <t>卜洪军</t>
  </si>
  <si>
    <t>刘自昌</t>
  </si>
  <si>
    <t>李纪文</t>
  </si>
  <si>
    <t>张国防</t>
  </si>
  <si>
    <t>龚满仓</t>
  </si>
  <si>
    <t>新安集</t>
  </si>
  <si>
    <t>王纪奎</t>
  </si>
  <si>
    <t>水电安装进料</t>
  </si>
  <si>
    <t>孙海军</t>
  </si>
  <si>
    <t>潘恒</t>
  </si>
  <si>
    <t>水果批发</t>
  </si>
  <si>
    <t>徐分工</t>
  </si>
  <si>
    <t>王松法</t>
  </si>
  <si>
    <t>王排芳</t>
  </si>
  <si>
    <t>种药材</t>
  </si>
  <si>
    <t>崔鸿理</t>
  </si>
  <si>
    <t>室内装修</t>
  </si>
  <si>
    <t>乔海华</t>
  </si>
  <si>
    <t>郭风凯</t>
  </si>
  <si>
    <t>种蔬菜</t>
  </si>
  <si>
    <t>崔永章</t>
  </si>
  <si>
    <t>王翠平</t>
  </si>
  <si>
    <t>种玉米</t>
  </si>
  <si>
    <t>谢付行</t>
  </si>
  <si>
    <t>王纪同</t>
  </si>
  <si>
    <t>王可可</t>
  </si>
  <si>
    <t>毛晨丽</t>
  </si>
  <si>
    <t>门市部</t>
  </si>
  <si>
    <t>崔廷新</t>
  </si>
  <si>
    <t>买按摩机</t>
  </si>
  <si>
    <t>李全新</t>
  </si>
  <si>
    <t>郭分队</t>
  </si>
  <si>
    <t>周心志</t>
  </si>
  <si>
    <t>王刘庄</t>
  </si>
  <si>
    <t>张长军</t>
  </si>
  <si>
    <t>王秋红</t>
  </si>
  <si>
    <t>张洒洒</t>
  </si>
  <si>
    <t>王月华</t>
  </si>
  <si>
    <t>任广生</t>
  </si>
  <si>
    <t>王松宝</t>
  </si>
  <si>
    <t>买建筑工具</t>
  </si>
  <si>
    <t>闫黎勇</t>
  </si>
  <si>
    <t>大邢庄</t>
  </si>
  <si>
    <t>陈应华</t>
  </si>
  <si>
    <t>张立</t>
  </si>
  <si>
    <t>林木</t>
  </si>
  <si>
    <t>陈世民</t>
  </si>
  <si>
    <t>李怀军</t>
  </si>
  <si>
    <t>李俊</t>
  </si>
  <si>
    <t>高清宁</t>
  </si>
  <si>
    <t>批发童装</t>
  </si>
  <si>
    <t>刘邦</t>
  </si>
  <si>
    <t>水电安装</t>
  </si>
  <si>
    <t>高文郎</t>
  </si>
  <si>
    <t>商店</t>
  </si>
  <si>
    <t>卢士军</t>
  </si>
  <si>
    <t>赵春义</t>
  </si>
  <si>
    <t>铝合金加工</t>
  </si>
  <si>
    <t>王超众</t>
  </si>
  <si>
    <t>木业加工</t>
  </si>
  <si>
    <t>李金全</t>
  </si>
  <si>
    <t>李昕</t>
  </si>
  <si>
    <t>小吃</t>
  </si>
  <si>
    <t>王海岭</t>
  </si>
  <si>
    <t>赵智创</t>
  </si>
  <si>
    <t>李威威</t>
  </si>
  <si>
    <t>范士英</t>
  </si>
  <si>
    <t>牛学军</t>
  </si>
  <si>
    <t>赵自立</t>
  </si>
  <si>
    <t>刘波</t>
  </si>
  <si>
    <t>高松林</t>
  </si>
  <si>
    <t>高松山</t>
  </si>
  <si>
    <t>赵高中</t>
  </si>
  <si>
    <t>代高峰</t>
  </si>
  <si>
    <t>张桂强</t>
  </si>
  <si>
    <t>赵春明</t>
  </si>
  <si>
    <t>谢美丽</t>
  </si>
  <si>
    <t>侯巍巍</t>
  </si>
  <si>
    <t>王看</t>
  </si>
  <si>
    <t>20191114</t>
  </si>
  <si>
    <t>20201114</t>
  </si>
  <si>
    <t>王国华</t>
  </si>
  <si>
    <t>杜玉华</t>
  </si>
  <si>
    <t>陈志华</t>
  </si>
  <si>
    <t>20191129</t>
  </si>
  <si>
    <t>20201129</t>
  </si>
  <si>
    <t>赵华亮</t>
  </si>
  <si>
    <t>20191223</t>
  </si>
  <si>
    <t>20201223</t>
  </si>
  <si>
    <t>王俊杰</t>
  </si>
  <si>
    <t>王倩</t>
  </si>
  <si>
    <t>20200608</t>
  </si>
  <si>
    <t>中银富登</t>
  </si>
  <si>
    <t>谢辛凌</t>
  </si>
  <si>
    <t>陈海舟</t>
  </si>
  <si>
    <t>20200603</t>
  </si>
  <si>
    <t>张公里</t>
  </si>
  <si>
    <t>20200611</t>
  </si>
  <si>
    <t>作坊生产</t>
  </si>
  <si>
    <t>王立场</t>
  </si>
  <si>
    <t>20200609</t>
  </si>
  <si>
    <t>宋学功</t>
  </si>
  <si>
    <t>徐汝军</t>
  </si>
  <si>
    <t>徐新年</t>
  </si>
  <si>
    <t>加工网</t>
  </si>
  <si>
    <t>刘慧彬</t>
  </si>
  <si>
    <t>赵翠英</t>
  </si>
  <si>
    <t>进饲料</t>
  </si>
  <si>
    <t>周华东</t>
  </si>
  <si>
    <t>朱文全</t>
  </si>
  <si>
    <t>张三喜</t>
  </si>
  <si>
    <t>牛永亮</t>
  </si>
  <si>
    <t>王永银</t>
  </si>
  <si>
    <t>孟来良</t>
  </si>
  <si>
    <t>郑松涛</t>
  </si>
  <si>
    <t>刘迎迎</t>
  </si>
  <si>
    <t>进化肥</t>
  </si>
  <si>
    <t>陈磊</t>
  </si>
  <si>
    <t>李来峰</t>
  </si>
  <si>
    <t>进衣服</t>
  </si>
  <si>
    <t>刘涛</t>
  </si>
  <si>
    <t>赵学中</t>
  </si>
  <si>
    <t>崔新福</t>
  </si>
  <si>
    <t>王文言</t>
  </si>
  <si>
    <t>赵海燕</t>
  </si>
  <si>
    <t>单振喜</t>
  </si>
  <si>
    <t>李政治</t>
  </si>
  <si>
    <t>刘艳</t>
  </si>
  <si>
    <t>刘新民</t>
  </si>
  <si>
    <t>张新奎</t>
  </si>
  <si>
    <t>进手机</t>
  </si>
  <si>
    <t>吕秀英</t>
  </si>
  <si>
    <t>卢海琴</t>
  </si>
  <si>
    <t>崔广清</t>
  </si>
  <si>
    <t>李向敏</t>
  </si>
  <si>
    <t>杨继田</t>
  </si>
  <si>
    <t>马桂梅</t>
  </si>
  <si>
    <t>孙光辉</t>
  </si>
  <si>
    <t>孙波</t>
  </si>
  <si>
    <t>张运三</t>
  </si>
  <si>
    <t>张保京</t>
  </si>
  <si>
    <t>杨炳全</t>
  </si>
  <si>
    <t>胡东梅</t>
  </si>
  <si>
    <t>王林卫</t>
  </si>
  <si>
    <t>马雷锋</t>
  </si>
  <si>
    <t>董燎原</t>
  </si>
  <si>
    <t>张文见</t>
  </si>
  <si>
    <t>杨留刚</t>
  </si>
  <si>
    <t>赵梦雨</t>
  </si>
  <si>
    <t>孙争光</t>
  </si>
  <si>
    <t>周燕勤</t>
  </si>
  <si>
    <t>晏乾坤</t>
  </si>
  <si>
    <t>进眼镜</t>
  </si>
  <si>
    <t>马占廷</t>
  </si>
  <si>
    <t>进铝合金</t>
  </si>
  <si>
    <t>王高产</t>
  </si>
  <si>
    <t>晏建奎</t>
  </si>
  <si>
    <t>范建立</t>
  </si>
  <si>
    <t>卢普</t>
  </si>
  <si>
    <t>代银花</t>
  </si>
  <si>
    <t>熊继中</t>
  </si>
  <si>
    <t>马爱兵</t>
  </si>
  <si>
    <t>蒋欣</t>
  </si>
  <si>
    <t>范艳丽</t>
  </si>
  <si>
    <t>钱子亮</t>
  </si>
  <si>
    <t>毛许昌</t>
  </si>
  <si>
    <t>李建礼</t>
  </si>
  <si>
    <t>杨学增</t>
  </si>
  <si>
    <t>程建军</t>
  </si>
  <si>
    <t>刘冬亮</t>
  </si>
  <si>
    <t>崔振</t>
  </si>
  <si>
    <t>王士厂</t>
  </si>
  <si>
    <t>李文锋</t>
  </si>
  <si>
    <t>崔三</t>
  </si>
  <si>
    <t>马志峰</t>
  </si>
  <si>
    <t>齐仕伟</t>
  </si>
  <si>
    <t>马素荣</t>
  </si>
  <si>
    <t>赵刘生</t>
  </si>
  <si>
    <t>崔英</t>
  </si>
  <si>
    <t>赵怀斌</t>
  </si>
  <si>
    <t>张海平</t>
  </si>
  <si>
    <t>林云飞</t>
  </si>
  <si>
    <t>徐公进</t>
  </si>
  <si>
    <t>张运洪</t>
  </si>
  <si>
    <t>赵全喜</t>
  </si>
  <si>
    <t>李水子</t>
  </si>
  <si>
    <t>张燕伟</t>
  </si>
  <si>
    <t>王志文</t>
  </si>
  <si>
    <t>崔运中</t>
  </si>
  <si>
    <t>于洪伟</t>
  </si>
  <si>
    <t>吕和平</t>
  </si>
  <si>
    <t>李因轮</t>
  </si>
  <si>
    <t>褚顺涛</t>
  </si>
  <si>
    <t>王登奎</t>
  </si>
  <si>
    <t>唐学永</t>
  </si>
  <si>
    <t>刘来标</t>
  </si>
  <si>
    <t>李存良</t>
  </si>
  <si>
    <t>张玉芬</t>
  </si>
  <si>
    <t>贾环伟</t>
  </si>
  <si>
    <t>董来峰</t>
  </si>
  <si>
    <t>严华年</t>
  </si>
  <si>
    <t>朱军仕</t>
  </si>
  <si>
    <t>赵留勤</t>
  </si>
  <si>
    <t>肖殿明</t>
  </si>
  <si>
    <t>宋西永</t>
  </si>
  <si>
    <t>宋军</t>
  </si>
  <si>
    <t>肖志华</t>
  </si>
  <si>
    <t>李凤云</t>
  </si>
  <si>
    <t>陈凯</t>
  </si>
  <si>
    <t>张冬冬</t>
  </si>
  <si>
    <t>陈付宝</t>
  </si>
  <si>
    <t>陈辉</t>
  </si>
  <si>
    <t>付英良</t>
  </si>
  <si>
    <t>王士通</t>
  </si>
  <si>
    <t>王素兰</t>
  </si>
  <si>
    <t>孙秋梅</t>
  </si>
  <si>
    <t>熊泽发</t>
  </si>
  <si>
    <t>倪金领</t>
  </si>
  <si>
    <t>王文英</t>
  </si>
  <si>
    <t>徐彩萍</t>
  </si>
  <si>
    <t>张国清</t>
  </si>
  <si>
    <t>张超海</t>
  </si>
  <si>
    <t>代冬梅</t>
  </si>
  <si>
    <t>张巧灵</t>
  </si>
  <si>
    <t>张超勤</t>
  </si>
  <si>
    <t>孙玉林</t>
  </si>
  <si>
    <t>杨国营</t>
  </si>
  <si>
    <t>李振英</t>
  </si>
  <si>
    <t>姜守亮</t>
  </si>
  <si>
    <t>单工厂</t>
  </si>
  <si>
    <t>王建中</t>
  </si>
  <si>
    <t>马振峰</t>
  </si>
  <si>
    <t>张红军</t>
  </si>
  <si>
    <t>马金行</t>
  </si>
  <si>
    <t>梁明苍</t>
  </si>
  <si>
    <t>马飞</t>
  </si>
  <si>
    <t>卞周林</t>
  </si>
  <si>
    <t>卞玉院</t>
  </si>
  <si>
    <t>严道之</t>
  </si>
  <si>
    <t>李瑞英</t>
  </si>
  <si>
    <t>赵明宇</t>
  </si>
  <si>
    <t>宋亚坤</t>
  </si>
  <si>
    <t>徐海军</t>
  </si>
  <si>
    <t>徐如厂</t>
  </si>
  <si>
    <t>王学刚</t>
  </si>
  <si>
    <t>周金龙</t>
  </si>
  <si>
    <t>彭兰英</t>
  </si>
  <si>
    <t>胡立兵</t>
  </si>
  <si>
    <t>程蒙</t>
  </si>
  <si>
    <t>林彦军</t>
  </si>
  <si>
    <t>王红旗</t>
  </si>
  <si>
    <t>胡全厂</t>
  </si>
  <si>
    <t>胡建好</t>
  </si>
  <si>
    <t>王大娃</t>
  </si>
  <si>
    <t>王生利</t>
  </si>
  <si>
    <t>赵振勇</t>
  </si>
  <si>
    <t>王东亮</t>
  </si>
  <si>
    <t>王春花</t>
  </si>
  <si>
    <t>王秋香</t>
  </si>
  <si>
    <t>李永</t>
  </si>
  <si>
    <t>刘培红</t>
  </si>
  <si>
    <t>王记杰</t>
  </si>
  <si>
    <t>杨卫东</t>
  </si>
  <si>
    <t>刘爱荣</t>
  </si>
  <si>
    <t>朱胜英</t>
  </si>
  <si>
    <t>王银庄</t>
  </si>
  <si>
    <t>崔勇</t>
  </si>
  <si>
    <t>单可营</t>
  </si>
  <si>
    <t>朱学文</t>
  </si>
  <si>
    <t>马兵立</t>
  </si>
  <si>
    <t>张金顶</t>
  </si>
  <si>
    <t>赵菩楞</t>
  </si>
  <si>
    <t>刘来运</t>
  </si>
  <si>
    <t>赵书堂</t>
  </si>
  <si>
    <t>晏永华</t>
  </si>
  <si>
    <t>晏有钱</t>
  </si>
  <si>
    <t>晏林</t>
  </si>
  <si>
    <t>晏庆岗</t>
  </si>
  <si>
    <t>晏斌</t>
  </si>
  <si>
    <t>晏伟</t>
  </si>
  <si>
    <t>晏瑞兵</t>
  </si>
  <si>
    <t>屈肖飞</t>
  </si>
  <si>
    <t>普安民</t>
  </si>
  <si>
    <t>马玉连</t>
  </si>
  <si>
    <t>杨子武</t>
  </si>
  <si>
    <t>童海军</t>
  </si>
  <si>
    <t>张纪奎</t>
  </si>
  <si>
    <t>赵解放</t>
  </si>
  <si>
    <t>密玉虎</t>
  </si>
  <si>
    <t>张付国</t>
  </si>
  <si>
    <t>郭秋峰</t>
  </si>
  <si>
    <t>高学义</t>
  </si>
  <si>
    <t>李海生</t>
  </si>
  <si>
    <t>杨友昆</t>
  </si>
  <si>
    <t>周玉矿</t>
  </si>
  <si>
    <t>周全福</t>
  </si>
  <si>
    <t>周干义</t>
  </si>
  <si>
    <t>马中俊</t>
  </si>
  <si>
    <t>鹿思芹</t>
  </si>
  <si>
    <t>焦文文</t>
  </si>
  <si>
    <t>王富军</t>
  </si>
  <si>
    <t>王贵良</t>
  </si>
  <si>
    <t>杨永志</t>
  </si>
  <si>
    <t>王新厂</t>
  </si>
  <si>
    <t>王国民</t>
  </si>
  <si>
    <t>杨保英</t>
  </si>
  <si>
    <t>潘瑞</t>
  </si>
  <si>
    <t>宋志会</t>
  </si>
  <si>
    <t>张永</t>
  </si>
  <si>
    <t>宋晓龙</t>
  </si>
  <si>
    <t>宋自营</t>
  </si>
  <si>
    <t>宋西耿</t>
  </si>
  <si>
    <t>郭义得</t>
  </si>
  <si>
    <t>徐超峰</t>
  </si>
  <si>
    <t>徐强</t>
  </si>
  <si>
    <t>王银行</t>
  </si>
  <si>
    <t>郝艳丽</t>
  </si>
  <si>
    <t>马文昌</t>
  </si>
  <si>
    <t>李杰昌</t>
  </si>
  <si>
    <t>盛留红</t>
  </si>
  <si>
    <t>崔海军</t>
  </si>
  <si>
    <t>于秋云</t>
  </si>
  <si>
    <t>刘丹</t>
  </si>
  <si>
    <t>张合理</t>
  </si>
  <si>
    <t>张玉华</t>
  </si>
  <si>
    <t>孟庆印</t>
  </si>
  <si>
    <t>王来运</t>
  </si>
  <si>
    <t>杨茂新</t>
  </si>
  <si>
    <t>卞清柱</t>
  </si>
  <si>
    <t>单好生</t>
  </si>
  <si>
    <t>刘新安</t>
  </si>
  <si>
    <t>林全意</t>
  </si>
  <si>
    <t>毛如义</t>
  </si>
  <si>
    <t>刘俊志</t>
  </si>
  <si>
    <t>张震</t>
  </si>
  <si>
    <t>杨学勤</t>
  </si>
  <si>
    <t>杨俊齐</t>
  </si>
  <si>
    <t>韩前营</t>
  </si>
  <si>
    <t>韩团结</t>
  </si>
  <si>
    <t>尹县委</t>
  </si>
  <si>
    <t>马红梅</t>
  </si>
  <si>
    <t>王平心</t>
  </si>
  <si>
    <t>李平真</t>
  </si>
  <si>
    <t>刘凤云</t>
  </si>
  <si>
    <t>韩艳丽</t>
  </si>
  <si>
    <t>李哲东</t>
  </si>
  <si>
    <t>李向云</t>
  </si>
  <si>
    <t>高振</t>
  </si>
  <si>
    <t>李成朋</t>
  </si>
  <si>
    <t>杨建华</t>
  </si>
  <si>
    <t>李懂礼</t>
  </si>
  <si>
    <t>杨站立</t>
  </si>
  <si>
    <t>王建娇</t>
  </si>
  <si>
    <t>刘坤</t>
  </si>
  <si>
    <t>杨井银</t>
  </si>
  <si>
    <t>王影</t>
  </si>
  <si>
    <t>杨井宗</t>
  </si>
  <si>
    <t>李灵灵</t>
  </si>
  <si>
    <t>周美玲</t>
  </si>
  <si>
    <t>郭廷强</t>
  </si>
  <si>
    <t>郭俊廷</t>
  </si>
  <si>
    <t>赵新华</t>
  </si>
  <si>
    <t>杨小林</t>
  </si>
  <si>
    <t>杨军场</t>
  </si>
  <si>
    <t>杨振华</t>
  </si>
  <si>
    <t>卞自忠</t>
  </si>
  <si>
    <t>吴心灵</t>
  </si>
  <si>
    <t>韩长发</t>
  </si>
  <si>
    <t>陈长山</t>
  </si>
  <si>
    <t>李东岭</t>
  </si>
  <si>
    <t>肖瑞权</t>
  </si>
  <si>
    <t>王进忠</t>
  </si>
  <si>
    <t>严文生</t>
  </si>
  <si>
    <t>梁士才</t>
  </si>
  <si>
    <t>吴廷东</t>
  </si>
  <si>
    <t>杨梅霞</t>
  </si>
  <si>
    <t>张海顺</t>
  </si>
  <si>
    <t>李帅</t>
  </si>
  <si>
    <t>孙三营</t>
  </si>
  <si>
    <t>杨俊涛</t>
  </si>
  <si>
    <t>张俊超</t>
  </si>
  <si>
    <t>王松山</t>
  </si>
  <si>
    <t>朱月丽</t>
  </si>
  <si>
    <t>严飞涛</t>
  </si>
  <si>
    <t>张来彬</t>
  </si>
  <si>
    <t>王战士</t>
  </si>
  <si>
    <t>代刘奇</t>
  </si>
  <si>
    <t>李华伟</t>
  </si>
  <si>
    <t>崔建伟</t>
  </si>
  <si>
    <t>李合正</t>
  </si>
  <si>
    <t>杨安士</t>
  </si>
  <si>
    <t>于心坤</t>
  </si>
  <si>
    <t>顾可威</t>
  </si>
  <si>
    <t>马自德</t>
  </si>
  <si>
    <t>崔荣廷</t>
  </si>
  <si>
    <t>王东伟</t>
  </si>
  <si>
    <t>张继勋</t>
  </si>
  <si>
    <t>张继来</t>
  </si>
  <si>
    <t>吴普生</t>
  </si>
  <si>
    <t>王德进</t>
  </si>
  <si>
    <t>石海涛</t>
  </si>
  <si>
    <t>王留志</t>
  </si>
  <si>
    <t>陈存民</t>
  </si>
  <si>
    <t>王东旭</t>
  </si>
  <si>
    <t>董留印</t>
  </si>
  <si>
    <t>胡会民</t>
  </si>
  <si>
    <t>赵阔</t>
  </si>
  <si>
    <t>王双良</t>
  </si>
  <si>
    <t>刘忠堂</t>
  </si>
  <si>
    <t>刘杰</t>
  </si>
  <si>
    <t>刘华林</t>
  </si>
  <si>
    <t>欧阳海涛</t>
  </si>
  <si>
    <t>马桂香</t>
  </si>
  <si>
    <t>郭秀霞</t>
  </si>
  <si>
    <t>刘新中</t>
  </si>
  <si>
    <t>刘泽生</t>
  </si>
  <si>
    <t>孙素丽</t>
  </si>
  <si>
    <t>欧华全</t>
  </si>
  <si>
    <t>王翠兰</t>
  </si>
  <si>
    <t>刘银平</t>
  </si>
  <si>
    <t>扩大规模</t>
  </si>
  <si>
    <t>杨友伟</t>
  </si>
  <si>
    <t>毛春强</t>
  </si>
  <si>
    <t>毛长安</t>
  </si>
  <si>
    <t>毛华峰</t>
  </si>
  <si>
    <t>毛甲忠</t>
  </si>
  <si>
    <t>王振华</t>
  </si>
  <si>
    <t>王永安</t>
  </si>
  <si>
    <t>辛风华</t>
  </si>
  <si>
    <t>王国钱</t>
  </si>
  <si>
    <t>王新堂</t>
  </si>
  <si>
    <t>王永华</t>
  </si>
  <si>
    <t>王华桥</t>
  </si>
  <si>
    <t>王金学</t>
  </si>
  <si>
    <t>王向东</t>
  </si>
  <si>
    <t>王献忠</t>
  </si>
  <si>
    <t>刘存良</t>
  </si>
  <si>
    <t>李兰</t>
  </si>
  <si>
    <t>徐保卫</t>
  </si>
  <si>
    <t>符文艳</t>
  </si>
  <si>
    <t>马红</t>
  </si>
  <si>
    <t>郑三忠</t>
  </si>
  <si>
    <t>符双</t>
  </si>
  <si>
    <t>高四清</t>
  </si>
  <si>
    <t>宁留增</t>
  </si>
  <si>
    <t>牛自来</t>
  </si>
  <si>
    <t>高超</t>
  </si>
  <si>
    <t>卞凤伟</t>
  </si>
  <si>
    <t>毛立德</t>
  </si>
  <si>
    <t>毛来军</t>
  </si>
  <si>
    <t>林春朋</t>
  </si>
  <si>
    <t>王纯敬</t>
  </si>
  <si>
    <t>董建成</t>
  </si>
  <si>
    <t>王铁军</t>
  </si>
  <si>
    <t>毛理</t>
  </si>
  <si>
    <t>张铁柱</t>
  </si>
  <si>
    <t>王留锋</t>
  </si>
  <si>
    <t>高存良</t>
  </si>
  <si>
    <t>吴矿井</t>
  </si>
  <si>
    <t>孙全荣</t>
  </si>
  <si>
    <t>王巧梅</t>
  </si>
  <si>
    <t>王建华</t>
  </si>
  <si>
    <t>耿录军</t>
  </si>
  <si>
    <t>顾全喜</t>
  </si>
  <si>
    <t>吴保华</t>
  </si>
  <si>
    <t>吴公平</t>
  </si>
  <si>
    <t>焦浩之</t>
  </si>
  <si>
    <t>王金贺</t>
  </si>
  <si>
    <t>王海燕</t>
  </si>
  <si>
    <t>王自林</t>
  </si>
  <si>
    <t>曾英</t>
  </si>
  <si>
    <t>刘长春</t>
  </si>
  <si>
    <t>钱杰</t>
  </si>
  <si>
    <t>孔令众</t>
  </si>
  <si>
    <t>刘金良</t>
  </si>
  <si>
    <t>刘伟锋</t>
  </si>
  <si>
    <t>任洪义</t>
  </si>
  <si>
    <t>李伟</t>
  </si>
  <si>
    <t>涂陈良</t>
  </si>
  <si>
    <t>安敏</t>
  </si>
  <si>
    <t>王同行</t>
  </si>
  <si>
    <t>崔海花</t>
  </si>
  <si>
    <t>钱登榜</t>
  </si>
  <si>
    <t>普国富</t>
  </si>
  <si>
    <t>郑建领</t>
  </si>
  <si>
    <t>海邦</t>
  </si>
  <si>
    <t>王杰</t>
  </si>
  <si>
    <t>程真真</t>
  </si>
  <si>
    <t>钱五岭</t>
  </si>
  <si>
    <t>陈前进</t>
  </si>
  <si>
    <t>陈志新</t>
  </si>
  <si>
    <t>宋朋</t>
  </si>
  <si>
    <t>张战士</t>
  </si>
  <si>
    <t>谷义朝</t>
  </si>
  <si>
    <t>李银利</t>
  </si>
  <si>
    <t>李明</t>
  </si>
  <si>
    <t>王礼</t>
  </si>
  <si>
    <t>豆孝院</t>
  </si>
  <si>
    <t>豆学军</t>
  </si>
  <si>
    <t>鲁浩印</t>
  </si>
  <si>
    <t>张珍英</t>
  </si>
  <si>
    <t>徐如刚</t>
  </si>
  <si>
    <t>范六营</t>
  </si>
  <si>
    <t>辛五刚</t>
  </si>
  <si>
    <t>袁纪英</t>
  </si>
  <si>
    <t>马建成</t>
  </si>
  <si>
    <t>宋艳辉</t>
  </si>
  <si>
    <t>孟立站</t>
  </si>
  <si>
    <t>刘亚会</t>
  </si>
  <si>
    <t>王丽</t>
  </si>
  <si>
    <t>宋新强</t>
  </si>
  <si>
    <t>刘谊军</t>
  </si>
  <si>
    <t>徐功杰</t>
  </si>
  <si>
    <t>荣战争</t>
  </si>
  <si>
    <t>陈世锋</t>
  </si>
  <si>
    <t>刘纪峰</t>
  </si>
  <si>
    <t>徐素玲</t>
  </si>
  <si>
    <t>肖俊峰</t>
  </si>
  <si>
    <t>盛亚</t>
  </si>
  <si>
    <t>徐玉领</t>
  </si>
  <si>
    <t>苏庆霞</t>
  </si>
  <si>
    <t>陈海阳</t>
  </si>
  <si>
    <t>王行</t>
  </si>
  <si>
    <t>王新峰</t>
  </si>
  <si>
    <t>阙威海</t>
  </si>
  <si>
    <t>阙深义</t>
  </si>
  <si>
    <t>葛书华</t>
  </si>
  <si>
    <t>于存全</t>
  </si>
  <si>
    <t>周学永</t>
  </si>
  <si>
    <t>王守祥</t>
  </si>
  <si>
    <t>董宝轩</t>
  </si>
  <si>
    <t>赵子民</t>
  </si>
  <si>
    <t>郑洪军</t>
  </si>
  <si>
    <t>鲁保灵</t>
  </si>
  <si>
    <t>鲁金钟</t>
  </si>
  <si>
    <t>苏丽</t>
  </si>
  <si>
    <t>张素灵</t>
  </si>
  <si>
    <t>程伟丽</t>
  </si>
  <si>
    <t>林子安</t>
  </si>
  <si>
    <t>柳杰</t>
  </si>
  <si>
    <t>林文广</t>
  </si>
  <si>
    <t>崔国锋</t>
  </si>
  <si>
    <t>吴志敏</t>
  </si>
  <si>
    <t>李建党</t>
  </si>
  <si>
    <t>李天强</t>
  </si>
  <si>
    <t>闫海印</t>
  </si>
  <si>
    <t>门玉华</t>
  </si>
  <si>
    <t>兖国各</t>
  </si>
  <si>
    <t>柳凯</t>
  </si>
  <si>
    <t>毛春祥</t>
  </si>
  <si>
    <t>李先进</t>
  </si>
  <si>
    <t>王新芳</t>
  </si>
  <si>
    <t>李红</t>
  </si>
  <si>
    <t>鞠玉波</t>
  </si>
  <si>
    <t>张小华</t>
  </si>
  <si>
    <t>张秋华</t>
  </si>
  <si>
    <t>孙国防</t>
  </si>
  <si>
    <t>刘泽先</t>
  </si>
  <si>
    <t>马贺平</t>
  </si>
  <si>
    <t>刘柯柯</t>
  </si>
  <si>
    <t>刘国合</t>
  </si>
  <si>
    <t>王赞民</t>
  </si>
  <si>
    <t>范军萍</t>
  </si>
  <si>
    <t>邵卫星</t>
  </si>
  <si>
    <t>孙华楠</t>
  </si>
  <si>
    <t>赵黎明</t>
  </si>
  <si>
    <t>李月梅</t>
  </si>
  <si>
    <t>王志伟</t>
  </si>
  <si>
    <t>高建芳</t>
  </si>
  <si>
    <t>吴立场</t>
  </si>
  <si>
    <t>宿桂勤</t>
  </si>
  <si>
    <t>吴山洞</t>
  </si>
  <si>
    <t>高利霞</t>
  </si>
  <si>
    <t>赵长营</t>
  </si>
  <si>
    <t>王玉芹</t>
  </si>
  <si>
    <t>吕艳岗</t>
  </si>
  <si>
    <t>崔雪</t>
  </si>
  <si>
    <t>董存新</t>
  </si>
  <si>
    <t>董瑞静</t>
  </si>
  <si>
    <t>董新华</t>
  </si>
  <si>
    <t>王敬民</t>
  </si>
  <si>
    <t>李志齐</t>
  </si>
  <si>
    <t>杨全民</t>
  </si>
  <si>
    <t>李恒周</t>
  </si>
  <si>
    <t>王万明</t>
  </si>
  <si>
    <t>王海刚</t>
  </si>
  <si>
    <t>李金祥</t>
  </si>
  <si>
    <t>杜志耀</t>
  </si>
  <si>
    <t>赵中英</t>
  </si>
  <si>
    <t>彩永峰</t>
  </si>
  <si>
    <t>高峥嵘</t>
  </si>
  <si>
    <t>王志军</t>
  </si>
  <si>
    <t>高心建</t>
  </si>
  <si>
    <t>杨井奎</t>
  </si>
  <si>
    <t>高洪发</t>
  </si>
  <si>
    <t>李勇</t>
  </si>
  <si>
    <t>刘玉祥</t>
  </si>
  <si>
    <t>刘永</t>
  </si>
  <si>
    <t>高海军</t>
  </si>
  <si>
    <t>李营</t>
  </si>
  <si>
    <t>李建伟</t>
  </si>
  <si>
    <t>王新霞</t>
  </si>
  <si>
    <t>崔开运</t>
  </si>
  <si>
    <t>张建军</t>
  </si>
  <si>
    <t>崔刘庄</t>
  </si>
  <si>
    <t>崔帅</t>
  </si>
  <si>
    <t>解稳成</t>
  </si>
  <si>
    <t>姚秀梅</t>
  </si>
  <si>
    <t>崔战礼</t>
  </si>
  <si>
    <t>霍军</t>
  </si>
  <si>
    <t>兖王建</t>
  </si>
  <si>
    <t>邹林林</t>
  </si>
  <si>
    <t>刘永海</t>
  </si>
  <si>
    <t>蒋秀灵</t>
  </si>
  <si>
    <t>李培福</t>
  </si>
  <si>
    <t>郭连增</t>
  </si>
  <si>
    <t>涂新安</t>
  </si>
  <si>
    <t>杨爱梅</t>
  </si>
  <si>
    <t>苗体明</t>
  </si>
  <si>
    <t>韦存良</t>
  </si>
  <si>
    <t>李根生</t>
  </si>
  <si>
    <t>苗井礼</t>
  </si>
  <si>
    <t>常家军</t>
  </si>
  <si>
    <t>苗陆军</t>
  </si>
  <si>
    <t>郭洪生</t>
  </si>
  <si>
    <t>耿保磊</t>
  </si>
  <si>
    <t>耿保锋</t>
  </si>
  <si>
    <t>吴子强</t>
  </si>
  <si>
    <t>范中新</t>
  </si>
  <si>
    <t>范红旗</t>
  </si>
  <si>
    <t>范长征</t>
  </si>
  <si>
    <t>李国民</t>
  </si>
  <si>
    <t>于建国</t>
  </si>
  <si>
    <t>范文建</t>
  </si>
  <si>
    <t>范新亚</t>
  </si>
  <si>
    <t>张小静</t>
  </si>
  <si>
    <t>张金堂</t>
  </si>
  <si>
    <t>进羊</t>
  </si>
  <si>
    <t>肖岗</t>
  </si>
  <si>
    <t>装修</t>
  </si>
  <si>
    <t>柳厂</t>
  </si>
  <si>
    <t>柳立新</t>
  </si>
  <si>
    <t>李水利</t>
  </si>
  <si>
    <t>金桂荣</t>
  </si>
  <si>
    <t>李鑫</t>
  </si>
  <si>
    <t>宋华生</t>
  </si>
  <si>
    <t>李炎喜</t>
  </si>
  <si>
    <t>王大兴</t>
  </si>
  <si>
    <t>王纪伟</t>
  </si>
  <si>
    <t>李三军</t>
  </si>
  <si>
    <t>闫超齐</t>
  </si>
  <si>
    <t>刘景理</t>
  </si>
  <si>
    <t>耿贝贝</t>
  </si>
  <si>
    <t>郑文生</t>
  </si>
  <si>
    <t>张军锋</t>
  </si>
  <si>
    <t>王小刚</t>
  </si>
  <si>
    <t>王国营</t>
  </si>
  <si>
    <t>王双成</t>
  </si>
  <si>
    <t>樊金玲</t>
  </si>
  <si>
    <t>刘小倩</t>
  </si>
  <si>
    <t>王金英</t>
  </si>
  <si>
    <t>王荣飞</t>
  </si>
  <si>
    <t>陈小毛</t>
  </si>
  <si>
    <t>屈军良</t>
  </si>
  <si>
    <t>王廷发</t>
  </si>
  <si>
    <t>进烟酒</t>
  </si>
  <si>
    <t>刘云翔</t>
  </si>
  <si>
    <t>高艳秋</t>
  </si>
  <si>
    <t>刘工厂</t>
  </si>
  <si>
    <t>程贵丽</t>
  </si>
  <si>
    <t>董波涛</t>
  </si>
  <si>
    <t>尤防震</t>
  </si>
  <si>
    <t>郭子功</t>
  </si>
  <si>
    <t>孟宪臣</t>
  </si>
  <si>
    <t>石敏</t>
  </si>
  <si>
    <t>高刘帅</t>
  </si>
  <si>
    <t>王保健</t>
  </si>
  <si>
    <t>涂兰英</t>
  </si>
  <si>
    <t>鲁智勇</t>
  </si>
  <si>
    <t>李得强</t>
  </si>
  <si>
    <t>肖万</t>
  </si>
  <si>
    <t>宋西稳</t>
  </si>
  <si>
    <t>董文杰</t>
  </si>
  <si>
    <t>欧广志</t>
  </si>
  <si>
    <t>王志广</t>
  </si>
  <si>
    <t>徐如点</t>
  </si>
  <si>
    <t>杨文全</t>
  </si>
  <si>
    <t>吴治青</t>
  </si>
  <si>
    <t>宋井长</t>
  </si>
  <si>
    <t>赵心忠</t>
  </si>
  <si>
    <t>林俊奇</t>
  </si>
  <si>
    <t>王文超</t>
  </si>
  <si>
    <t>柳可俊</t>
  </si>
  <si>
    <t>于金志</t>
  </si>
  <si>
    <t>霍春凤</t>
  </si>
  <si>
    <t>周新华</t>
  </si>
  <si>
    <t>庞双田</t>
  </si>
  <si>
    <t>艾思芳</t>
  </si>
  <si>
    <t>王士峰</t>
  </si>
  <si>
    <t>杨志坤</t>
  </si>
  <si>
    <t>赵玉芝</t>
  </si>
  <si>
    <t>赵铁庄</t>
  </si>
  <si>
    <t>任志敏</t>
  </si>
  <si>
    <t>单建厂</t>
  </si>
  <si>
    <t>徐其龙</t>
  </si>
  <si>
    <t>徐东升</t>
  </si>
  <si>
    <t>李铁良</t>
  </si>
  <si>
    <t>徐长营</t>
  </si>
  <si>
    <t>顾井录</t>
  </si>
  <si>
    <t>顾景峰</t>
  </si>
  <si>
    <t>鹿花兰</t>
  </si>
  <si>
    <t>徐其利</t>
  </si>
  <si>
    <t>顾瑞</t>
  </si>
  <si>
    <t>周建营</t>
  </si>
  <si>
    <t>王东辉</t>
  </si>
  <si>
    <t>李文通</t>
  </si>
  <si>
    <t>董凤芹</t>
  </si>
  <si>
    <t>李景侠</t>
  </si>
  <si>
    <t>宋红伟</t>
  </si>
  <si>
    <t>王俊峰</t>
  </si>
  <si>
    <t>李艳廷</t>
  </si>
  <si>
    <t>孙建伟</t>
  </si>
  <si>
    <t>孙春红</t>
  </si>
  <si>
    <t>孙朋朋</t>
  </si>
  <si>
    <t>孙留景</t>
  </si>
  <si>
    <t>孙中华</t>
  </si>
  <si>
    <t>孙纪兵</t>
  </si>
  <si>
    <t>孙永</t>
  </si>
  <si>
    <t>孙留洋</t>
  </si>
  <si>
    <t>孙红伟</t>
  </si>
  <si>
    <t>孙绍才</t>
  </si>
  <si>
    <t>孙先锋</t>
  </si>
  <si>
    <t>杨东</t>
  </si>
  <si>
    <t>杨占争</t>
  </si>
  <si>
    <t>杨建国</t>
  </si>
  <si>
    <t>杨新朝</t>
  </si>
  <si>
    <t>赵向明</t>
  </si>
  <si>
    <t>王发展</t>
  </si>
  <si>
    <t>辛海青</t>
  </si>
  <si>
    <t>张振峰</t>
  </si>
  <si>
    <t>肖爱玉</t>
  </si>
  <si>
    <t>周超</t>
  </si>
  <si>
    <t>韩文公</t>
  </si>
  <si>
    <t>张锦峰</t>
  </si>
  <si>
    <t>郑俊勇</t>
  </si>
  <si>
    <t>豆建厂</t>
  </si>
  <si>
    <t>杨学灵</t>
  </si>
  <si>
    <t>豆保全</t>
  </si>
  <si>
    <t>高前进</t>
  </si>
  <si>
    <t>李松峰</t>
  </si>
  <si>
    <t>张广宽</t>
  </si>
  <si>
    <t>郑海军</t>
  </si>
  <si>
    <t>乔永华</t>
  </si>
  <si>
    <t>张春云</t>
  </si>
  <si>
    <t>齐喜梅</t>
  </si>
  <si>
    <t>惠社会</t>
  </si>
  <si>
    <t>惠明礼</t>
  </si>
  <si>
    <t>孙彩花</t>
  </si>
  <si>
    <t>赵洪海</t>
  </si>
  <si>
    <t>赵宝玉</t>
  </si>
  <si>
    <t>范芝芳</t>
  </si>
  <si>
    <t>赵华伟</t>
  </si>
  <si>
    <t>刘玉环</t>
  </si>
  <si>
    <t>孙艳芝</t>
  </si>
  <si>
    <t>赵士民</t>
  </si>
  <si>
    <t>董磊</t>
  </si>
  <si>
    <t>崔超锋</t>
  </si>
  <si>
    <t>赵纪成</t>
  </si>
  <si>
    <t>张宇</t>
  </si>
  <si>
    <t>张治强</t>
  </si>
  <si>
    <t>董群行</t>
  </si>
  <si>
    <t>董海军</t>
  </si>
  <si>
    <t>董小伟</t>
  </si>
  <si>
    <t>王志俊</t>
  </si>
  <si>
    <t>董前坤</t>
  </si>
  <si>
    <t>申春梅</t>
  </si>
  <si>
    <t>张恒忠</t>
  </si>
  <si>
    <t>王明峰</t>
  </si>
  <si>
    <t>王子坤</t>
  </si>
  <si>
    <t>许玉娟</t>
  </si>
  <si>
    <t>徐高旗</t>
  </si>
  <si>
    <t>李金印</t>
  </si>
  <si>
    <t>徐建武</t>
  </si>
  <si>
    <t>李可</t>
  </si>
  <si>
    <t>苗国防</t>
  </si>
  <si>
    <t>赵士俊</t>
  </si>
  <si>
    <t>赵海东</t>
  </si>
  <si>
    <t>赵纪良</t>
  </si>
  <si>
    <t>任付山</t>
  </si>
  <si>
    <t>崔杰</t>
  </si>
  <si>
    <t>崔自学</t>
  </si>
  <si>
    <t>王建松</t>
  </si>
  <si>
    <t>董少青</t>
  </si>
  <si>
    <t>张公建</t>
  </si>
  <si>
    <t>王忠新</t>
  </si>
  <si>
    <t>周伟</t>
  </si>
  <si>
    <t>王彬</t>
  </si>
  <si>
    <t>吕小辉</t>
  </si>
  <si>
    <t>徐其祥</t>
  </si>
  <si>
    <t>赵青草</t>
  </si>
  <si>
    <t>李同仁</t>
  </si>
  <si>
    <t>梁宝恒</t>
  </si>
  <si>
    <t>张前进</t>
  </si>
  <si>
    <t>刘卫东</t>
  </si>
  <si>
    <t>殷贺勤</t>
  </si>
  <si>
    <t>顾丹丹</t>
  </si>
  <si>
    <t>褚志刚</t>
  </si>
  <si>
    <t>夏荆洲</t>
  </si>
  <si>
    <t>李瑞瑞</t>
  </si>
  <si>
    <t>刘肖扬</t>
  </si>
  <si>
    <t>耿艳锋</t>
  </si>
  <si>
    <t>耿中华</t>
  </si>
  <si>
    <t>米玉功</t>
  </si>
  <si>
    <t>崔新志</t>
  </si>
  <si>
    <t>孟超英</t>
  </si>
  <si>
    <t>王勤英</t>
  </si>
  <si>
    <t>王志刚</t>
  </si>
  <si>
    <t>许俊华</t>
  </si>
  <si>
    <t>范志博</t>
  </si>
  <si>
    <t>鹿刘忠</t>
  </si>
  <si>
    <t>周永林</t>
  </si>
  <si>
    <t>夏留栓</t>
  </si>
  <si>
    <t>王见明</t>
  </si>
  <si>
    <t>刘高锋</t>
  </si>
  <si>
    <t>李振会</t>
  </si>
  <si>
    <t>柳雪平</t>
  </si>
  <si>
    <t>褚新明</t>
  </si>
  <si>
    <t>褚守奎</t>
  </si>
  <si>
    <t>李标兵</t>
  </si>
  <si>
    <t>解卫平</t>
  </si>
  <si>
    <t>赵国峰</t>
  </si>
  <si>
    <t>于海生</t>
  </si>
  <si>
    <t>王银矿</t>
  </si>
  <si>
    <t>王国印</t>
  </si>
  <si>
    <t>范艳玲</t>
  </si>
  <si>
    <t>王燕飞</t>
  </si>
  <si>
    <t>于刘香</t>
  </si>
  <si>
    <t>梁明祥</t>
  </si>
  <si>
    <t>郭雪华</t>
  </si>
  <si>
    <t>王顺利</t>
  </si>
  <si>
    <t>崔素勤</t>
  </si>
  <si>
    <t>徐海亚</t>
  </si>
  <si>
    <t>李金中</t>
  </si>
  <si>
    <t>徐定</t>
  </si>
  <si>
    <t>徐太安</t>
  </si>
  <si>
    <t>徐永新</t>
  </si>
  <si>
    <t>李波波</t>
  </si>
  <si>
    <t>肖玉东</t>
  </si>
  <si>
    <t>徐安然</t>
  </si>
  <si>
    <t>王勉</t>
  </si>
  <si>
    <t>马兴望</t>
  </si>
  <si>
    <t>郝文艳</t>
  </si>
  <si>
    <t>于长江</t>
  </si>
  <si>
    <t>刘东</t>
  </si>
  <si>
    <t>张雷刚</t>
  </si>
  <si>
    <t>兖翠翠</t>
  </si>
  <si>
    <t>耿林辉</t>
  </si>
  <si>
    <t>鲁建伟</t>
  </si>
  <si>
    <t>郑凤杰</t>
  </si>
  <si>
    <t>孙素英</t>
  </si>
  <si>
    <t>王团结</t>
  </si>
  <si>
    <t>杨文祥</t>
  </si>
  <si>
    <t>祝来松</t>
  </si>
  <si>
    <t>马保中</t>
  </si>
  <si>
    <t>单志勇</t>
  </si>
  <si>
    <t>王松志</t>
  </si>
  <si>
    <t>牛保兵</t>
  </si>
  <si>
    <t>毛华</t>
  </si>
  <si>
    <t>张喜妮</t>
  </si>
  <si>
    <t>张健</t>
  </si>
  <si>
    <t>赵璐琨</t>
  </si>
  <si>
    <t>董艳丽</t>
  </si>
  <si>
    <t>郭里党</t>
  </si>
  <si>
    <t>张兰英</t>
  </si>
  <si>
    <t>辛俊峰</t>
  </si>
  <si>
    <t>农产品加工</t>
  </si>
  <si>
    <t>马棒</t>
  </si>
  <si>
    <t>副食批发</t>
  </si>
  <si>
    <t>艾俊伟</t>
  </si>
  <si>
    <t>钟转运</t>
  </si>
  <si>
    <t>郑博</t>
  </si>
  <si>
    <t>霍建党</t>
  </si>
  <si>
    <t>张书勇</t>
  </si>
  <si>
    <t>谢永杰</t>
  </si>
  <si>
    <t>常学然</t>
  </si>
  <si>
    <t>韩燕</t>
  </si>
  <si>
    <t>张友强</t>
  </si>
  <si>
    <t>杨海良</t>
  </si>
  <si>
    <t>涂开义</t>
  </si>
  <si>
    <t>王兆旭</t>
  </si>
  <si>
    <t>张志文</t>
  </si>
  <si>
    <t>废品收购</t>
  </si>
  <si>
    <t>程文辉</t>
  </si>
  <si>
    <t>程学</t>
  </si>
  <si>
    <t>张志永</t>
  </si>
  <si>
    <t>程自征</t>
  </si>
  <si>
    <t>程士场</t>
  </si>
  <si>
    <t>郭中伟</t>
  </si>
  <si>
    <t>张四忠</t>
  </si>
  <si>
    <t>孙振邦</t>
  </si>
  <si>
    <t>张卫华</t>
  </si>
  <si>
    <t>潘玉琴</t>
  </si>
  <si>
    <t>薛学强</t>
  </si>
  <si>
    <t>崔录林</t>
  </si>
  <si>
    <t>胡志刚</t>
  </si>
  <si>
    <t>李丽</t>
  </si>
  <si>
    <t>赵秀勤</t>
  </si>
  <si>
    <t>孙华社</t>
  </si>
  <si>
    <t>孙保灵</t>
  </si>
  <si>
    <t>王国亮</t>
  </si>
  <si>
    <t>生产加工酿酒</t>
  </si>
  <si>
    <t>孙春荣</t>
  </si>
  <si>
    <t>加工</t>
  </si>
  <si>
    <t>赵卫东</t>
  </si>
  <si>
    <t>杨春明</t>
  </si>
  <si>
    <t>董天红</t>
  </si>
  <si>
    <t>赵曼曼</t>
  </si>
  <si>
    <t>婴儿洗澡店</t>
  </si>
  <si>
    <t>孙桢</t>
  </si>
  <si>
    <t>张俊功</t>
  </si>
  <si>
    <t>申中锋</t>
  </si>
  <si>
    <t>徐宁</t>
  </si>
  <si>
    <t>卖童装</t>
  </si>
  <si>
    <t>卢顺伟</t>
  </si>
  <si>
    <t>卢爱民</t>
  </si>
  <si>
    <t>王颖</t>
  </si>
  <si>
    <t>高向阳</t>
  </si>
  <si>
    <t>销售家具</t>
  </si>
  <si>
    <t>高晓倩</t>
  </si>
  <si>
    <t>鞋店</t>
  </si>
  <si>
    <t>王冬冬</t>
  </si>
  <si>
    <t>销售农资</t>
  </si>
  <si>
    <t>李福</t>
  </si>
  <si>
    <t>织网</t>
  </si>
  <si>
    <t>王会涛</t>
  </si>
  <si>
    <t>王荣</t>
  </si>
  <si>
    <t>卢蕊杰</t>
  </si>
  <si>
    <t>卢仲田</t>
  </si>
  <si>
    <t>王彩华</t>
  </si>
  <si>
    <t>付玉华</t>
  </si>
  <si>
    <t>郭华明</t>
  </si>
  <si>
    <t>王彩明</t>
  </si>
  <si>
    <t>李艳辉</t>
  </si>
  <si>
    <t>辛克存</t>
  </si>
  <si>
    <t>鲁海港</t>
  </si>
  <si>
    <t>樊丹丹</t>
  </si>
  <si>
    <t>赵长停</t>
  </si>
  <si>
    <t>豆全兵</t>
  </si>
  <si>
    <t>王孝华</t>
  </si>
  <si>
    <t>范永涛</t>
  </si>
  <si>
    <t>张凤彬</t>
  </si>
  <si>
    <t>赵俊丽</t>
  </si>
  <si>
    <t>王书安</t>
  </si>
  <si>
    <t>王高峰</t>
  </si>
  <si>
    <t>李德峰</t>
  </si>
  <si>
    <t>刘帅强</t>
  </si>
  <si>
    <t>王辉</t>
  </si>
  <si>
    <t>杨彦峰</t>
  </si>
  <si>
    <t>杨占领</t>
  </si>
  <si>
    <t>涂海军</t>
  </si>
  <si>
    <t>张东峰</t>
  </si>
  <si>
    <t>赵文艺</t>
  </si>
  <si>
    <t>郭红伟</t>
  </si>
  <si>
    <t>赵立峰</t>
  </si>
  <si>
    <t>付延勇</t>
  </si>
  <si>
    <t>艾振伟</t>
  </si>
  <si>
    <t>王永艳</t>
  </si>
  <si>
    <t>高斗</t>
  </si>
  <si>
    <t>高永华</t>
  </si>
  <si>
    <t>高坤</t>
  </si>
  <si>
    <t>董振峰</t>
  </si>
  <si>
    <t>张纪全</t>
  </si>
  <si>
    <t>钟红卫</t>
  </si>
  <si>
    <t>高丰产</t>
  </si>
  <si>
    <t>董备战</t>
  </si>
  <si>
    <t>高源</t>
  </si>
  <si>
    <t>戚赵霞</t>
  </si>
  <si>
    <t>刘泽坤</t>
  </si>
  <si>
    <t>董进堂</t>
  </si>
  <si>
    <t>高平山</t>
  </si>
  <si>
    <t>李贝贝</t>
  </si>
  <si>
    <t>刘俊领</t>
  </si>
  <si>
    <t>李永领</t>
  </si>
  <si>
    <t>牛三亚</t>
  </si>
  <si>
    <t>马安安</t>
  </si>
  <si>
    <t>董国军</t>
  </si>
  <si>
    <t>李志民</t>
  </si>
  <si>
    <t>郭代兵</t>
  </si>
  <si>
    <t>刘国俊</t>
  </si>
  <si>
    <t>蒋如良</t>
  </si>
  <si>
    <t>张娜娜</t>
  </si>
  <si>
    <t>马松领</t>
  </si>
  <si>
    <t>刘文坤</t>
  </si>
  <si>
    <t>郭三兵</t>
  </si>
  <si>
    <t>郭永</t>
  </si>
  <si>
    <t>刘长林</t>
  </si>
  <si>
    <t>孙兰荣</t>
  </si>
  <si>
    <t>马广</t>
  </si>
  <si>
    <t>钟瑞</t>
  </si>
  <si>
    <t>钟明岗</t>
  </si>
  <si>
    <t>王向朋</t>
  </si>
  <si>
    <t>王新富</t>
  </si>
  <si>
    <t>董领堂</t>
  </si>
  <si>
    <t>侯福全</t>
  </si>
  <si>
    <t>霍保青</t>
  </si>
  <si>
    <t>程长征</t>
  </si>
  <si>
    <t>宋小林</t>
  </si>
  <si>
    <t>高德军</t>
  </si>
  <si>
    <t>杨东领</t>
  </si>
  <si>
    <t>高洪海</t>
  </si>
  <si>
    <t>崔素梅</t>
  </si>
  <si>
    <t>常学云</t>
  </si>
  <si>
    <t>郭子岭</t>
  </si>
  <si>
    <t>杜志强</t>
  </si>
  <si>
    <t>申俊峰</t>
  </si>
  <si>
    <t>戚春华</t>
  </si>
  <si>
    <t>孔高中</t>
  </si>
  <si>
    <t>20191014</t>
  </si>
  <si>
    <t>20201014</t>
  </si>
  <si>
    <t>用于养羊</t>
  </si>
  <si>
    <t>赵华胜</t>
  </si>
  <si>
    <t>王李</t>
  </si>
  <si>
    <t>李二兵</t>
  </si>
  <si>
    <t>申请人年收入3万元，家庭负担较轻。申请借款人身体健康，申请人现从事经营种植行业。于河南省沈丘县周营乡</t>
  </si>
  <si>
    <t>孔祥贺</t>
  </si>
  <si>
    <t>王春英</t>
  </si>
  <si>
    <t>20191111</t>
  </si>
  <si>
    <t>20201111</t>
  </si>
  <si>
    <t>申请人年收入4万元，家庭负担较轻。申请借款人身体健康，申请人现从事经营养殖行业。于沈丘县周营镇赵寨行</t>
  </si>
  <si>
    <t>王海军</t>
  </si>
  <si>
    <t>20191116</t>
  </si>
  <si>
    <t>20201116</t>
  </si>
  <si>
    <t>申请人年收入3万元，家庭负担较轻。申请借款人身体健康，申请人现从事经营种植行业。于沈丘县周营镇马营行</t>
  </si>
  <si>
    <t>孔维志</t>
  </si>
  <si>
    <t>于运龙</t>
  </si>
  <si>
    <t>用于种植，用家庭收入还款。</t>
  </si>
  <si>
    <t>王丙田</t>
  </si>
  <si>
    <t>20191117</t>
  </si>
  <si>
    <t>20201117</t>
  </si>
  <si>
    <t>孔德齐</t>
  </si>
  <si>
    <t>20191125</t>
  </si>
  <si>
    <t>20201125</t>
  </si>
  <si>
    <t>种植用于流动资金</t>
  </si>
  <si>
    <t>李彩云</t>
  </si>
  <si>
    <t>于福利</t>
  </si>
  <si>
    <t>徐浪</t>
  </si>
  <si>
    <t>张书亲</t>
  </si>
  <si>
    <t>20180718</t>
  </si>
  <si>
    <t>20210718</t>
  </si>
  <si>
    <t>王保银</t>
  </si>
  <si>
    <t>20180719</t>
  </si>
  <si>
    <t>20210719</t>
  </si>
  <si>
    <t>潘玉东</t>
  </si>
  <si>
    <t>王浩东</t>
  </si>
  <si>
    <t>20180726</t>
  </si>
  <si>
    <t>20210726</t>
  </si>
  <si>
    <t>罗海啸</t>
  </si>
  <si>
    <t>20190907</t>
  </si>
  <si>
    <t>20200907</t>
  </si>
  <si>
    <t>贷款5万元，用于养鸽子。</t>
  </si>
  <si>
    <t>李来有</t>
  </si>
  <si>
    <t>20190909</t>
  </si>
  <si>
    <t>20200909</t>
  </si>
  <si>
    <t>贷款5万元，用于收粮食。</t>
  </si>
  <si>
    <t>李士丽</t>
  </si>
  <si>
    <t>孙丽</t>
  </si>
  <si>
    <t>贷款5千元，用于养猪，</t>
  </si>
  <si>
    <t>薛留利</t>
  </si>
  <si>
    <t>贷款5千元，用于种植，</t>
  </si>
  <si>
    <t>张海宝</t>
  </si>
  <si>
    <t>韩新堂</t>
  </si>
  <si>
    <t>陈占争</t>
  </si>
  <si>
    <t>贷款 5万元，用于开超市</t>
  </si>
  <si>
    <t>陈建林</t>
  </si>
  <si>
    <t>20190919</t>
  </si>
  <si>
    <t>20200919</t>
  </si>
  <si>
    <t>从事收废品</t>
  </si>
  <si>
    <t>彭玉东</t>
  </si>
  <si>
    <t>姜士民</t>
  </si>
  <si>
    <t>贷款5万元，用于养羊。</t>
  </si>
  <si>
    <t>姜士奇</t>
  </si>
  <si>
    <t>贷款5万元。用于养牛</t>
  </si>
  <si>
    <t>徐玉山</t>
  </si>
  <si>
    <t>贷款5万元，用于养鸡，</t>
  </si>
  <si>
    <t>郭军伟</t>
  </si>
  <si>
    <t>贷款5万元，用于养牛，</t>
  </si>
  <si>
    <t>卢坤山</t>
  </si>
  <si>
    <t>梁保书</t>
  </si>
  <si>
    <t>贷款1万元，用于种植</t>
  </si>
  <si>
    <t>金振磊</t>
  </si>
  <si>
    <t>贷款2万元，用于种植</t>
  </si>
  <si>
    <t>郭心华</t>
  </si>
  <si>
    <t>贷款3万元，用于养鱼</t>
  </si>
  <si>
    <t>王雪锐</t>
  </si>
  <si>
    <t>信用</t>
  </si>
  <si>
    <t>李毛立</t>
  </si>
  <si>
    <t>贷款5万元，用于服装加工</t>
  </si>
  <si>
    <t>李永庆</t>
  </si>
  <si>
    <t>贷款5万元，用于养鸡</t>
  </si>
  <si>
    <t>李云广</t>
  </si>
  <si>
    <t>贷款5万，用于养羊</t>
  </si>
  <si>
    <t>路艳申</t>
  </si>
  <si>
    <t>王雪艳</t>
  </si>
  <si>
    <t>王文学</t>
  </si>
  <si>
    <t>服装</t>
  </si>
  <si>
    <t>吴庆领</t>
  </si>
  <si>
    <t>武国彦</t>
  </si>
  <si>
    <t>苏趁义</t>
  </si>
  <si>
    <t>高社会</t>
  </si>
  <si>
    <t>范运才</t>
  </si>
  <si>
    <t>范海舰</t>
  </si>
  <si>
    <t>远输</t>
  </si>
  <si>
    <t>夏海林</t>
  </si>
  <si>
    <t>贷款5千元，用于收废品</t>
  </si>
  <si>
    <t>张中于</t>
  </si>
  <si>
    <t>李峰</t>
  </si>
  <si>
    <t>贷款5万元，用于收废品</t>
  </si>
  <si>
    <t>夏涛</t>
  </si>
  <si>
    <t>20191010</t>
  </si>
  <si>
    <t>20201010</t>
  </si>
  <si>
    <t>李运</t>
  </si>
  <si>
    <t>20191011</t>
  </si>
  <si>
    <t>20201011</t>
  </si>
  <si>
    <t>武刘伟</t>
  </si>
  <si>
    <t>梁匡匡</t>
  </si>
  <si>
    <t>范双全</t>
  </si>
  <si>
    <t>夏志安</t>
  </si>
  <si>
    <t>贷款5万元，用于建筑包工。</t>
  </si>
  <si>
    <t>李得义</t>
  </si>
  <si>
    <t>张玉峰</t>
  </si>
  <si>
    <t>常艳容</t>
  </si>
  <si>
    <t>韩会强</t>
  </si>
  <si>
    <t>杨建侠</t>
  </si>
  <si>
    <t>刘县伟</t>
  </si>
  <si>
    <t>收服品</t>
  </si>
  <si>
    <t>路绍林</t>
  </si>
  <si>
    <t>金保华</t>
  </si>
  <si>
    <t>贷款5万元，用于水电安装</t>
  </si>
  <si>
    <t>薛坤</t>
  </si>
  <si>
    <t>贷款54万元，用于加工门窗</t>
  </si>
  <si>
    <t>范自军</t>
  </si>
  <si>
    <t>扩大小卖部经营</t>
  </si>
  <si>
    <t>韩利军</t>
  </si>
  <si>
    <t>夏士岭</t>
  </si>
  <si>
    <t>夏新建</t>
  </si>
  <si>
    <t>贷款5万元。用于养羊</t>
  </si>
  <si>
    <t>彭前领</t>
  </si>
  <si>
    <t>服装加工</t>
  </si>
  <si>
    <t>崔永立</t>
  </si>
  <si>
    <t>客户借款5000元，用于红薯粉加工</t>
  </si>
  <si>
    <t>韩包公</t>
  </si>
  <si>
    <t>冯红良</t>
  </si>
  <si>
    <t>贷款5千元，用于养殖，</t>
  </si>
  <si>
    <t>童金标</t>
  </si>
  <si>
    <t>借款5000元用于种植</t>
  </si>
  <si>
    <t>李付营</t>
  </si>
  <si>
    <t>李曙光</t>
  </si>
  <si>
    <t>张中民</t>
  </si>
  <si>
    <t>建筑</t>
  </si>
  <si>
    <t>范丙喜</t>
  </si>
  <si>
    <t>李留民</t>
  </si>
  <si>
    <t>范鲁威</t>
  </si>
  <si>
    <t>杨运良</t>
  </si>
  <si>
    <t>唐长安</t>
  </si>
  <si>
    <t>王万里</t>
  </si>
  <si>
    <t>李士中</t>
  </si>
  <si>
    <t>贷款5千元，用于开超市</t>
  </si>
  <si>
    <t>梁建民</t>
  </si>
  <si>
    <t>李痛快</t>
  </si>
  <si>
    <t>武林</t>
  </si>
  <si>
    <t>电子加工</t>
  </si>
  <si>
    <t>王平均</t>
  </si>
  <si>
    <t>韩学民</t>
  </si>
  <si>
    <t>李战领</t>
  </si>
  <si>
    <t>夏保中</t>
  </si>
  <si>
    <t>王均祥</t>
  </si>
  <si>
    <t>范洪友</t>
  </si>
  <si>
    <t>王子锋</t>
  </si>
  <si>
    <t>代方印</t>
  </si>
  <si>
    <t>路奇伟</t>
  </si>
  <si>
    <t>侯学宪</t>
  </si>
  <si>
    <t>范明得</t>
  </si>
  <si>
    <t>范文贤</t>
  </si>
  <si>
    <t>路合理</t>
  </si>
  <si>
    <t>范立伟</t>
  </si>
  <si>
    <t>高效连</t>
  </si>
  <si>
    <t>陈新海</t>
  </si>
  <si>
    <t>陈彩丽</t>
  </si>
  <si>
    <t>梁新华</t>
  </si>
  <si>
    <t>范俊良</t>
  </si>
  <si>
    <t>祁贺春</t>
  </si>
  <si>
    <t>李立新</t>
  </si>
  <si>
    <t>陈长见</t>
  </si>
  <si>
    <t>范留行</t>
  </si>
  <si>
    <t>陈申建</t>
  </si>
  <si>
    <t>韩刘周</t>
  </si>
  <si>
    <t>李军领</t>
  </si>
  <si>
    <t>李海军</t>
  </si>
  <si>
    <t>夏四</t>
  </si>
  <si>
    <t>陈小蛟</t>
  </si>
  <si>
    <t>王帅</t>
  </si>
  <si>
    <t>冯华侨</t>
  </si>
  <si>
    <t>冯奎</t>
  </si>
  <si>
    <t>周广州</t>
  </si>
  <si>
    <t>岳俊啟</t>
  </si>
  <si>
    <t>李士松</t>
  </si>
  <si>
    <t>金五强</t>
  </si>
  <si>
    <t>赵海军</t>
  </si>
  <si>
    <t>贷款3万元，用于开超市</t>
  </si>
  <si>
    <t>袁南南</t>
  </si>
  <si>
    <t>冯看林</t>
  </si>
  <si>
    <t>薛俊岭</t>
  </si>
  <si>
    <t>贾艳梅</t>
  </si>
  <si>
    <t>韩红军</t>
  </si>
  <si>
    <t>冯丽伟</t>
  </si>
  <si>
    <t>20191122</t>
  </si>
  <si>
    <t>20201122</t>
  </si>
  <si>
    <t>赵董理</t>
  </si>
  <si>
    <t>范东良</t>
  </si>
  <si>
    <t>李梅</t>
  </si>
  <si>
    <t>韩金星</t>
  </si>
  <si>
    <t>王冰冰</t>
  </si>
  <si>
    <t>刘建党</t>
  </si>
  <si>
    <t>20191219</t>
  </si>
  <si>
    <t>20201219</t>
  </si>
  <si>
    <t>李国友</t>
  </si>
  <si>
    <t>李子英</t>
  </si>
  <si>
    <t>王士杰</t>
  </si>
  <si>
    <t>王建设</t>
  </si>
  <si>
    <t>吕向东</t>
  </si>
  <si>
    <t>装饰</t>
  </si>
  <si>
    <t>张可</t>
  </si>
  <si>
    <t>吕合放</t>
  </si>
  <si>
    <t>建筑业</t>
  </si>
  <si>
    <t>苏陆军</t>
  </si>
  <si>
    <t>李高燕</t>
  </si>
  <si>
    <t>朱文化</t>
  </si>
  <si>
    <t>进货</t>
  </si>
  <si>
    <t>钟安改</t>
  </si>
  <si>
    <t>李斌</t>
  </si>
  <si>
    <t>朱金付</t>
  </si>
  <si>
    <t>王乾</t>
  </si>
  <si>
    <t>王银华</t>
  </si>
  <si>
    <t>韩立</t>
  </si>
  <si>
    <t>张如平</t>
  </si>
  <si>
    <t>吕书忠</t>
  </si>
  <si>
    <t>肖巧灵</t>
  </si>
  <si>
    <t>王月兰</t>
  </si>
  <si>
    <t>张俊利</t>
  </si>
  <si>
    <t>杨森</t>
  </si>
  <si>
    <t>养生馆</t>
  </si>
  <si>
    <t>韩威威</t>
  </si>
  <si>
    <t>张学振</t>
  </si>
  <si>
    <t>张自峰</t>
  </si>
  <si>
    <t>陈美霞</t>
  </si>
  <si>
    <t>吕子杰</t>
  </si>
  <si>
    <t>吕力得</t>
  </si>
  <si>
    <t>王军明</t>
  </si>
  <si>
    <t>吕俊威</t>
  </si>
  <si>
    <t>吕彩荣</t>
  </si>
  <si>
    <t>杨兰玲</t>
  </si>
  <si>
    <t>张文涛</t>
  </si>
  <si>
    <t>刘银莲</t>
  </si>
  <si>
    <t>李同发</t>
  </si>
  <si>
    <t>梁自然</t>
  </si>
  <si>
    <t>周锋</t>
  </si>
  <si>
    <t>梁靖</t>
  </si>
  <si>
    <t>张新春</t>
  </si>
  <si>
    <t>袁明亮</t>
  </si>
  <si>
    <t>高云涛</t>
  </si>
  <si>
    <t>张志华</t>
  </si>
  <si>
    <t>李存彬</t>
  </si>
  <si>
    <t>杨振伟</t>
  </si>
  <si>
    <t>李怀玉</t>
  </si>
  <si>
    <t>赵玉西</t>
  </si>
  <si>
    <t>韩凌</t>
  </si>
  <si>
    <t>李俊华</t>
  </si>
  <si>
    <t>20190912</t>
  </si>
  <si>
    <t>20200912</t>
  </si>
  <si>
    <t>餐饮</t>
  </si>
  <si>
    <t>韩浩威</t>
  </si>
  <si>
    <t>纺织</t>
  </si>
  <si>
    <t>柳报轩</t>
  </si>
  <si>
    <t>张进才</t>
  </si>
  <si>
    <t>岳欢</t>
  </si>
  <si>
    <t>王建士</t>
  </si>
  <si>
    <t>李山中</t>
  </si>
  <si>
    <t>吴留见</t>
  </si>
  <si>
    <t>王永军</t>
  </si>
  <si>
    <t>刘新华</t>
  </si>
  <si>
    <t>秦海艳</t>
  </si>
  <si>
    <t>潘汝良</t>
  </si>
  <si>
    <t>孔猛猛</t>
  </si>
  <si>
    <t>于有勇</t>
  </si>
  <si>
    <t>韩建党</t>
  </si>
  <si>
    <t>王留宗</t>
  </si>
  <si>
    <t>20191107</t>
  </si>
  <si>
    <t>20201107</t>
  </si>
  <si>
    <t>刘东升</t>
  </si>
  <si>
    <t>20191108</t>
  </si>
  <si>
    <t>20201108</t>
  </si>
  <si>
    <t>吴苗苗</t>
  </si>
  <si>
    <t>韩建设</t>
  </si>
  <si>
    <t>韩春理</t>
  </si>
  <si>
    <t>谢严利</t>
  </si>
  <si>
    <t>谷安政</t>
  </si>
  <si>
    <t>20191120</t>
  </si>
  <si>
    <t>20201120</t>
  </si>
  <si>
    <t>晏保民</t>
  </si>
  <si>
    <t>李齐山</t>
  </si>
  <si>
    <t>吴建峰</t>
  </si>
  <si>
    <t>吴新厂</t>
  </si>
  <si>
    <t>郑书田</t>
  </si>
  <si>
    <t>李连生</t>
  </si>
  <si>
    <t>岳庆华</t>
  </si>
  <si>
    <t>普朋辉</t>
  </si>
  <si>
    <t>刘甲甲</t>
  </si>
  <si>
    <t>20191130</t>
  </si>
  <si>
    <t>20201130</t>
  </si>
  <si>
    <t>刘德锋</t>
  </si>
  <si>
    <t>史志芳</t>
  </si>
  <si>
    <t>20191205</t>
  </si>
  <si>
    <t>20201205</t>
  </si>
  <si>
    <t>李雪香</t>
  </si>
  <si>
    <t>20191212</t>
  </si>
  <si>
    <t>20201212</t>
  </si>
  <si>
    <t>刘东明</t>
  </si>
  <si>
    <t>李自有</t>
  </si>
  <si>
    <t>20200305</t>
  </si>
  <si>
    <t>20210305</t>
  </si>
  <si>
    <t>杨雪兰</t>
  </si>
  <si>
    <t>李效华</t>
  </si>
  <si>
    <t>李天顺</t>
  </si>
  <si>
    <t>20200307</t>
  </si>
  <si>
    <t>20210307</t>
  </si>
  <si>
    <t>史建东</t>
  </si>
  <si>
    <t>孙东风</t>
  </si>
  <si>
    <t>刘红丽</t>
  </si>
  <si>
    <t>20200317</t>
  </si>
  <si>
    <t>20210317</t>
  </si>
  <si>
    <t>吴士中</t>
  </si>
  <si>
    <t>20200326</t>
  </si>
  <si>
    <t>20210326</t>
  </si>
  <si>
    <t>吴新春</t>
  </si>
  <si>
    <t>20200327</t>
  </si>
  <si>
    <t>20210327</t>
  </si>
  <si>
    <t>李自德</t>
  </si>
  <si>
    <t>韩记功</t>
  </si>
  <si>
    <t>刘凯</t>
  </si>
  <si>
    <t>顾超奇</t>
  </si>
  <si>
    <t>马争光</t>
  </si>
  <si>
    <t>20180604</t>
  </si>
  <si>
    <t>20210604</t>
  </si>
  <si>
    <t>扶贫</t>
  </si>
  <si>
    <t>李长春</t>
  </si>
  <si>
    <t>20180623</t>
  </si>
  <si>
    <t>20210623</t>
  </si>
  <si>
    <t>王大寨</t>
  </si>
  <si>
    <t>20180625</t>
  </si>
  <si>
    <t>20210625</t>
  </si>
  <si>
    <t>于万里</t>
  </si>
  <si>
    <t>20180627</t>
  </si>
  <si>
    <t>20210627</t>
  </si>
  <si>
    <t>吴银通</t>
  </si>
  <si>
    <t>20180803</t>
  </si>
  <si>
    <t>20210803</t>
  </si>
  <si>
    <t>赵刘波</t>
  </si>
  <si>
    <t>郭杰</t>
  </si>
  <si>
    <t>李梅英</t>
  </si>
  <si>
    <t>董玉红</t>
  </si>
  <si>
    <t>李记功</t>
  </si>
  <si>
    <t>刘松林</t>
  </si>
  <si>
    <t>赵敏杰</t>
  </si>
  <si>
    <t>赵莉苹</t>
  </si>
  <si>
    <t>孙文明</t>
  </si>
  <si>
    <t>时广全</t>
  </si>
  <si>
    <t>艾中华</t>
  </si>
  <si>
    <t>李雪萍</t>
  </si>
  <si>
    <t>张明军</t>
  </si>
  <si>
    <t>于桂荣</t>
  </si>
  <si>
    <t>闫桂敏</t>
  </si>
  <si>
    <t>范海明</t>
  </si>
  <si>
    <t>20180609</t>
  </si>
  <si>
    <t>20210609</t>
  </si>
  <si>
    <t>赵康康</t>
  </si>
  <si>
    <t>20180611</t>
  </si>
  <si>
    <t>20210611</t>
  </si>
  <si>
    <t>孙学兵</t>
  </si>
  <si>
    <t>20180614</t>
  </si>
  <si>
    <t>20210614</t>
  </si>
  <si>
    <t>刘昌军</t>
  </si>
  <si>
    <t>王松强</t>
  </si>
  <si>
    <t>20180613</t>
  </si>
  <si>
    <t>20210613</t>
  </si>
  <si>
    <t>田治全</t>
  </si>
  <si>
    <t>涂永民</t>
  </si>
  <si>
    <t>崔凤梅</t>
  </si>
  <si>
    <t>邵凤喜</t>
  </si>
  <si>
    <t>肖统快</t>
  </si>
  <si>
    <t>马建厂</t>
  </si>
  <si>
    <t>张艳兵</t>
  </si>
  <si>
    <t>邵杰</t>
  </si>
  <si>
    <t>张振</t>
  </si>
  <si>
    <t>程庆志</t>
  </si>
  <si>
    <t>张东义</t>
  </si>
  <si>
    <t>邢国才</t>
  </si>
  <si>
    <t>王庆民</t>
  </si>
  <si>
    <t>李春艳</t>
  </si>
  <si>
    <t>王国军</t>
  </si>
  <si>
    <t>程痛快</t>
  </si>
  <si>
    <t>周华明</t>
  </si>
  <si>
    <t>李欢</t>
  </si>
  <si>
    <t>李春英</t>
  </si>
  <si>
    <t>王品生</t>
  </si>
  <si>
    <t>涂旭峰</t>
  </si>
  <si>
    <t>田百吨</t>
  </si>
  <si>
    <t>张满才</t>
  </si>
  <si>
    <t>艾新生</t>
  </si>
  <si>
    <t>高新杰</t>
  </si>
  <si>
    <t>涂富强</t>
  </si>
  <si>
    <t>涂永红</t>
  </si>
  <si>
    <t>姜秀勤</t>
  </si>
  <si>
    <t>董瑞强</t>
  </si>
  <si>
    <t>魏金英</t>
  </si>
  <si>
    <t>庞行</t>
  </si>
  <si>
    <t>刘志山</t>
  </si>
  <si>
    <t>涂忠堂</t>
  </si>
  <si>
    <t>时纪才</t>
  </si>
  <si>
    <t>时工厂</t>
  </si>
  <si>
    <t>马建山</t>
  </si>
  <si>
    <t>孙陆军</t>
  </si>
  <si>
    <t>陈学岭</t>
  </si>
  <si>
    <t>王保中</t>
  </si>
  <si>
    <t>王铁棒</t>
  </si>
  <si>
    <t>张贵银</t>
  </si>
  <si>
    <t>孙学会</t>
  </si>
  <si>
    <t>王松涛</t>
  </si>
  <si>
    <t>张运生</t>
  </si>
  <si>
    <t>郭志涛</t>
  </si>
  <si>
    <t>赵子峰</t>
  </si>
  <si>
    <t>涂艳玲</t>
  </si>
  <si>
    <t>赵留厂</t>
  </si>
  <si>
    <t>艾思生</t>
  </si>
  <si>
    <t>王新奇</t>
  </si>
  <si>
    <t>张文学</t>
  </si>
  <si>
    <t>王巧荣</t>
  </si>
  <si>
    <t>赵先进</t>
  </si>
  <si>
    <t>徐山花</t>
  </si>
  <si>
    <t>孙根全</t>
  </si>
  <si>
    <t>刘全雷</t>
  </si>
  <si>
    <t>赵王八</t>
  </si>
  <si>
    <t>朱华民</t>
  </si>
  <si>
    <t>董新礼</t>
  </si>
  <si>
    <t>吴丽敏</t>
  </si>
  <si>
    <t>程永涛</t>
  </si>
  <si>
    <t>杨彩凤</t>
  </si>
  <si>
    <t>孔金花</t>
  </si>
  <si>
    <t>卢安生</t>
  </si>
  <si>
    <t>陈素英</t>
  </si>
  <si>
    <t>赵凤英</t>
  </si>
  <si>
    <t>赵新军</t>
  </si>
  <si>
    <t>丘狼猫</t>
  </si>
  <si>
    <t>潘廷华</t>
  </si>
  <si>
    <t>李高亮</t>
  </si>
  <si>
    <t>郭秀英</t>
  </si>
  <si>
    <t>赵玉堂</t>
  </si>
  <si>
    <t>李杰堂</t>
  </si>
  <si>
    <t>卢先进</t>
  </si>
  <si>
    <t>吴乐义</t>
  </si>
  <si>
    <t>潘登云</t>
  </si>
  <si>
    <t>姜涛</t>
  </si>
  <si>
    <t>刘欢</t>
  </si>
  <si>
    <t>卢洪启</t>
  </si>
  <si>
    <t>李广西</t>
  </si>
  <si>
    <t>张转运</t>
  </si>
  <si>
    <t>张辉</t>
  </si>
  <si>
    <t>王超</t>
  </si>
  <si>
    <t>孙华召</t>
  </si>
  <si>
    <t>姜永清</t>
  </si>
  <si>
    <t>孙晓飞</t>
  </si>
  <si>
    <t>张东文</t>
  </si>
  <si>
    <t>胡彩</t>
  </si>
  <si>
    <t>20180607</t>
  </si>
  <si>
    <t>20210607</t>
  </si>
  <si>
    <t>于子玲</t>
  </si>
  <si>
    <t>顾中原</t>
  </si>
  <si>
    <t>李学印</t>
  </si>
  <si>
    <t>种植玉米</t>
  </si>
  <si>
    <t>陈广辉</t>
  </si>
  <si>
    <t>顾中良</t>
  </si>
  <si>
    <t>李子敏</t>
  </si>
  <si>
    <t>20180616</t>
  </si>
  <si>
    <t>20210616</t>
  </si>
  <si>
    <t>顾玉东</t>
  </si>
  <si>
    <t>20180619</t>
  </si>
  <si>
    <t>尹建宣</t>
  </si>
  <si>
    <t>姚子磊</t>
  </si>
  <si>
    <t>王学林</t>
  </si>
  <si>
    <t>种植大豆</t>
  </si>
  <si>
    <t>刘现中</t>
  </si>
  <si>
    <t>20180720</t>
  </si>
  <si>
    <t>20210720</t>
  </si>
  <si>
    <t>李东升</t>
  </si>
  <si>
    <t>20190823</t>
  </si>
  <si>
    <t>20200823</t>
  </si>
  <si>
    <t>张卫彬</t>
  </si>
  <si>
    <t>该笔贷款用于加工汽车坐垫</t>
  </si>
  <si>
    <t>程艳生</t>
  </si>
  <si>
    <t>经营运输购车</t>
  </si>
  <si>
    <t>李新领</t>
  </si>
  <si>
    <t>20190921</t>
  </si>
  <si>
    <t>20200921</t>
  </si>
  <si>
    <t>经营馍店加工</t>
  </si>
  <si>
    <t>李华永</t>
  </si>
  <si>
    <t>加工制香</t>
  </si>
  <si>
    <t>范艳莉</t>
  </si>
  <si>
    <t>种植药牡丹购买种子化肥</t>
  </si>
  <si>
    <t>张子坤</t>
  </si>
  <si>
    <t>种植山药购买种子化肥</t>
  </si>
  <si>
    <t>高北平</t>
  </si>
  <si>
    <t>张万祥</t>
  </si>
  <si>
    <t>20190924</t>
  </si>
  <si>
    <t>20200924</t>
  </si>
  <si>
    <t>养牛、羊</t>
  </si>
  <si>
    <t>王进良</t>
  </si>
  <si>
    <t>购小牛和饲料</t>
  </si>
  <si>
    <t>顾雪超</t>
  </si>
  <si>
    <t>养鸡购买饲料</t>
  </si>
  <si>
    <t>李银磊</t>
  </si>
  <si>
    <t>20191012</t>
  </si>
  <si>
    <t>20201012</t>
  </si>
  <si>
    <t>鹿忠义</t>
  </si>
  <si>
    <t>贷款用于农业种植</t>
  </si>
  <si>
    <t>王兴旺</t>
  </si>
  <si>
    <t>王银中</t>
  </si>
  <si>
    <t>用于水果经营进货</t>
  </si>
  <si>
    <t>李具体</t>
  </si>
  <si>
    <t>贷款用于购买车辆运输</t>
  </si>
  <si>
    <t>赵运祥</t>
  </si>
  <si>
    <t>贷款用于扩大种植面积</t>
  </si>
  <si>
    <t>胡转运</t>
  </si>
  <si>
    <t>贷款用于种植购买肥料。</t>
  </si>
  <si>
    <t>葛雪琴</t>
  </si>
  <si>
    <t>王洪灵</t>
  </si>
  <si>
    <t>用于养殖购买饲料</t>
  </si>
  <si>
    <t>刘印芝</t>
  </si>
  <si>
    <t>程明伟</t>
  </si>
  <si>
    <t>购买科子板</t>
  </si>
  <si>
    <t>张文桥</t>
  </si>
  <si>
    <t>段运华</t>
  </si>
  <si>
    <t>贷款用于种植购买饲料。</t>
  </si>
  <si>
    <t>程军</t>
  </si>
  <si>
    <t>购买瓷器</t>
  </si>
  <si>
    <t>李东亮</t>
  </si>
  <si>
    <t>贷款用于扩大蔬菜种植面积。</t>
  </si>
  <si>
    <t>李欢喜</t>
  </si>
  <si>
    <t>贷款用于经营农资购买肥料</t>
  </si>
  <si>
    <t>刘景振</t>
  </si>
  <si>
    <t>徐其学</t>
  </si>
  <si>
    <t>贷款用于种植购买肥料</t>
  </si>
  <si>
    <t>黄中领</t>
  </si>
  <si>
    <t>王兰勤</t>
  </si>
  <si>
    <t>用于种植购买肥料</t>
  </si>
  <si>
    <t>李海稳</t>
  </si>
  <si>
    <t>饭店扩大规模</t>
  </si>
  <si>
    <t>李运动</t>
  </si>
  <si>
    <t>劳保加工</t>
  </si>
  <si>
    <t>李朋朋</t>
  </si>
  <si>
    <t>贷款用于超市经营进货</t>
  </si>
  <si>
    <t>贷款用于运输更新车辆</t>
  </si>
  <si>
    <t>王克俊</t>
  </si>
  <si>
    <t>王廷喜</t>
  </si>
  <si>
    <t>刘青春</t>
  </si>
  <si>
    <t>用于门市部进货</t>
  </si>
  <si>
    <t>杨洪印</t>
  </si>
  <si>
    <t>高明思</t>
  </si>
  <si>
    <t>高银山</t>
  </si>
  <si>
    <t>王生</t>
  </si>
  <si>
    <t>李锋三</t>
  </si>
  <si>
    <t>贷款用于扩大种植</t>
  </si>
  <si>
    <t>侯丙士</t>
  </si>
  <si>
    <t>高万宝</t>
  </si>
  <si>
    <t>贷款用于扩大种植面积。</t>
  </si>
  <si>
    <t>李志磊</t>
  </si>
  <si>
    <t>马彩丽</t>
  </si>
  <si>
    <t>李建设</t>
  </si>
  <si>
    <t>鲁颂良</t>
  </si>
  <si>
    <t>杨子辉</t>
  </si>
  <si>
    <t>高学增</t>
  </si>
  <si>
    <t>20191118</t>
  </si>
  <si>
    <t>20201118</t>
  </si>
  <si>
    <t>胡香灵</t>
  </si>
  <si>
    <t>顾银河</t>
  </si>
  <si>
    <t>高万俊</t>
  </si>
  <si>
    <t>李玉峰</t>
  </si>
  <si>
    <t>马献荣</t>
  </si>
  <si>
    <t>20191202</t>
  </si>
  <si>
    <t>20201202</t>
  </si>
  <si>
    <t>徐小社</t>
  </si>
  <si>
    <t>王高良</t>
  </si>
  <si>
    <t>20191204</t>
  </si>
  <si>
    <t>20201204</t>
  </si>
  <si>
    <t>王刘记</t>
  </si>
  <si>
    <t>侯艳丽</t>
  </si>
  <si>
    <t>胡玉英</t>
  </si>
  <si>
    <t>刘彦荣</t>
  </si>
  <si>
    <t>鲁雪锋</t>
  </si>
  <si>
    <t>张银环</t>
  </si>
  <si>
    <t>20191210</t>
  </si>
  <si>
    <t>20201210</t>
  </si>
  <si>
    <t>王荣花</t>
  </si>
  <si>
    <t>李建华</t>
  </si>
  <si>
    <t>20191218</t>
  </si>
  <si>
    <t>20201218</t>
  </si>
  <si>
    <t>张文伍</t>
  </si>
  <si>
    <t>20191220</t>
  </si>
  <si>
    <t>20201220</t>
  </si>
  <si>
    <t>梁银良</t>
  </si>
  <si>
    <t>20191221</t>
  </si>
  <si>
    <t>20201221</t>
  </si>
  <si>
    <t>陈来全</t>
  </si>
  <si>
    <t>张银荣</t>
  </si>
  <si>
    <t>20200324</t>
  </si>
  <si>
    <t>20210324</t>
  </si>
  <si>
    <t>种植蘑菇</t>
  </si>
  <si>
    <t>崔永华</t>
  </si>
  <si>
    <t>搞装修</t>
  </si>
  <si>
    <t>王金锋</t>
  </si>
  <si>
    <t>麻花加工</t>
  </si>
  <si>
    <t>朱锋</t>
  </si>
  <si>
    <t>王秋华</t>
  </si>
  <si>
    <t>李坤</t>
  </si>
  <si>
    <t>种植大椒</t>
  </si>
  <si>
    <t>邹俊领</t>
  </si>
  <si>
    <t>孙志军</t>
  </si>
  <si>
    <t>20200331</t>
  </si>
  <si>
    <t>20210331</t>
  </si>
  <si>
    <t>韩军正</t>
  </si>
  <si>
    <t>张爱华</t>
  </si>
  <si>
    <t>张国英</t>
  </si>
  <si>
    <t>开早餐店</t>
  </si>
  <si>
    <t>王林旺</t>
  </si>
  <si>
    <t>李松华</t>
  </si>
  <si>
    <t>20180704</t>
  </si>
  <si>
    <t>20210704</t>
  </si>
  <si>
    <t>鲁秀霞</t>
  </si>
  <si>
    <t>种山药</t>
  </si>
  <si>
    <t>蒋志杰</t>
  </si>
  <si>
    <t>豆全才</t>
  </si>
  <si>
    <t>种桃树</t>
  </si>
  <si>
    <t>张进华</t>
  </si>
  <si>
    <t>种树</t>
  </si>
  <si>
    <t>王进堂</t>
  </si>
  <si>
    <t>张海山</t>
  </si>
  <si>
    <t>李大勇</t>
  </si>
  <si>
    <t>王新杰</t>
  </si>
  <si>
    <t>王志国</t>
  </si>
  <si>
    <t>范先平</t>
  </si>
  <si>
    <t>王华强</t>
  </si>
  <si>
    <t>吴芝英</t>
  </si>
  <si>
    <t>刘翠平</t>
  </si>
  <si>
    <t>王永生</t>
  </si>
  <si>
    <t>郑永明</t>
  </si>
  <si>
    <t>惠卫东</t>
  </si>
  <si>
    <t>于九良</t>
  </si>
  <si>
    <t>王智明</t>
  </si>
  <si>
    <t>种梨树</t>
  </si>
  <si>
    <t>乔建伟</t>
  </si>
  <si>
    <t>范春丽</t>
  </si>
  <si>
    <t>经营酱菜</t>
  </si>
  <si>
    <t>李卫东</t>
  </si>
  <si>
    <t>周来才</t>
  </si>
  <si>
    <t>扩建大棚</t>
  </si>
  <si>
    <t>郑建华</t>
  </si>
  <si>
    <t>徐锋</t>
  </si>
  <si>
    <t>种核桃</t>
  </si>
  <si>
    <t>柳帮</t>
  </si>
  <si>
    <t>饭店经营</t>
  </si>
  <si>
    <t>李明辉</t>
  </si>
  <si>
    <t>柳纪功</t>
  </si>
  <si>
    <t>周麦会</t>
  </si>
  <si>
    <t>李秋霞</t>
  </si>
  <si>
    <t>种葡萄</t>
  </si>
  <si>
    <t>范新忠</t>
  </si>
  <si>
    <t>范卫华</t>
  </si>
  <si>
    <t>崔志强</t>
  </si>
  <si>
    <t>耿海锋</t>
  </si>
  <si>
    <t>董宪英</t>
  </si>
  <si>
    <t>山药种植</t>
  </si>
  <si>
    <t>鲁如意</t>
  </si>
  <si>
    <t>鲁申全</t>
  </si>
  <si>
    <t>种甘蔗</t>
  </si>
  <si>
    <t>鲁新成</t>
  </si>
  <si>
    <t>崔永伟</t>
  </si>
  <si>
    <t>崔海岭</t>
  </si>
  <si>
    <t>种树苗</t>
  </si>
  <si>
    <t>鲁培彬</t>
  </si>
  <si>
    <t>徐长领</t>
  </si>
  <si>
    <t>孙华磊</t>
  </si>
  <si>
    <t>农机配件</t>
  </si>
  <si>
    <t>王紫阳</t>
  </si>
  <si>
    <t>卖菜</t>
  </si>
  <si>
    <t>郑天顺</t>
  </si>
  <si>
    <t>解国民</t>
  </si>
  <si>
    <t>豆全旭</t>
  </si>
  <si>
    <t>崔留帅</t>
  </si>
  <si>
    <t>霍留成</t>
  </si>
  <si>
    <t>胡安领</t>
  </si>
  <si>
    <t>种蘑菇</t>
  </si>
  <si>
    <t>孙猛</t>
  </si>
  <si>
    <t>饭店</t>
  </si>
  <si>
    <t>鲁颂杰</t>
  </si>
  <si>
    <t>吴敬</t>
  </si>
  <si>
    <t>李登科</t>
  </si>
  <si>
    <t>王建峰</t>
  </si>
  <si>
    <t>进丝</t>
  </si>
  <si>
    <t>李士东</t>
  </si>
  <si>
    <t>豆孝雷</t>
  </si>
  <si>
    <t>郑力豪</t>
  </si>
  <si>
    <t>种植平菇</t>
  </si>
  <si>
    <t>王红丽</t>
  </si>
  <si>
    <t>崔永齐</t>
  </si>
  <si>
    <t>20191104</t>
  </si>
  <si>
    <t>20201104</t>
  </si>
  <si>
    <t>进种子</t>
  </si>
  <si>
    <t>窦品全</t>
  </si>
  <si>
    <t>种植山药</t>
  </si>
  <si>
    <t>辛东风</t>
  </si>
  <si>
    <t>20200114</t>
  </si>
  <si>
    <t>20210114</t>
  </si>
  <si>
    <t>进原材料</t>
  </si>
  <si>
    <t>杨林</t>
  </si>
  <si>
    <t>20200117</t>
  </si>
  <si>
    <t>20210117</t>
  </si>
  <si>
    <t>种植果树</t>
  </si>
  <si>
    <t>杨茜</t>
  </si>
  <si>
    <t>20200118</t>
  </si>
  <si>
    <t>20210118</t>
  </si>
  <si>
    <t>周明庄</t>
  </si>
  <si>
    <t>杨彬</t>
  </si>
  <si>
    <t>20200121</t>
  </si>
  <si>
    <t>20210121</t>
  </si>
  <si>
    <t>焦新响</t>
  </si>
  <si>
    <t>20200122</t>
  </si>
  <si>
    <t>20210122</t>
  </si>
  <si>
    <t>李永卫</t>
  </si>
  <si>
    <t>杨建峰</t>
  </si>
  <si>
    <t>20200123</t>
  </si>
  <si>
    <t>20210123</t>
  </si>
  <si>
    <t>杨会领</t>
  </si>
  <si>
    <t>20200223</t>
  </si>
  <si>
    <t>20210223</t>
  </si>
  <si>
    <t>杨赛</t>
  </si>
  <si>
    <t>20200311</t>
  </si>
  <si>
    <t>20210311</t>
  </si>
  <si>
    <t>王大海</t>
  </si>
  <si>
    <t>20200316</t>
  </si>
  <si>
    <t>20210316</t>
  </si>
  <si>
    <t>种植（香菇）</t>
  </si>
  <si>
    <t>胡刘木</t>
  </si>
  <si>
    <t>种植（蔬菜）</t>
  </si>
  <si>
    <t>孙光军</t>
  </si>
  <si>
    <t>养殖（猪）</t>
  </si>
  <si>
    <t>胡玉柱</t>
  </si>
  <si>
    <t>刘新兵</t>
  </si>
  <si>
    <t>赵国义</t>
  </si>
  <si>
    <t>于子群</t>
  </si>
  <si>
    <t>孙初中</t>
  </si>
  <si>
    <t>卢玉兰</t>
  </si>
  <si>
    <t>钟志</t>
  </si>
  <si>
    <t>李金梅</t>
  </si>
  <si>
    <t>刘恒良</t>
  </si>
  <si>
    <t>马学政</t>
  </si>
  <si>
    <t>种大豆</t>
  </si>
  <si>
    <t>马少军</t>
  </si>
  <si>
    <t>张俊红</t>
  </si>
  <si>
    <t>钟金前</t>
  </si>
  <si>
    <t>张功祥</t>
  </si>
  <si>
    <t>张明录</t>
  </si>
  <si>
    <t>朱东红</t>
  </si>
  <si>
    <t>郑前进</t>
  </si>
  <si>
    <t>种植冬瓜</t>
  </si>
  <si>
    <t>董海青</t>
  </si>
  <si>
    <t>张玉兰</t>
  </si>
  <si>
    <t>高得良</t>
  </si>
  <si>
    <t>马超</t>
  </si>
  <si>
    <t>张占红</t>
  </si>
  <si>
    <t>鲁彩花</t>
  </si>
  <si>
    <t>钟建民</t>
  </si>
  <si>
    <t>种植蔬菜</t>
  </si>
  <si>
    <t>王群英</t>
  </si>
  <si>
    <t>张亚飞</t>
  </si>
  <si>
    <t>张如义</t>
  </si>
  <si>
    <t>张刘红</t>
  </si>
  <si>
    <t>种大蒜</t>
  </si>
  <si>
    <t>钟道山</t>
  </si>
  <si>
    <t>赵青全</t>
  </si>
  <si>
    <t>胡福根</t>
  </si>
  <si>
    <t>孙克敬</t>
  </si>
  <si>
    <t>郑运生</t>
  </si>
  <si>
    <t>豆制品加工</t>
  </si>
  <si>
    <t>刘盘祥</t>
  </si>
  <si>
    <t>赵国营</t>
  </si>
  <si>
    <t>孙建强</t>
  </si>
  <si>
    <t>刘海龙</t>
  </si>
  <si>
    <t>胡林厂</t>
  </si>
  <si>
    <t>孙礼山</t>
  </si>
  <si>
    <t>朱刘奇</t>
  </si>
  <si>
    <t>黄志广</t>
  </si>
  <si>
    <t>肖永建</t>
  </si>
  <si>
    <t>制伞</t>
  </si>
  <si>
    <t>马银领</t>
  </si>
  <si>
    <t>郑桂山</t>
  </si>
  <si>
    <t>霍云章</t>
  </si>
  <si>
    <t>高勇</t>
  </si>
  <si>
    <t>朱金定</t>
  </si>
  <si>
    <t>董炎</t>
  </si>
  <si>
    <t>张进山</t>
  </si>
  <si>
    <t>朱玉锋</t>
  </si>
  <si>
    <t>肖高宾</t>
  </si>
  <si>
    <t>孙如祥</t>
  </si>
  <si>
    <t>曹建康</t>
  </si>
  <si>
    <t>朱永刚</t>
  </si>
  <si>
    <t>张美荣</t>
  </si>
  <si>
    <t>杜红旗</t>
  </si>
  <si>
    <t>朱建厂</t>
  </si>
  <si>
    <t>胡金峰</t>
  </si>
  <si>
    <t>胡银亮</t>
  </si>
  <si>
    <t>戚兰妮</t>
  </si>
  <si>
    <t>进肥料种子</t>
  </si>
  <si>
    <t>李玉保</t>
  </si>
  <si>
    <t>刘刚</t>
  </si>
  <si>
    <t>胡军粮</t>
  </si>
  <si>
    <t>于进良</t>
  </si>
  <si>
    <t>李新旺</t>
  </si>
  <si>
    <t>胡鸿伟</t>
  </si>
  <si>
    <t>胡公社</t>
  </si>
  <si>
    <t>胡文才</t>
  </si>
  <si>
    <t>朱金东</t>
  </si>
  <si>
    <t>张文生</t>
  </si>
  <si>
    <t>大棚种植</t>
  </si>
  <si>
    <t>霍龙伟</t>
  </si>
  <si>
    <t>朱贵彬</t>
  </si>
  <si>
    <t>李保重</t>
  </si>
  <si>
    <t>种植葡萄</t>
  </si>
  <si>
    <t>胡香</t>
  </si>
  <si>
    <t>胡乾坤</t>
  </si>
  <si>
    <t>朱凤梅</t>
  </si>
  <si>
    <t>郑俊超</t>
  </si>
  <si>
    <t>郭洪学</t>
  </si>
  <si>
    <t>李芝</t>
  </si>
  <si>
    <t>王志超</t>
  </si>
  <si>
    <t>马海刚</t>
  </si>
  <si>
    <t>卢丹丹</t>
  </si>
  <si>
    <t>李俊威</t>
  </si>
  <si>
    <t>马防华</t>
  </si>
  <si>
    <t>马献真</t>
  </si>
  <si>
    <t>梁春红</t>
  </si>
  <si>
    <t>朱平堂</t>
  </si>
  <si>
    <t>马高升</t>
  </si>
  <si>
    <t>张运动</t>
  </si>
  <si>
    <t>曹玉霞</t>
  </si>
  <si>
    <t>董营</t>
  </si>
  <si>
    <t>马志锋</t>
  </si>
  <si>
    <t>郑刘东</t>
  </si>
  <si>
    <t>种植花生、冬瓜</t>
  </si>
  <si>
    <t>董金标</t>
  </si>
  <si>
    <t>王华锋</t>
  </si>
  <si>
    <t>马庆伟</t>
  </si>
  <si>
    <t>张秀英</t>
  </si>
  <si>
    <t>种植、养牛</t>
  </si>
  <si>
    <t>卢伟</t>
  </si>
  <si>
    <t>朱继成</t>
  </si>
  <si>
    <t>张东方</t>
  </si>
  <si>
    <t>刘太林</t>
  </si>
  <si>
    <t>张孟超</t>
  </si>
  <si>
    <t>张本灵</t>
  </si>
  <si>
    <t>种植花生</t>
  </si>
  <si>
    <t>曹党生</t>
  </si>
  <si>
    <t>戚建里</t>
  </si>
  <si>
    <t>刘万里</t>
  </si>
  <si>
    <t>钟小勇</t>
  </si>
  <si>
    <t>王保钢</t>
  </si>
  <si>
    <t>马磊</t>
  </si>
  <si>
    <t>张防洪</t>
  </si>
  <si>
    <t>李王营</t>
  </si>
  <si>
    <t>单树志</t>
  </si>
  <si>
    <t>单参军</t>
  </si>
  <si>
    <t>李春莲</t>
  </si>
  <si>
    <t>高海涛</t>
  </si>
  <si>
    <t>赵伟锋</t>
  </si>
  <si>
    <t>邢玉英</t>
  </si>
  <si>
    <t>邢素梅</t>
  </si>
  <si>
    <t>钟新强</t>
  </si>
  <si>
    <t>张祥丽</t>
  </si>
  <si>
    <t>张连荣</t>
  </si>
  <si>
    <t>张金矿</t>
  </si>
  <si>
    <t>单世强</t>
  </si>
  <si>
    <t>张士勤</t>
  </si>
  <si>
    <t>秦莲英</t>
  </si>
  <si>
    <t>钟宪华</t>
  </si>
  <si>
    <t>王广东</t>
  </si>
  <si>
    <t>养鹅</t>
  </si>
  <si>
    <t>王松锋</t>
  </si>
  <si>
    <t>王玉真</t>
  </si>
  <si>
    <t>胡广成</t>
  </si>
  <si>
    <t>单新场</t>
  </si>
  <si>
    <t>钟彦波</t>
  </si>
  <si>
    <t>赵战峰</t>
  </si>
  <si>
    <t>戚山林</t>
  </si>
  <si>
    <t>霍国营</t>
  </si>
  <si>
    <t>大棚</t>
  </si>
  <si>
    <t>郑玉钟</t>
  </si>
  <si>
    <t>李秀平</t>
  </si>
  <si>
    <t>霍翠平</t>
  </si>
  <si>
    <t>张银庄</t>
  </si>
  <si>
    <t>刘振华</t>
  </si>
  <si>
    <t>胡学文</t>
  </si>
  <si>
    <t>张福银</t>
  </si>
  <si>
    <t>赵红旗</t>
  </si>
  <si>
    <t>徐广西</t>
  </si>
  <si>
    <t>刘东连</t>
  </si>
  <si>
    <t>王文龙</t>
  </si>
  <si>
    <t>水暖安装</t>
  </si>
  <si>
    <t>王彩民</t>
  </si>
  <si>
    <t>闫洪峰</t>
  </si>
  <si>
    <t>建材</t>
  </si>
  <si>
    <t>徐公章</t>
  </si>
  <si>
    <t>徐克</t>
  </si>
  <si>
    <t>进电动车</t>
  </si>
  <si>
    <t>郝全峰</t>
  </si>
  <si>
    <t>肖立</t>
  </si>
  <si>
    <t>酿酒</t>
  </si>
  <si>
    <t>肖永华</t>
  </si>
  <si>
    <t>赵凤银</t>
  </si>
  <si>
    <t>肖殿瑞</t>
  </si>
  <si>
    <t>个人经营</t>
  </si>
  <si>
    <t>王相春</t>
  </si>
  <si>
    <t>徐银峰</t>
  </si>
  <si>
    <t>郝占峰</t>
  </si>
  <si>
    <t>进家电</t>
  </si>
  <si>
    <t>侯艳敏</t>
  </si>
  <si>
    <t>韩克轩</t>
  </si>
  <si>
    <t>韩喜涛</t>
  </si>
  <si>
    <t>韩玉坤</t>
  </si>
  <si>
    <t>黄金礼</t>
  </si>
  <si>
    <t>黄金银</t>
  </si>
  <si>
    <t>刘资伟</t>
  </si>
  <si>
    <t>米玉廷</t>
  </si>
  <si>
    <t>肖阿成</t>
  </si>
  <si>
    <t>杨子林</t>
  </si>
  <si>
    <t>杨子忠</t>
  </si>
  <si>
    <t>张明</t>
  </si>
  <si>
    <t>李兴岗</t>
  </si>
  <si>
    <t>开超市</t>
  </si>
  <si>
    <t>赵士峰</t>
  </si>
  <si>
    <t>庄子玉</t>
  </si>
  <si>
    <t>陈海龙</t>
  </si>
  <si>
    <t>陈好仕</t>
  </si>
  <si>
    <t>陈纪强</t>
  </si>
  <si>
    <t>陈建锋</t>
  </si>
  <si>
    <t>电动车销售</t>
  </si>
  <si>
    <t>陈团结</t>
  </si>
  <si>
    <t>刘军</t>
  </si>
  <si>
    <t>室内装修设计</t>
  </si>
  <si>
    <t>刘艳敏</t>
  </si>
  <si>
    <t>孟玉东</t>
  </si>
  <si>
    <t>宋平义</t>
  </si>
  <si>
    <t>宋体委</t>
  </si>
  <si>
    <t>孙冠申</t>
  </si>
  <si>
    <t>宋西彪</t>
  </si>
  <si>
    <t>徐公生</t>
  </si>
  <si>
    <t>宋永兴</t>
  </si>
  <si>
    <t>纪素琴</t>
  </si>
  <si>
    <t>李树理</t>
  </si>
  <si>
    <t>20200309</t>
  </si>
  <si>
    <t>20210309</t>
  </si>
  <si>
    <t>徐其海</t>
  </si>
  <si>
    <t>蔬菜批零</t>
  </si>
  <si>
    <t>宋翠丽</t>
  </si>
  <si>
    <t>刘占柱</t>
  </si>
  <si>
    <t>肖保廷</t>
  </si>
  <si>
    <t>20200313</t>
  </si>
  <si>
    <t>20210313</t>
  </si>
  <si>
    <t>房屋装修</t>
  </si>
  <si>
    <t>肖殿强</t>
  </si>
  <si>
    <t>20200315</t>
  </si>
  <si>
    <t>20210315</t>
  </si>
  <si>
    <t>肖继锋</t>
  </si>
  <si>
    <t>陈根</t>
  </si>
  <si>
    <t>陈相保</t>
  </si>
  <si>
    <t>纪廷红</t>
  </si>
  <si>
    <t>孟现义</t>
  </si>
  <si>
    <t>肖殿行</t>
  </si>
  <si>
    <t>肖朝文</t>
  </si>
  <si>
    <t>王陈</t>
  </si>
  <si>
    <t>黄广廷</t>
  </si>
  <si>
    <t>销售木材</t>
  </si>
  <si>
    <t>宋玉英</t>
  </si>
  <si>
    <t>购买旋耕机</t>
  </si>
  <si>
    <t>宋步军</t>
  </si>
  <si>
    <t>20200330</t>
  </si>
  <si>
    <t>20210330</t>
  </si>
  <si>
    <t>养鸡鸭</t>
  </si>
  <si>
    <t>卢金峰</t>
  </si>
  <si>
    <t>张玉红</t>
  </si>
  <si>
    <t>田俊林</t>
  </si>
  <si>
    <t>周金砖</t>
  </si>
  <si>
    <t>范长立</t>
  </si>
  <si>
    <t>李培娜</t>
  </si>
  <si>
    <t>张建梅</t>
  </si>
  <si>
    <t>马建芳</t>
  </si>
  <si>
    <t>刘超明</t>
  </si>
  <si>
    <t>蒋开通</t>
  </si>
  <si>
    <t>钱广申</t>
  </si>
  <si>
    <t>任洪亮</t>
  </si>
  <si>
    <t>卢喜华</t>
  </si>
  <si>
    <t>李立争</t>
  </si>
  <si>
    <t>马建勇</t>
  </si>
  <si>
    <t>王书明</t>
  </si>
  <si>
    <t>刘喜灵</t>
  </si>
  <si>
    <t>王帅帅</t>
  </si>
  <si>
    <t>蒋建良</t>
  </si>
  <si>
    <t>李守明</t>
  </si>
  <si>
    <t>马建廷</t>
  </si>
  <si>
    <t>王慧明</t>
  </si>
  <si>
    <t>钱文明</t>
  </si>
  <si>
    <t>郑红灯</t>
  </si>
  <si>
    <t>马子朋</t>
  </si>
  <si>
    <t>马麦行</t>
  </si>
  <si>
    <t>李艳洁</t>
  </si>
  <si>
    <t>贾新岭</t>
  </si>
  <si>
    <t>王丽娟</t>
  </si>
  <si>
    <t>普永俊</t>
  </si>
  <si>
    <t>韩俊磊</t>
  </si>
  <si>
    <t>王东凤</t>
  </si>
  <si>
    <t>工艺品</t>
  </si>
  <si>
    <t>卢书德</t>
  </si>
  <si>
    <t>范战士</t>
  </si>
  <si>
    <t>钱振海</t>
  </si>
  <si>
    <t>张建新</t>
  </si>
  <si>
    <t>刘卫华</t>
  </si>
  <si>
    <t>张春华</t>
  </si>
  <si>
    <t>崔金星</t>
  </si>
  <si>
    <t>卢新党</t>
  </si>
  <si>
    <t>范连营</t>
  </si>
  <si>
    <t>李庆轩</t>
  </si>
  <si>
    <t>范艳清</t>
  </si>
  <si>
    <t>范东杰</t>
  </si>
  <si>
    <t>范中领</t>
  </si>
  <si>
    <t>李永管</t>
  </si>
  <si>
    <t>李志领</t>
  </si>
  <si>
    <t>李高尚</t>
  </si>
  <si>
    <t>范书动</t>
  </si>
  <si>
    <t>卢九华</t>
  </si>
  <si>
    <t>唐士广</t>
  </si>
  <si>
    <t>李长河</t>
  </si>
  <si>
    <t>孙艳</t>
  </si>
  <si>
    <t>赵栋</t>
  </si>
  <si>
    <t>鞠建厂</t>
  </si>
  <si>
    <t>邵海潮</t>
  </si>
  <si>
    <t>陈学振</t>
  </si>
  <si>
    <t>王天祥</t>
  </si>
  <si>
    <t>王献礼</t>
  </si>
  <si>
    <t>普敬龙</t>
  </si>
  <si>
    <t>范红良</t>
  </si>
  <si>
    <t>普彩霞</t>
  </si>
  <si>
    <t>陈新强</t>
  </si>
  <si>
    <t>马云学</t>
  </si>
  <si>
    <t>邹艳灵</t>
  </si>
  <si>
    <t>刘更生</t>
  </si>
  <si>
    <t>齐长领</t>
  </si>
  <si>
    <t>褚振华</t>
  </si>
  <si>
    <t>李刚</t>
  </si>
  <si>
    <t>蒋立</t>
  </si>
  <si>
    <t>范新利</t>
  </si>
  <si>
    <t>齐华丽</t>
  </si>
  <si>
    <t>蒋文岗</t>
  </si>
  <si>
    <t>马振龙</t>
  </si>
  <si>
    <t>买羊</t>
  </si>
  <si>
    <t>陈连军</t>
  </si>
  <si>
    <t>马保亮</t>
  </si>
  <si>
    <t>赵丽</t>
  </si>
  <si>
    <t>李红运</t>
  </si>
  <si>
    <t>张玉志</t>
  </si>
  <si>
    <t>孙运东</t>
  </si>
  <si>
    <t>胡春林</t>
  </si>
  <si>
    <t>李金风</t>
  </si>
  <si>
    <t>赵辉</t>
  </si>
  <si>
    <t>张刘朋</t>
  </si>
  <si>
    <t>开修理厂</t>
  </si>
  <si>
    <t>范刘才</t>
  </si>
  <si>
    <t>丁守海</t>
  </si>
  <si>
    <t>徐九</t>
  </si>
  <si>
    <t>王艳军</t>
  </si>
  <si>
    <t>王兵</t>
  </si>
  <si>
    <t>蒋飞</t>
  </si>
  <si>
    <t>李太平</t>
  </si>
  <si>
    <t>李奥宇</t>
  </si>
  <si>
    <t>扩大店面</t>
  </si>
  <si>
    <t>陈婉婷</t>
  </si>
  <si>
    <t>赵恩明</t>
  </si>
  <si>
    <t>刘洪启</t>
  </si>
  <si>
    <t>王保专</t>
  </si>
  <si>
    <t>刘春东</t>
  </si>
  <si>
    <t>杨发</t>
  </si>
  <si>
    <t>李永华</t>
  </si>
  <si>
    <t>郭红兴</t>
  </si>
  <si>
    <t>李更波</t>
  </si>
  <si>
    <t>陈爱霞</t>
  </si>
  <si>
    <t>李成连</t>
  </si>
  <si>
    <t>苏战争</t>
  </si>
  <si>
    <t>王建梅</t>
  </si>
  <si>
    <t>李子锋</t>
  </si>
  <si>
    <t>王素忠</t>
  </si>
  <si>
    <t>王晓宏</t>
  </si>
  <si>
    <t>赵中</t>
  </si>
  <si>
    <t>冯心明</t>
  </si>
  <si>
    <t>王高伟</t>
  </si>
  <si>
    <t>王艳华</t>
  </si>
  <si>
    <t>周志田</t>
  </si>
  <si>
    <t>王海成</t>
  </si>
  <si>
    <t>付云英</t>
  </si>
  <si>
    <t>王新奎</t>
  </si>
  <si>
    <t>李桂荣</t>
  </si>
  <si>
    <t>周松林</t>
  </si>
  <si>
    <t>陈秋名</t>
  </si>
  <si>
    <t>张解放</t>
  </si>
  <si>
    <t>王栋</t>
  </si>
  <si>
    <t>王全贵</t>
  </si>
  <si>
    <t>孙付银</t>
  </si>
  <si>
    <t>董留林</t>
  </si>
  <si>
    <t>王政</t>
  </si>
  <si>
    <t>王金玉</t>
  </si>
  <si>
    <t>高中田</t>
  </si>
  <si>
    <t>刘振营</t>
  </si>
  <si>
    <t>王艳</t>
  </si>
  <si>
    <t>宿志东</t>
  </si>
  <si>
    <t>周喜梅</t>
  </si>
  <si>
    <t>孙明利</t>
  </si>
  <si>
    <t>李秀英</t>
  </si>
  <si>
    <t>张忠良</t>
  </si>
  <si>
    <t>孙见见</t>
  </si>
  <si>
    <t>周洪彬</t>
  </si>
  <si>
    <t>王金超</t>
  </si>
  <si>
    <t>王子春</t>
  </si>
  <si>
    <t>董京华</t>
  </si>
  <si>
    <t>王彩侠</t>
  </si>
  <si>
    <t>郭长春</t>
  </si>
  <si>
    <t>李华生</t>
  </si>
  <si>
    <t>王侠</t>
  </si>
  <si>
    <t>徐盼盼</t>
  </si>
  <si>
    <t>李海林</t>
  </si>
  <si>
    <t>王志强</t>
  </si>
  <si>
    <t>彭新运</t>
  </si>
  <si>
    <t>槐店</t>
  </si>
  <si>
    <t>贾志坚</t>
  </si>
  <si>
    <t>贾长林</t>
  </si>
  <si>
    <t>王新俊</t>
  </si>
  <si>
    <t>20190820</t>
  </si>
  <si>
    <t>20200820</t>
  </si>
  <si>
    <t>李中华</t>
  </si>
  <si>
    <t>20190822</t>
  </si>
  <si>
    <t>20200822</t>
  </si>
  <si>
    <t>蔬菜大棚</t>
  </si>
  <si>
    <t>刘彩霞</t>
  </si>
  <si>
    <t>矿山配件</t>
  </si>
  <si>
    <t>王德义</t>
  </si>
  <si>
    <t>王长伟</t>
  </si>
  <si>
    <t>崔中良</t>
  </si>
  <si>
    <t>王卫东</t>
  </si>
  <si>
    <t>耿纪强</t>
  </si>
  <si>
    <t>耿铁矿</t>
  </si>
  <si>
    <t>贾海均</t>
  </si>
  <si>
    <t>养殖青蛙</t>
  </si>
  <si>
    <t>张海兵</t>
  </si>
  <si>
    <t>王永刚</t>
  </si>
  <si>
    <t>屠宰</t>
  </si>
  <si>
    <t>牛小娃</t>
  </si>
  <si>
    <t>陈风英</t>
  </si>
  <si>
    <t>高心同</t>
  </si>
  <si>
    <t>张向杰</t>
  </si>
  <si>
    <t>耿素平</t>
  </si>
  <si>
    <t>徐军委</t>
  </si>
  <si>
    <t>李翠平</t>
  </si>
  <si>
    <t>李东来</t>
  </si>
  <si>
    <t>加工配件</t>
  </si>
  <si>
    <t>彭志刚</t>
  </si>
  <si>
    <t>周中堂</t>
  </si>
  <si>
    <t>韩如意</t>
  </si>
  <si>
    <t>耿东利</t>
  </si>
  <si>
    <t>鲁学珍</t>
  </si>
  <si>
    <t>鲁士明</t>
  </si>
  <si>
    <t>徐乃争</t>
  </si>
  <si>
    <t>范保中</t>
  </si>
  <si>
    <t>祁晓兰</t>
  </si>
  <si>
    <t>韩学明</t>
  </si>
  <si>
    <t>刘保权</t>
  </si>
  <si>
    <t>扩大种植</t>
  </si>
  <si>
    <t>夏留峰</t>
  </si>
  <si>
    <t>20191101</t>
  </si>
  <si>
    <t>20201101</t>
  </si>
  <si>
    <t>徐文学</t>
  </si>
  <si>
    <t>管朋朋</t>
  </si>
  <si>
    <t>20191105</t>
  </si>
  <si>
    <t>20201105</t>
  </si>
  <si>
    <t>售后维修</t>
  </si>
  <si>
    <t>韩建磊</t>
  </si>
  <si>
    <t>邹美灵</t>
  </si>
  <si>
    <t>方松琳</t>
  </si>
  <si>
    <t>徐玉东</t>
  </si>
  <si>
    <t>20191128</t>
  </si>
  <si>
    <t>20201128</t>
  </si>
  <si>
    <t>王金印</t>
  </si>
  <si>
    <t>20180606</t>
  </si>
  <si>
    <t>20210606</t>
  </si>
  <si>
    <t>朱素香</t>
  </si>
  <si>
    <t>宁景山</t>
  </si>
  <si>
    <t>种植药草</t>
  </si>
  <si>
    <t>张永明</t>
  </si>
  <si>
    <t>郑永清</t>
  </si>
  <si>
    <t>崔玉梅</t>
  </si>
  <si>
    <t>鲁来华</t>
  </si>
  <si>
    <t>时秋红</t>
  </si>
  <si>
    <t>20180615</t>
  </si>
  <si>
    <t>20210615</t>
  </si>
  <si>
    <t>刘爱华</t>
  </si>
  <si>
    <t>20180622</t>
  </si>
  <si>
    <t>20210622</t>
  </si>
  <si>
    <t>宁进良</t>
  </si>
  <si>
    <t>耿铁红</t>
  </si>
  <si>
    <t>褚海安</t>
  </si>
  <si>
    <t>艾云刚</t>
  </si>
  <si>
    <t>褚同相</t>
  </si>
  <si>
    <t>肖建功</t>
  </si>
  <si>
    <t>张战争</t>
  </si>
  <si>
    <t>陈全威</t>
  </si>
  <si>
    <t>梁新奎</t>
  </si>
  <si>
    <t>赵大华</t>
  </si>
  <si>
    <t>李先</t>
  </si>
  <si>
    <t>张超</t>
  </si>
  <si>
    <t>李卓雅</t>
  </si>
  <si>
    <t>代学中</t>
  </si>
  <si>
    <t>韩想来</t>
  </si>
  <si>
    <t>刘玉东</t>
  </si>
  <si>
    <t>张市场</t>
  </si>
  <si>
    <t>王永良</t>
  </si>
  <si>
    <t>张货蛋</t>
  </si>
  <si>
    <t>刘三平</t>
  </si>
  <si>
    <t>李奎</t>
  </si>
  <si>
    <t>张建同</t>
  </si>
  <si>
    <t>房锦阁</t>
  </si>
  <si>
    <t>王保亮</t>
  </si>
  <si>
    <t>卞建军</t>
  </si>
  <si>
    <t>李素兰</t>
  </si>
  <si>
    <t>崔亮</t>
  </si>
  <si>
    <t>袁海涛</t>
  </si>
  <si>
    <t>晏学礼</t>
  </si>
  <si>
    <t>张德旺</t>
  </si>
  <si>
    <t>褚立功</t>
  </si>
  <si>
    <t>王建党</t>
  </si>
  <si>
    <t>李金钟</t>
  </si>
  <si>
    <t>李文定</t>
  </si>
  <si>
    <t>褚俊伟</t>
  </si>
  <si>
    <t>李超</t>
  </si>
  <si>
    <t>褚杰</t>
  </si>
  <si>
    <t>李大梅</t>
  </si>
  <si>
    <t>吴四</t>
  </si>
  <si>
    <t>尹战争</t>
  </si>
  <si>
    <t>屈帅领</t>
  </si>
  <si>
    <t>20210318</t>
  </si>
  <si>
    <t>购买化肥</t>
  </si>
  <si>
    <t>屈东产</t>
  </si>
  <si>
    <t>武小钟</t>
  </si>
  <si>
    <t>20210319</t>
  </si>
  <si>
    <t>武威风</t>
  </si>
  <si>
    <t>武贾圣</t>
  </si>
  <si>
    <t>岳东山</t>
  </si>
  <si>
    <t>冯运来</t>
  </si>
  <si>
    <t>申家涛</t>
  </si>
  <si>
    <t>再生资源回收</t>
  </si>
  <si>
    <t>任得意</t>
  </si>
  <si>
    <t>门店经营</t>
  </si>
  <si>
    <t>赵健康</t>
  </si>
  <si>
    <t>李兰英</t>
  </si>
  <si>
    <t>建材经营</t>
  </si>
  <si>
    <t>张保仁</t>
  </si>
  <si>
    <t>20210220</t>
  </si>
  <si>
    <t>卞冬冬</t>
  </si>
  <si>
    <t>门业经销</t>
  </si>
  <si>
    <t>刘俊涛</t>
  </si>
  <si>
    <t>潘洋洋</t>
  </si>
  <si>
    <t>李海飞</t>
  </si>
  <si>
    <t>崔象棋</t>
  </si>
  <si>
    <t>陈俊涛</t>
  </si>
  <si>
    <t>刘展红</t>
  </si>
  <si>
    <t>陈效金</t>
  </si>
  <si>
    <t>崔情</t>
  </si>
  <si>
    <t>孙艳魁</t>
  </si>
  <si>
    <t>姚晓磊</t>
  </si>
  <si>
    <t>李富强</t>
  </si>
  <si>
    <t>杜建立</t>
  </si>
  <si>
    <t>刘占岭</t>
  </si>
  <si>
    <t>张常艳</t>
  </si>
  <si>
    <t>韩辰辰</t>
  </si>
  <si>
    <t>张东歌</t>
  </si>
  <si>
    <t>祁新华</t>
  </si>
  <si>
    <t>王建平</t>
  </si>
  <si>
    <t>张向伟</t>
  </si>
  <si>
    <t>张自强</t>
  </si>
  <si>
    <t>李保军</t>
  </si>
  <si>
    <t>王洪山</t>
  </si>
  <si>
    <t>崔燕</t>
  </si>
  <si>
    <t>于玉海</t>
  </si>
  <si>
    <t>孙宏凯</t>
  </si>
  <si>
    <t>陈京领</t>
  </si>
  <si>
    <t>孙同</t>
  </si>
  <si>
    <t>孙士强</t>
  </si>
  <si>
    <t>孙务队</t>
  </si>
  <si>
    <t>陈海霞</t>
  </si>
  <si>
    <t>赵新环</t>
  </si>
  <si>
    <t>养殖山羊</t>
  </si>
  <si>
    <t>韩振民</t>
  </si>
  <si>
    <t>粉刷设备</t>
  </si>
  <si>
    <t>王更</t>
  </si>
  <si>
    <t>赵帅军</t>
  </si>
  <si>
    <t>陈军</t>
  </si>
  <si>
    <t>陈威力</t>
  </si>
  <si>
    <t>黄争气</t>
  </si>
  <si>
    <t>赵金金</t>
  </si>
  <si>
    <t>韩玉岭</t>
  </si>
  <si>
    <t>赵新安</t>
  </si>
  <si>
    <t>养殖黄牛</t>
  </si>
  <si>
    <t>卢启春</t>
  </si>
  <si>
    <t>李雷</t>
  </si>
  <si>
    <t>张国义</t>
  </si>
  <si>
    <t>张财旺</t>
  </si>
  <si>
    <t>张国轩</t>
  </si>
  <si>
    <t>王秋霞</t>
  </si>
  <si>
    <t>张纪红</t>
  </si>
  <si>
    <t>张磊</t>
  </si>
  <si>
    <t>严留帅</t>
  </si>
  <si>
    <t>李彩霞</t>
  </si>
  <si>
    <t>吴静静</t>
  </si>
  <si>
    <t>刘海超</t>
  </si>
  <si>
    <t>刘红升</t>
  </si>
  <si>
    <t>张超杰</t>
  </si>
  <si>
    <t>刘凤伟</t>
  </si>
  <si>
    <t>韩莹莹</t>
  </si>
  <si>
    <t>李怀艳</t>
  </si>
  <si>
    <t>李留留</t>
  </si>
  <si>
    <t>袁付行</t>
  </si>
  <si>
    <t>张海水</t>
  </si>
  <si>
    <t>张立新</t>
  </si>
  <si>
    <t>李玉成</t>
  </si>
  <si>
    <t>李学玉</t>
  </si>
  <si>
    <t>陈培培</t>
  </si>
  <si>
    <t>李增光</t>
  </si>
  <si>
    <t>艾怀利</t>
  </si>
  <si>
    <t>邢车岭</t>
  </si>
  <si>
    <t>潘转运</t>
  </si>
  <si>
    <t>张培体</t>
  </si>
  <si>
    <t>刘翠芝</t>
  </si>
  <si>
    <t>刘东红</t>
  </si>
  <si>
    <t>吴新荣</t>
  </si>
  <si>
    <t>赵文超</t>
  </si>
  <si>
    <t>欧立建</t>
  </si>
  <si>
    <t>欧新兵</t>
  </si>
  <si>
    <t>唐卫</t>
  </si>
  <si>
    <t>李翠灵</t>
  </si>
  <si>
    <t>刘军义</t>
  </si>
  <si>
    <t>吕美英</t>
  </si>
  <si>
    <t>周翠平</t>
  </si>
  <si>
    <t>陈立红</t>
  </si>
  <si>
    <t>养鸭</t>
  </si>
  <si>
    <t>王立华</t>
  </si>
  <si>
    <t>范俊才</t>
  </si>
  <si>
    <t>鞠秀荣</t>
  </si>
  <si>
    <t>刘清刚</t>
  </si>
  <si>
    <t>赵刘站</t>
  </si>
  <si>
    <t>王魏魏</t>
  </si>
  <si>
    <t>20200312</t>
  </si>
  <si>
    <t>20210312</t>
  </si>
  <si>
    <t>蒸馍</t>
  </si>
  <si>
    <t>张自忠</t>
  </si>
  <si>
    <t>杨春英</t>
  </si>
  <si>
    <t>李文彬</t>
  </si>
  <si>
    <t>徐新立</t>
  </si>
  <si>
    <t>卢电秋</t>
  </si>
  <si>
    <t>姜守纪</t>
  </si>
  <si>
    <t>赵猛</t>
  </si>
  <si>
    <t>王翠华</t>
  </si>
  <si>
    <t>赵亚军</t>
  </si>
  <si>
    <t>张丹丹</t>
  </si>
  <si>
    <t>李雪英</t>
  </si>
  <si>
    <t>王建斌</t>
  </si>
  <si>
    <t>赵霞军</t>
  </si>
  <si>
    <t>董天奋</t>
  </si>
  <si>
    <t>20200318</t>
  </si>
  <si>
    <t>收购三七和蜂蜜</t>
  </si>
  <si>
    <t>李梦想</t>
  </si>
  <si>
    <t>建筑承包</t>
  </si>
  <si>
    <t>孙文龙</t>
  </si>
  <si>
    <t>丁翠兰</t>
  </si>
  <si>
    <t>孙新敬</t>
  </si>
  <si>
    <t>废品回收</t>
  </si>
  <si>
    <t>孙卫峰</t>
  </si>
  <si>
    <t>20200323</t>
  </si>
  <si>
    <t>20210323</t>
  </si>
  <si>
    <t>门窗加工</t>
  </si>
  <si>
    <t>杨峰伟</t>
  </si>
  <si>
    <t>种黑麦草</t>
  </si>
  <si>
    <t>孙华伟</t>
  </si>
  <si>
    <t>种西瓜</t>
  </si>
  <si>
    <t>欧阳桂堂</t>
  </si>
  <si>
    <t>王绍华</t>
  </si>
  <si>
    <t>开婚庆服装店</t>
  </si>
  <si>
    <t>王永光</t>
  </si>
  <si>
    <t>王芝锋</t>
  </si>
  <si>
    <t>养鸭子</t>
  </si>
  <si>
    <t>李文婷</t>
  </si>
  <si>
    <t>郭新红</t>
  </si>
  <si>
    <t>孙亮亮</t>
  </si>
  <si>
    <t>谢李闯</t>
  </si>
  <si>
    <t>购买铲车</t>
  </si>
  <si>
    <t>武进厂</t>
  </si>
  <si>
    <t>夏林春</t>
  </si>
  <si>
    <t>进服装</t>
  </si>
  <si>
    <t>周进仓</t>
  </si>
  <si>
    <t>朱连进</t>
  </si>
  <si>
    <t>东改明</t>
  </si>
  <si>
    <t>进超市商品</t>
  </si>
  <si>
    <t>刘中成</t>
  </si>
  <si>
    <t>安国永</t>
  </si>
  <si>
    <t>周爱中</t>
  </si>
  <si>
    <t>东浩权</t>
  </si>
  <si>
    <t>进花卉盆景</t>
  </si>
  <si>
    <t>毛立军</t>
  </si>
  <si>
    <t>毛福堂</t>
  </si>
  <si>
    <t>加工卤菜</t>
  </si>
  <si>
    <t>王哈巴</t>
  </si>
  <si>
    <t>进农资</t>
  </si>
  <si>
    <t>郭峰</t>
  </si>
  <si>
    <t>乔长青</t>
  </si>
  <si>
    <t>周国强</t>
  </si>
  <si>
    <t>王林朋</t>
  </si>
  <si>
    <t>王海中</t>
  </si>
  <si>
    <t>张五</t>
  </si>
  <si>
    <t>郭素芝</t>
  </si>
  <si>
    <t>柳俊广</t>
  </si>
  <si>
    <t>郭德凤</t>
  </si>
  <si>
    <t>王松元</t>
  </si>
  <si>
    <t>贾付轩</t>
  </si>
  <si>
    <t>买农用车</t>
  </si>
  <si>
    <t>李新节</t>
  </si>
  <si>
    <t>冯银良</t>
  </si>
  <si>
    <t>王文</t>
  </si>
  <si>
    <t>张华伟</t>
  </si>
  <si>
    <t>乔新华</t>
  </si>
  <si>
    <t>徐书平</t>
  </si>
  <si>
    <t>张俊礼</t>
  </si>
  <si>
    <t>张学长</t>
  </si>
  <si>
    <t>王红喜</t>
  </si>
  <si>
    <t>贾留功</t>
  </si>
  <si>
    <t>王三英</t>
  </si>
  <si>
    <t>贾国明</t>
  </si>
  <si>
    <t>东国林</t>
  </si>
  <si>
    <t>安保宣</t>
  </si>
  <si>
    <t>韩永田</t>
  </si>
  <si>
    <t>闫玉</t>
  </si>
  <si>
    <t>郭刘庄</t>
  </si>
  <si>
    <t>张琴</t>
  </si>
  <si>
    <t>孙刘庄</t>
  </si>
  <si>
    <t>秦军营</t>
  </si>
  <si>
    <t>王建</t>
  </si>
  <si>
    <t>李国安</t>
  </si>
  <si>
    <t>董洪太</t>
  </si>
  <si>
    <t>张留来</t>
  </si>
  <si>
    <t>徐长申</t>
  </si>
  <si>
    <t>东国营</t>
  </si>
  <si>
    <t>郭群章</t>
  </si>
  <si>
    <t>韩建宝</t>
  </si>
  <si>
    <t>程贵保</t>
  </si>
  <si>
    <t>郭德红</t>
  </si>
  <si>
    <t>秦麦穴</t>
  </si>
  <si>
    <t>柳俊尚</t>
  </si>
  <si>
    <t>郭风玉</t>
  </si>
  <si>
    <t>郭同生</t>
  </si>
  <si>
    <t>王凤成</t>
  </si>
  <si>
    <t>郭留厂</t>
  </si>
  <si>
    <t>张力事</t>
  </si>
  <si>
    <t>柳爱芹</t>
  </si>
  <si>
    <t>经营保健食品</t>
  </si>
  <si>
    <t>齐建军</t>
  </si>
  <si>
    <t>孙秀明</t>
  </si>
  <si>
    <t>张新船</t>
  </si>
  <si>
    <t>程书红</t>
  </si>
  <si>
    <t>孙进才</t>
  </si>
  <si>
    <t>孙青</t>
  </si>
  <si>
    <t>安彦兵</t>
  </si>
  <si>
    <t>安国应</t>
  </si>
  <si>
    <t>乔妮</t>
  </si>
  <si>
    <t>崔海旺</t>
  </si>
  <si>
    <t>杨建中</t>
  </si>
  <si>
    <t>王国峰</t>
  </si>
  <si>
    <t>黄明</t>
  </si>
  <si>
    <t>做门窗</t>
  </si>
  <si>
    <t>李新林</t>
  </si>
  <si>
    <t>食品加工</t>
  </si>
  <si>
    <t>武启梅</t>
  </si>
  <si>
    <t>进粮油</t>
  </si>
  <si>
    <t>邢喜云</t>
  </si>
  <si>
    <t>李瑞成</t>
  </si>
  <si>
    <t>朱军正</t>
  </si>
  <si>
    <t>木料加工</t>
  </si>
  <si>
    <t>崔前防</t>
  </si>
  <si>
    <t>齐雪花</t>
  </si>
  <si>
    <t>武高亮</t>
  </si>
  <si>
    <t>手工加工</t>
  </si>
  <si>
    <t>毛海军</t>
  </si>
  <si>
    <t>安乐意</t>
  </si>
  <si>
    <t>柳运邦</t>
  </si>
  <si>
    <t>闫工厂</t>
  </si>
  <si>
    <t>张丽</t>
  </si>
  <si>
    <t>乔华振</t>
  </si>
  <si>
    <t>崔显功</t>
  </si>
  <si>
    <t>李光辉</t>
  </si>
  <si>
    <t>安保成</t>
  </si>
  <si>
    <t>王建闸</t>
  </si>
  <si>
    <t>董蕊</t>
  </si>
  <si>
    <t>王书景</t>
  </si>
  <si>
    <t>徐公厂</t>
  </si>
  <si>
    <t>邢玉兰</t>
  </si>
  <si>
    <t>乔刘义</t>
  </si>
  <si>
    <t>木材加工</t>
  </si>
  <si>
    <t>乔建双</t>
  </si>
  <si>
    <t>王永建</t>
  </si>
  <si>
    <t>朱美灵</t>
  </si>
  <si>
    <t>李海灵</t>
  </si>
  <si>
    <t>邢中华</t>
  </si>
  <si>
    <t>王金杰</t>
  </si>
  <si>
    <t>邢如</t>
  </si>
  <si>
    <t>乔雪梅</t>
  </si>
  <si>
    <t>李运来</t>
  </si>
  <si>
    <t>陈月英</t>
  </si>
  <si>
    <t>谢纪</t>
  </si>
  <si>
    <t>王秀兰</t>
  </si>
  <si>
    <t>王秀花</t>
  </si>
  <si>
    <t>李荷玲</t>
  </si>
  <si>
    <t>郑爱梅</t>
  </si>
  <si>
    <t>王秀娥</t>
  </si>
  <si>
    <t>刘芝兰</t>
  </si>
  <si>
    <t>李平新</t>
  </si>
  <si>
    <t>郭月华</t>
  </si>
  <si>
    <t>程长春</t>
  </si>
  <si>
    <t>杨芝连</t>
  </si>
  <si>
    <t>武刘妮</t>
  </si>
  <si>
    <t>王永利</t>
  </si>
  <si>
    <t>王亚军</t>
  </si>
  <si>
    <t>王新会</t>
  </si>
  <si>
    <t>邓春华</t>
  </si>
  <si>
    <t>王红梅</t>
  </si>
  <si>
    <t>鹿灵芝</t>
  </si>
  <si>
    <t>柳田</t>
  </si>
  <si>
    <t>刘提英</t>
  </si>
  <si>
    <t>王国福</t>
  </si>
  <si>
    <t>李玉红</t>
  </si>
  <si>
    <t>郭运生</t>
  </si>
  <si>
    <t>卢海霞</t>
  </si>
  <si>
    <t>柳春霞</t>
  </si>
  <si>
    <t>李自军</t>
  </si>
  <si>
    <t>郭铁中</t>
  </si>
  <si>
    <t>张文明</t>
  </si>
  <si>
    <t>程静文</t>
  </si>
  <si>
    <t>王卫生</t>
  </si>
  <si>
    <t>韩艳红</t>
  </si>
  <si>
    <t>乔银超</t>
  </si>
  <si>
    <t>乔纪峰</t>
  </si>
  <si>
    <t>崔松林</t>
  </si>
  <si>
    <t>张秀芝</t>
  </si>
  <si>
    <t>王付忠</t>
  </si>
  <si>
    <t>张冷</t>
  </si>
  <si>
    <t>陶凤英</t>
  </si>
  <si>
    <t>乔刘志</t>
  </si>
  <si>
    <t>刘海奇</t>
  </si>
  <si>
    <t>张秀花</t>
  </si>
  <si>
    <t>马金枝</t>
  </si>
  <si>
    <t>王金芝</t>
  </si>
  <si>
    <t>崔长红</t>
  </si>
  <si>
    <t>郭方留</t>
  </si>
  <si>
    <t>乔自成</t>
  </si>
  <si>
    <t>李志强</t>
  </si>
  <si>
    <t>刘永华</t>
  </si>
  <si>
    <t>郭来忠</t>
  </si>
  <si>
    <t>徐允</t>
  </si>
  <si>
    <t>卞秋英</t>
  </si>
  <si>
    <t>乔新春</t>
  </si>
  <si>
    <t>李广录</t>
  </si>
  <si>
    <t>张建伟</t>
  </si>
  <si>
    <t>经营饭店</t>
  </si>
  <si>
    <t>程书永</t>
  </si>
  <si>
    <t>建筑经营</t>
  </si>
  <si>
    <t>王林忠</t>
  </si>
  <si>
    <t>徐西安</t>
  </si>
  <si>
    <t>朱良才</t>
  </si>
  <si>
    <t>黄国新</t>
  </si>
  <si>
    <t>周明华</t>
  </si>
  <si>
    <t>周玉领</t>
  </si>
  <si>
    <t>王桂芝</t>
  </si>
  <si>
    <t>孙文举</t>
  </si>
  <si>
    <t>李文学</t>
  </si>
  <si>
    <t>赵金灵</t>
  </si>
  <si>
    <t>进百货</t>
  </si>
  <si>
    <t>乔红利</t>
  </si>
  <si>
    <t>贾元朝</t>
  </si>
  <si>
    <t>毛联闯</t>
  </si>
  <si>
    <t>郭友庄</t>
  </si>
  <si>
    <t>郭大庄</t>
  </si>
  <si>
    <t>李四好</t>
  </si>
  <si>
    <t>张银</t>
  </si>
  <si>
    <t>徐刚屯</t>
  </si>
  <si>
    <t>孙建中</t>
  </si>
  <si>
    <t>王松红</t>
  </si>
  <si>
    <t>马工厂</t>
  </si>
  <si>
    <t>李瑞亮</t>
  </si>
  <si>
    <t>武立冬</t>
  </si>
  <si>
    <t>进装饰材料</t>
  </si>
  <si>
    <t>武心建</t>
  </si>
  <si>
    <t>李新明</t>
  </si>
  <si>
    <t>李美灵</t>
  </si>
  <si>
    <t>黄永福</t>
  </si>
  <si>
    <t>张梅灵</t>
  </si>
  <si>
    <t>程庆国</t>
  </si>
  <si>
    <t>谢永义</t>
  </si>
  <si>
    <t>扩大酒业规模</t>
  </si>
  <si>
    <t>孙绍美</t>
  </si>
  <si>
    <t>张卫东</t>
  </si>
  <si>
    <t>韩铁厂</t>
  </si>
  <si>
    <t>李献林</t>
  </si>
  <si>
    <t>20180716</t>
  </si>
  <si>
    <t>20210716</t>
  </si>
  <si>
    <t>高小生</t>
  </si>
  <si>
    <t>20180717</t>
  </si>
  <si>
    <t>20210717</t>
  </si>
  <si>
    <t>陈立帮</t>
  </si>
  <si>
    <t>陈士宣</t>
  </si>
  <si>
    <t>郭喜妮</t>
  </si>
  <si>
    <t>王国厅</t>
  </si>
  <si>
    <t>20180721</t>
  </si>
  <si>
    <t>赵春领</t>
  </si>
  <si>
    <t>20210721</t>
  </si>
  <si>
    <t>赵得路</t>
  </si>
  <si>
    <t>20180722</t>
  </si>
  <si>
    <t>20210722</t>
  </si>
  <si>
    <t>卢艳周</t>
  </si>
  <si>
    <t>20180724</t>
  </si>
  <si>
    <t>20210724</t>
  </si>
  <si>
    <t>邢争</t>
  </si>
  <si>
    <t>王雪峰</t>
  </si>
  <si>
    <t>王开</t>
  </si>
  <si>
    <t>赵立秋</t>
  </si>
  <si>
    <t>20190829</t>
  </si>
  <si>
    <t>20200829</t>
  </si>
  <si>
    <t>做蜡</t>
  </si>
  <si>
    <t>张领兵</t>
  </si>
  <si>
    <t>20190906</t>
  </si>
  <si>
    <t>20200906</t>
  </si>
  <si>
    <t>韩玉洋</t>
  </si>
  <si>
    <t>卢启灵</t>
  </si>
  <si>
    <t>卢平</t>
  </si>
  <si>
    <t>蘑菇</t>
  </si>
  <si>
    <t>搞房屋装饰</t>
  </si>
  <si>
    <t>邢敬发</t>
  </si>
  <si>
    <t>刘立业</t>
  </si>
  <si>
    <t>贩菜</t>
  </si>
  <si>
    <t>王士伟</t>
  </si>
  <si>
    <t>周玉侠</t>
  </si>
  <si>
    <t>经营肥料</t>
  </si>
  <si>
    <t>赵月锋</t>
  </si>
  <si>
    <t>赵银行</t>
  </si>
  <si>
    <t>赵永丽</t>
  </si>
  <si>
    <t>韩钢飞</t>
  </si>
  <si>
    <t>赵纪武</t>
  </si>
  <si>
    <t>秦志学</t>
  </si>
  <si>
    <t>任高才</t>
  </si>
  <si>
    <t>刘勇</t>
  </si>
  <si>
    <t>粮食收购</t>
  </si>
  <si>
    <t>刘飞</t>
  </si>
  <si>
    <t>陈子建</t>
  </si>
  <si>
    <t>宋显士</t>
  </si>
  <si>
    <t>赵海超</t>
  </si>
  <si>
    <t>保洁</t>
  </si>
  <si>
    <t>刘雪勤</t>
  </si>
  <si>
    <t>李瑞洁</t>
  </si>
  <si>
    <t>美容店</t>
  </si>
  <si>
    <t>赵军义</t>
  </si>
  <si>
    <t>收购废品</t>
  </si>
  <si>
    <t>李建才</t>
  </si>
  <si>
    <t>赵建委</t>
  </si>
  <si>
    <t>李学勤</t>
  </si>
  <si>
    <t>卖早餐</t>
  </si>
  <si>
    <t>普鹏</t>
  </si>
  <si>
    <t>服装批发</t>
  </si>
  <si>
    <t>赵鹏霞</t>
  </si>
  <si>
    <t>王俊堂</t>
  </si>
  <si>
    <t>农机修配</t>
  </si>
  <si>
    <t>秦喜雨</t>
  </si>
  <si>
    <t>邢仁堂</t>
  </si>
  <si>
    <t>王仓库</t>
  </si>
  <si>
    <t>陈伟</t>
  </si>
  <si>
    <t>申俊伟</t>
  </si>
  <si>
    <t>程坡</t>
  </si>
  <si>
    <t>房屋装饰</t>
  </si>
  <si>
    <t>龚占领</t>
  </si>
  <si>
    <t>董含银</t>
  </si>
  <si>
    <t>李胜利</t>
  </si>
  <si>
    <t>龚文革</t>
  </si>
  <si>
    <t>马雪刚</t>
  </si>
  <si>
    <t>董开运</t>
  </si>
  <si>
    <t>郑战争</t>
  </si>
  <si>
    <t>马占林</t>
  </si>
  <si>
    <t>赵文东</t>
  </si>
  <si>
    <t>董含廷</t>
  </si>
  <si>
    <t>牛耀群</t>
  </si>
  <si>
    <t>牛新民</t>
  </si>
  <si>
    <t>刘宝虎</t>
  </si>
  <si>
    <t>董中城</t>
  </si>
  <si>
    <t>李芝龙</t>
  </si>
  <si>
    <t>刘亚南</t>
  </si>
  <si>
    <t>牛耀前</t>
  </si>
  <si>
    <t>牛奥杰</t>
  </si>
  <si>
    <t>刘泽友</t>
  </si>
  <si>
    <t>李留峰</t>
  </si>
  <si>
    <t>刘建委</t>
  </si>
  <si>
    <t>王自昌</t>
  </si>
  <si>
    <t>刘素梅</t>
  </si>
  <si>
    <t>董东风</t>
  </si>
  <si>
    <t>刘清喜</t>
  </si>
  <si>
    <t>盛兵权</t>
  </si>
  <si>
    <t>牛玉红</t>
  </si>
  <si>
    <t>王延林</t>
  </si>
  <si>
    <t>王海华</t>
  </si>
  <si>
    <t>丁峰</t>
  </si>
  <si>
    <t>常文军</t>
  </si>
  <si>
    <t>高三祥</t>
  </si>
  <si>
    <t>常平军</t>
  </si>
  <si>
    <t>常学林</t>
  </si>
  <si>
    <t>董长春</t>
  </si>
  <si>
    <t>刘清灿</t>
  </si>
  <si>
    <t>高仓库</t>
  </si>
  <si>
    <t>李东领</t>
  </si>
  <si>
    <t>李明果</t>
  </si>
  <si>
    <t>董国青</t>
  </si>
  <si>
    <t>赵前进</t>
  </si>
  <si>
    <t>朱兴军</t>
  </si>
  <si>
    <t>张海彬</t>
  </si>
  <si>
    <t>陈振军</t>
  </si>
  <si>
    <t>付广营</t>
  </si>
  <si>
    <t>董素英</t>
  </si>
  <si>
    <t>李工厂</t>
  </si>
  <si>
    <t>李长领</t>
  </si>
  <si>
    <t>刘朋辉</t>
  </si>
  <si>
    <t>李放</t>
  </si>
  <si>
    <t>刘高升</t>
  </si>
  <si>
    <t>赵六一</t>
  </si>
  <si>
    <t>赵仲平</t>
  </si>
  <si>
    <t>范素真</t>
  </si>
  <si>
    <t>高素荣</t>
  </si>
  <si>
    <t>刘卫国</t>
  </si>
  <si>
    <t>刘彬</t>
  </si>
  <si>
    <t>郭玉民</t>
  </si>
  <si>
    <t>张艳康</t>
  </si>
  <si>
    <t>刘华东</t>
  </si>
  <si>
    <t>董井亮</t>
  </si>
  <si>
    <t>20191102</t>
  </si>
  <si>
    <t>20201102</t>
  </si>
  <si>
    <t>刘中涛</t>
  </si>
  <si>
    <t>郭廷伍</t>
  </si>
  <si>
    <t>王洪旗</t>
  </si>
  <si>
    <t>郭子芝</t>
  </si>
  <si>
    <t>李国良</t>
  </si>
  <si>
    <t>董刘柱</t>
  </si>
  <si>
    <t>20191126</t>
  </si>
  <si>
    <t>20201126</t>
  </si>
  <si>
    <t>董新爱</t>
  </si>
  <si>
    <t>董福华</t>
  </si>
  <si>
    <t>王高齐</t>
  </si>
  <si>
    <t>马新行</t>
  </si>
  <si>
    <t>董格峰</t>
  </si>
  <si>
    <t>付治军</t>
  </si>
  <si>
    <t>刘全世</t>
  </si>
  <si>
    <t>李广锯</t>
  </si>
  <si>
    <t>刘运动</t>
  </si>
  <si>
    <t>王俊生</t>
  </si>
  <si>
    <t>刘万田</t>
  </si>
  <si>
    <t>刘春祥</t>
  </si>
  <si>
    <t>李保</t>
  </si>
  <si>
    <t>赵刘稳</t>
  </si>
  <si>
    <t>赵永心</t>
  </si>
  <si>
    <t>赵永华</t>
  </si>
  <si>
    <t>宋广荣</t>
  </si>
  <si>
    <t>徐全彬</t>
  </si>
  <si>
    <t>王有平</t>
  </si>
  <si>
    <t>赵建峰</t>
  </si>
  <si>
    <t>翟刚明</t>
  </si>
  <si>
    <t>赵冬山</t>
  </si>
  <si>
    <t>赵春冬</t>
  </si>
  <si>
    <t>朱艳军</t>
  </si>
  <si>
    <t>张李锋</t>
  </si>
  <si>
    <t>李小锋</t>
  </si>
  <si>
    <t>李高山</t>
  </si>
  <si>
    <t>李志伟</t>
  </si>
  <si>
    <t>种植红薯</t>
  </si>
  <si>
    <t>郑金辉</t>
  </si>
  <si>
    <t>种植冬瓜。</t>
  </si>
  <si>
    <t>黄占芳</t>
  </si>
  <si>
    <t>李赛赛</t>
  </si>
  <si>
    <t>高华涛</t>
  </si>
  <si>
    <t>张学领</t>
  </si>
  <si>
    <t>邢玉芝</t>
  </si>
  <si>
    <t>张艳领</t>
  </si>
  <si>
    <t>种植核桃。</t>
  </si>
  <si>
    <t>李刘堂</t>
  </si>
  <si>
    <t>钟顺宽</t>
  </si>
  <si>
    <t>王金梅</t>
  </si>
  <si>
    <t>李如义</t>
  </si>
  <si>
    <t>养殖羊</t>
  </si>
  <si>
    <t>黄言廷</t>
  </si>
  <si>
    <t>种植花生。</t>
  </si>
  <si>
    <t>李深</t>
  </si>
  <si>
    <t>王大增</t>
  </si>
  <si>
    <t>李全民</t>
  </si>
  <si>
    <t>刘胜利</t>
  </si>
  <si>
    <t>张海岗</t>
  </si>
  <si>
    <t>张华礼</t>
  </si>
  <si>
    <t>王连山</t>
  </si>
  <si>
    <t>李志杰</t>
  </si>
  <si>
    <t>种植冬瓜、小麦。</t>
  </si>
  <si>
    <t>张中林</t>
  </si>
  <si>
    <t>霍慧芳</t>
  </si>
  <si>
    <t>种植蜜薯</t>
  </si>
  <si>
    <t>种植绿化树</t>
  </si>
  <si>
    <t>王翠连</t>
  </si>
  <si>
    <t>刘占营</t>
  </si>
  <si>
    <t>吕宝生</t>
  </si>
  <si>
    <t>贾红岩</t>
  </si>
  <si>
    <t>胡山立</t>
  </si>
  <si>
    <t>李启明</t>
  </si>
  <si>
    <t>张朋超</t>
  </si>
  <si>
    <t>王东强</t>
  </si>
  <si>
    <t>刘喜坤</t>
  </si>
  <si>
    <t>刘贝贝</t>
  </si>
  <si>
    <t>冯美芝</t>
  </si>
  <si>
    <t>张趁心</t>
  </si>
  <si>
    <t>孙立峰</t>
  </si>
  <si>
    <t>郭新华</t>
  </si>
  <si>
    <t>种冬瓜</t>
  </si>
  <si>
    <t>张春明</t>
  </si>
  <si>
    <t>郭留波</t>
  </si>
  <si>
    <t>辛文</t>
  </si>
  <si>
    <t>宁峰昌</t>
  </si>
  <si>
    <t>左东亮</t>
  </si>
  <si>
    <t>胡付行</t>
  </si>
  <si>
    <t>陈战胜</t>
  </si>
  <si>
    <t>李中良</t>
  </si>
  <si>
    <t>李彦军</t>
  </si>
  <si>
    <t>李芝灵</t>
  </si>
  <si>
    <t>张月英</t>
  </si>
  <si>
    <t>养殖猪、羊</t>
  </si>
  <si>
    <t>李全国</t>
  </si>
  <si>
    <t>孟新建</t>
  </si>
  <si>
    <t>朱文明</t>
  </si>
  <si>
    <t>药材种植</t>
  </si>
  <si>
    <t>李坤磊</t>
  </si>
  <si>
    <t>李芹</t>
  </si>
  <si>
    <t>孙新建</t>
  </si>
  <si>
    <t>卜小华</t>
  </si>
  <si>
    <t>王思永</t>
  </si>
  <si>
    <t>王玉彬</t>
  </si>
  <si>
    <t>范银峰</t>
  </si>
  <si>
    <t>王启民</t>
  </si>
  <si>
    <t>杨志林</t>
  </si>
  <si>
    <t>陈开放</t>
  </si>
  <si>
    <t>王洪祥</t>
  </si>
  <si>
    <t>郑明亮</t>
  </si>
  <si>
    <t>杨金意</t>
  </si>
  <si>
    <t>陈银行</t>
  </si>
  <si>
    <t>李秋生</t>
  </si>
  <si>
    <t>张子朋</t>
  </si>
  <si>
    <t>王贺香</t>
  </si>
  <si>
    <t>董银行</t>
  </si>
  <si>
    <t>孙永超</t>
  </si>
  <si>
    <t>王前坤</t>
  </si>
  <si>
    <t>2020-05-11</t>
  </si>
  <si>
    <t>20210510</t>
  </si>
  <si>
    <t>2020-06-01</t>
  </si>
  <si>
    <t>20210531</t>
  </si>
  <si>
    <t>海四清</t>
  </si>
  <si>
    <t>于乐乐</t>
  </si>
  <si>
    <t>于建华</t>
  </si>
  <si>
    <t>姚景坤</t>
  </si>
  <si>
    <t>海金娣</t>
  </si>
  <si>
    <t>陈海岗</t>
  </si>
  <si>
    <t>张国勇</t>
  </si>
  <si>
    <t>周玉杰</t>
  </si>
  <si>
    <t>李尊学</t>
  </si>
  <si>
    <t>周文勇</t>
  </si>
  <si>
    <t>刘素芹</t>
  </si>
  <si>
    <t>李桂连</t>
  </si>
  <si>
    <t>刘保存</t>
  </si>
  <si>
    <t>张全胜</t>
  </si>
  <si>
    <t>王丽丽</t>
  </si>
  <si>
    <t>于金</t>
  </si>
  <si>
    <t>于秋玲</t>
  </si>
  <si>
    <t>范初利</t>
  </si>
  <si>
    <t>薛魏魏</t>
  </si>
  <si>
    <t>崔文紧</t>
  </si>
  <si>
    <t>郭敏鹏</t>
  </si>
  <si>
    <t>范巨锋</t>
  </si>
  <si>
    <t>孙建华</t>
  </si>
  <si>
    <t>许四清</t>
  </si>
  <si>
    <t>孙志广</t>
  </si>
  <si>
    <t>徐庆喜</t>
  </si>
  <si>
    <t>范玉新</t>
  </si>
  <si>
    <t>张君委</t>
  </si>
  <si>
    <t>郭兰芝</t>
  </si>
  <si>
    <t>张钱林</t>
  </si>
  <si>
    <t>崔红君</t>
  </si>
  <si>
    <t>崔双动</t>
  </si>
  <si>
    <t>崔李闯</t>
  </si>
  <si>
    <t>严朝阳</t>
  </si>
  <si>
    <t>张体中</t>
  </si>
  <si>
    <t>杨纪金</t>
  </si>
  <si>
    <t>于廷力</t>
  </si>
  <si>
    <t>吴新建</t>
  </si>
  <si>
    <t>董朝山</t>
  </si>
  <si>
    <t>许行</t>
  </si>
  <si>
    <t>张刘通</t>
  </si>
  <si>
    <t>赵春华</t>
  </si>
  <si>
    <t>齐俊梅</t>
  </si>
  <si>
    <t>郭金顶</t>
  </si>
  <si>
    <t>郭国星</t>
  </si>
  <si>
    <t>张玉东</t>
  </si>
  <si>
    <t>单娜娜</t>
  </si>
  <si>
    <t>刘恒伟</t>
  </si>
  <si>
    <t>任柳姿</t>
  </si>
  <si>
    <t>孟玉</t>
  </si>
  <si>
    <t>徐金华</t>
  </si>
  <si>
    <t>李香港</t>
  </si>
  <si>
    <t>周海涛</t>
  </si>
  <si>
    <t>孙玉增</t>
  </si>
  <si>
    <t>李廷</t>
  </si>
  <si>
    <t>张艳玲</t>
  </si>
  <si>
    <t>李新强</t>
  </si>
  <si>
    <t>李纪东</t>
  </si>
  <si>
    <t>周明明</t>
  </si>
  <si>
    <t>李友</t>
  </si>
  <si>
    <t>李学习</t>
  </si>
  <si>
    <t>徐国杰</t>
  </si>
  <si>
    <t>张玉治</t>
  </si>
  <si>
    <t>朱春兰</t>
  </si>
  <si>
    <t>董学丽</t>
  </si>
  <si>
    <t>苏秀英</t>
  </si>
  <si>
    <t>张真</t>
  </si>
  <si>
    <t>周玉虎</t>
  </si>
  <si>
    <t>郭海民</t>
  </si>
  <si>
    <t>赵小保</t>
  </si>
  <si>
    <t>赵灵</t>
  </si>
  <si>
    <t>吴贺美</t>
  </si>
  <si>
    <t>吴玉皖</t>
  </si>
  <si>
    <t>张子富</t>
  </si>
  <si>
    <t>张玉侠</t>
  </si>
  <si>
    <t>齐桂英</t>
  </si>
  <si>
    <t>王波</t>
  </si>
  <si>
    <t>陈秀荣</t>
  </si>
  <si>
    <t>秦小花</t>
  </si>
  <si>
    <t>吕华丽</t>
  </si>
  <si>
    <t>吕秋侠</t>
  </si>
  <si>
    <t>赵新杰</t>
  </si>
  <si>
    <t>王保平</t>
  </si>
  <si>
    <t>李书英</t>
  </si>
  <si>
    <t>张敏</t>
  </si>
  <si>
    <t>王林志</t>
  </si>
  <si>
    <t>郭劳桩</t>
  </si>
  <si>
    <t>乔海龙</t>
  </si>
  <si>
    <t>张争光</t>
  </si>
  <si>
    <t>程明明</t>
  </si>
  <si>
    <t>武层</t>
  </si>
  <si>
    <t>孙小睿</t>
  </si>
  <si>
    <t>程诺</t>
  </si>
  <si>
    <t>董威帅</t>
  </si>
  <si>
    <t>董佳乐</t>
  </si>
  <si>
    <t>李常伟</t>
  </si>
  <si>
    <t>李刘彬</t>
  </si>
  <si>
    <t>杨玉林</t>
  </si>
  <si>
    <t>杨新点</t>
  </si>
  <si>
    <t>梁志强</t>
  </si>
  <si>
    <t>郭安伟</t>
  </si>
  <si>
    <t>梁金齐</t>
  </si>
  <si>
    <t>楚红梅</t>
  </si>
  <si>
    <t>张启彬</t>
  </si>
  <si>
    <t>程丽</t>
  </si>
  <si>
    <t>杨子超</t>
  </si>
  <si>
    <t>楚爱粉</t>
  </si>
  <si>
    <t>胡艳灵</t>
  </si>
  <si>
    <t>徐新旗</t>
  </si>
  <si>
    <t>兖红营</t>
  </si>
  <si>
    <t>王路二</t>
  </si>
  <si>
    <t>胡红喜</t>
  </si>
  <si>
    <t>李彬彬</t>
  </si>
  <si>
    <t>李文鹏</t>
  </si>
  <si>
    <t>李冬冬</t>
  </si>
  <si>
    <t>祁同银</t>
  </si>
  <si>
    <t>祁合锋</t>
  </si>
  <si>
    <t>张山岭</t>
  </si>
  <si>
    <t>肖春香</t>
  </si>
  <si>
    <t>付彩灵</t>
  </si>
  <si>
    <t>黄乐</t>
  </si>
  <si>
    <t>王胜利</t>
  </si>
  <si>
    <t>郭卫东</t>
  </si>
  <si>
    <t>鲁海东</t>
  </si>
  <si>
    <t>鲁稍悟</t>
  </si>
  <si>
    <t>徐海领</t>
  </si>
  <si>
    <t>黄涛</t>
  </si>
  <si>
    <t>盛二民</t>
  </si>
  <si>
    <t>陈宽</t>
  </si>
  <si>
    <t>徐梦雨</t>
  </si>
  <si>
    <t>高长友</t>
  </si>
  <si>
    <t>朱风丽</t>
  </si>
  <si>
    <t>范守军</t>
  </si>
  <si>
    <t>高铭玉</t>
  </si>
  <si>
    <t>李珂</t>
  </si>
  <si>
    <t>阮保国</t>
  </si>
  <si>
    <t>胡文友</t>
  </si>
  <si>
    <t>杨翠勤</t>
  </si>
  <si>
    <t>王桂荣</t>
  </si>
  <si>
    <t>周启东</t>
  </si>
  <si>
    <t>王龙头</t>
  </si>
  <si>
    <t>宁计堂</t>
  </si>
  <si>
    <t>陈海燕</t>
  </si>
  <si>
    <t>王永清</t>
  </si>
  <si>
    <t>王金中</t>
  </si>
  <si>
    <t>王建成</t>
  </si>
  <si>
    <t>王贵岭</t>
  </si>
  <si>
    <t>王县委</t>
  </si>
  <si>
    <t>李来良</t>
  </si>
  <si>
    <t>胡棒</t>
  </si>
  <si>
    <t>徐乃杏</t>
  </si>
  <si>
    <t>杨子峰</t>
  </si>
  <si>
    <t>杨华东</t>
  </si>
  <si>
    <t>杨子旗</t>
  </si>
  <si>
    <t>杨国旗</t>
  </si>
  <si>
    <t>涂田</t>
  </si>
  <si>
    <t>张科学</t>
  </si>
  <si>
    <t>王玉梅</t>
  </si>
  <si>
    <t>安环</t>
  </si>
  <si>
    <t>艾痛快</t>
  </si>
  <si>
    <t>杨凤荣</t>
  </si>
  <si>
    <t>时广西</t>
  </si>
  <si>
    <t>孙志锋</t>
  </si>
  <si>
    <t>陈改忠</t>
  </si>
  <si>
    <t>王国林</t>
  </si>
  <si>
    <t>陈胜利</t>
  </si>
  <si>
    <t>王金兰</t>
  </si>
  <si>
    <t>李琛</t>
  </si>
  <si>
    <t>程爱华</t>
  </si>
  <si>
    <t>刘刚领</t>
  </si>
  <si>
    <t>范刚峰</t>
  </si>
  <si>
    <t>范河岭</t>
  </si>
  <si>
    <t>李月英</t>
  </si>
  <si>
    <t>赵新厂</t>
  </si>
  <si>
    <t>李凤梅</t>
  </si>
  <si>
    <t>安建才</t>
  </si>
  <si>
    <t>郑喜通</t>
  </si>
  <si>
    <t>王海伟</t>
  </si>
  <si>
    <t>张俊委</t>
  </si>
  <si>
    <t>彭高山</t>
  </si>
  <si>
    <t>艾明明</t>
  </si>
  <si>
    <t>孙兰英</t>
  </si>
  <si>
    <t>陈志英</t>
  </si>
  <si>
    <t>王三妮</t>
  </si>
  <si>
    <t>李建康</t>
  </si>
  <si>
    <t>涂振</t>
  </si>
  <si>
    <t>张立士</t>
  </si>
  <si>
    <t>马金梅</t>
  </si>
  <si>
    <t>孙逢环</t>
  </si>
  <si>
    <t>王海荣</t>
  </si>
  <si>
    <t>宋玉华</t>
  </si>
  <si>
    <t>公彦英</t>
  </si>
  <si>
    <t>赵秀荣</t>
  </si>
  <si>
    <t>赵占占</t>
  </si>
  <si>
    <t>毛心帮</t>
  </si>
  <si>
    <t>李宝同</t>
  </si>
  <si>
    <t>李子旭</t>
  </si>
  <si>
    <t>马言言</t>
  </si>
  <si>
    <t>张国全</t>
  </si>
  <si>
    <t>20210610</t>
  </si>
  <si>
    <t>豆孝齐</t>
  </si>
  <si>
    <t>20210413</t>
  </si>
  <si>
    <t>豆建明</t>
  </si>
  <si>
    <t>李华丰</t>
  </si>
  <si>
    <t>郭固怀</t>
  </si>
  <si>
    <t>20200514</t>
  </si>
  <si>
    <t>20210513</t>
  </si>
  <si>
    <t>马霞</t>
  </si>
  <si>
    <t>豆华强</t>
  </si>
  <si>
    <t>范新记</t>
  </si>
  <si>
    <t>20200424</t>
  </si>
  <si>
    <t>20210423</t>
  </si>
  <si>
    <t>李乾坤</t>
  </si>
  <si>
    <t>高刘伟</t>
  </si>
  <si>
    <t>20210401</t>
  </si>
  <si>
    <t>高全祥</t>
  </si>
  <si>
    <t>20210415</t>
  </si>
  <si>
    <t>高洪伟</t>
  </si>
  <si>
    <t>20200426</t>
  </si>
  <si>
    <t>20210425</t>
  </si>
  <si>
    <t>曹艳东</t>
  </si>
  <si>
    <t>20210603</t>
  </si>
  <si>
    <t>刘红军</t>
  </si>
  <si>
    <t>牛二林</t>
  </si>
  <si>
    <t>董同岭</t>
  </si>
  <si>
    <t>20200602</t>
  </si>
  <si>
    <t>20210601</t>
  </si>
  <si>
    <t>20210528</t>
  </si>
  <si>
    <t>张永杰</t>
  </si>
  <si>
    <t>20200628</t>
  </si>
  <si>
    <t>刘喜庆</t>
  </si>
  <si>
    <t>20200513</t>
  </si>
  <si>
    <t>20210512</t>
  </si>
  <si>
    <t>邵向东</t>
  </si>
  <si>
    <t>马前峰</t>
  </si>
  <si>
    <t>20200423</t>
  </si>
  <si>
    <t>20210422</t>
  </si>
  <si>
    <t>马俊涛</t>
  </si>
  <si>
    <t>20200525</t>
  </si>
  <si>
    <t>20210524</t>
  </si>
  <si>
    <t>马大砦</t>
  </si>
  <si>
    <t>20200526</t>
  </si>
  <si>
    <t>20210525</t>
  </si>
  <si>
    <t>付中义</t>
  </si>
  <si>
    <t>20200624</t>
  </si>
  <si>
    <t>李火箭</t>
  </si>
  <si>
    <t>周通</t>
  </si>
  <si>
    <t>刘伟田</t>
  </si>
  <si>
    <t>20200522</t>
  </si>
  <si>
    <t>20210521</t>
  </si>
  <si>
    <t>刘文静</t>
  </si>
  <si>
    <t>20200410</t>
  </si>
  <si>
    <t>20210409</t>
  </si>
  <si>
    <t>王贺玲</t>
  </si>
  <si>
    <t>20200413</t>
  </si>
  <si>
    <t>20210412</t>
  </si>
  <si>
    <t>高建红</t>
  </si>
  <si>
    <t>20210402</t>
  </si>
  <si>
    <t>王子华</t>
  </si>
  <si>
    <t>20200615</t>
  </si>
  <si>
    <t>王通快</t>
  </si>
  <si>
    <t>20200617</t>
  </si>
  <si>
    <t>20200618</t>
  </si>
  <si>
    <t>20210617</t>
  </si>
  <si>
    <t>刘美荣</t>
  </si>
  <si>
    <t>20200528</t>
  </si>
  <si>
    <t>20210527</t>
  </si>
  <si>
    <t>张志勇</t>
  </si>
  <si>
    <t>20200401</t>
  </si>
  <si>
    <t>邓小军</t>
  </si>
  <si>
    <t>纪大红</t>
  </si>
  <si>
    <t>20200428</t>
  </si>
  <si>
    <t>20210427</t>
  </si>
  <si>
    <t>陈付全</t>
  </si>
  <si>
    <t>20200506</t>
  </si>
  <si>
    <t>20210505</t>
  </si>
  <si>
    <t>刘建新</t>
  </si>
  <si>
    <t>张强</t>
  </si>
  <si>
    <t>张文件</t>
  </si>
  <si>
    <t>韩平</t>
  </si>
  <si>
    <t>20210426</t>
  </si>
  <si>
    <t>宋志财</t>
  </si>
  <si>
    <t>宋超军</t>
  </si>
  <si>
    <t>20200511</t>
  </si>
  <si>
    <t>宋西磊</t>
  </si>
  <si>
    <t>尹彩丽</t>
  </si>
  <si>
    <t>20210507</t>
  </si>
  <si>
    <t>陈梦超</t>
  </si>
  <si>
    <t>陈小帅</t>
  </si>
  <si>
    <t>李美侠</t>
  </si>
  <si>
    <t>肖分队</t>
  </si>
  <si>
    <t>王东</t>
  </si>
  <si>
    <t>20200429</t>
  </si>
  <si>
    <t>20210428</t>
  </si>
  <si>
    <t>汪志锋</t>
  </si>
  <si>
    <t>20200515</t>
  </si>
  <si>
    <t>20210514</t>
  </si>
  <si>
    <t>20200415</t>
  </si>
  <si>
    <t>20210414</t>
  </si>
  <si>
    <t>阮新亮</t>
  </si>
  <si>
    <t>张常营</t>
  </si>
  <si>
    <t>20200430</t>
  </si>
  <si>
    <t>20210429</t>
  </si>
  <si>
    <t>程俊强</t>
  </si>
  <si>
    <t>程金亮</t>
  </si>
  <si>
    <t>普凤仙</t>
  </si>
  <si>
    <t>马顺</t>
  </si>
  <si>
    <t>卢改英</t>
  </si>
  <si>
    <t>崔东丽</t>
  </si>
  <si>
    <t>董同林</t>
  </si>
  <si>
    <t>刘海民</t>
  </si>
  <si>
    <t>20210406</t>
  </si>
  <si>
    <t>张东建</t>
  </si>
  <si>
    <t>张新平</t>
  </si>
  <si>
    <t>李永丽</t>
  </si>
  <si>
    <t>安云梅</t>
  </si>
  <si>
    <t>张秀荣</t>
  </si>
  <si>
    <t>王新锋</t>
  </si>
  <si>
    <t>肖进伟</t>
  </si>
  <si>
    <t>李开义</t>
  </si>
  <si>
    <t>赵向伟</t>
  </si>
  <si>
    <t>张春丽</t>
  </si>
  <si>
    <t>马春敏</t>
  </si>
  <si>
    <t>20200421</t>
  </si>
  <si>
    <t>20210420</t>
  </si>
  <si>
    <t>马学明</t>
  </si>
  <si>
    <t>马建海</t>
  </si>
  <si>
    <t>普前进</t>
  </si>
  <si>
    <t>周战友</t>
  </si>
  <si>
    <t>刘铁吨</t>
  </si>
  <si>
    <t>陈永花</t>
  </si>
  <si>
    <t>张振波</t>
  </si>
  <si>
    <t>王志红</t>
  </si>
  <si>
    <t>刘学中</t>
  </si>
  <si>
    <t>胡合兴</t>
  </si>
  <si>
    <t>钟海亮</t>
  </si>
  <si>
    <t>钟振华</t>
  </si>
  <si>
    <t>20210407</t>
  </si>
  <si>
    <t>钟爱忠</t>
  </si>
  <si>
    <t>钟刘华</t>
  </si>
  <si>
    <t>张新节</t>
  </si>
  <si>
    <t>20210529</t>
  </si>
  <si>
    <t>刘金环</t>
  </si>
  <si>
    <t>孙克中</t>
  </si>
  <si>
    <t>钟新唱</t>
  </si>
  <si>
    <t>刘前进</t>
  </si>
  <si>
    <t>尹平良</t>
  </si>
  <si>
    <t>郑海超</t>
  </si>
  <si>
    <t>20210416</t>
  </si>
  <si>
    <t>胡凤云</t>
  </si>
  <si>
    <t>张万海</t>
  </si>
  <si>
    <t>肖志杰</t>
  </si>
  <si>
    <t>肖保中</t>
  </si>
  <si>
    <t>肖红升</t>
  </si>
  <si>
    <t>马存良</t>
  </si>
  <si>
    <t>马国征</t>
  </si>
  <si>
    <t>20200418</t>
  </si>
  <si>
    <t>马龙涛</t>
  </si>
  <si>
    <t>孙伟连</t>
  </si>
  <si>
    <t>张群章</t>
  </si>
  <si>
    <t>张东帅</t>
  </si>
  <si>
    <t>曹春霞</t>
  </si>
  <si>
    <t>张春红</t>
  </si>
  <si>
    <t>王长功</t>
  </si>
  <si>
    <t>张玉芳</t>
  </si>
  <si>
    <t>张卫领</t>
  </si>
  <si>
    <t>朱铁成</t>
  </si>
  <si>
    <t>朱玉杰</t>
  </si>
  <si>
    <t>朱金军</t>
  </si>
  <si>
    <t>王东方</t>
  </si>
  <si>
    <t>20210608</t>
  </si>
  <si>
    <t>李香丽</t>
  </si>
  <si>
    <t>张平</t>
  </si>
  <si>
    <t>王会彬</t>
  </si>
  <si>
    <t>董敏</t>
  </si>
  <si>
    <t>20210403</t>
  </si>
  <si>
    <t>李功</t>
  </si>
  <si>
    <t>王利</t>
  </si>
  <si>
    <t>王红云</t>
  </si>
  <si>
    <t>梁海州</t>
  </si>
  <si>
    <t>孙守兴</t>
  </si>
  <si>
    <t>李同志</t>
  </si>
  <si>
    <t>王杠</t>
  </si>
  <si>
    <t>20210408</t>
  </si>
  <si>
    <t>梁锦华</t>
  </si>
  <si>
    <t>20200412</t>
  </si>
  <si>
    <t>夏芳杰</t>
  </si>
  <si>
    <t>夏战红</t>
  </si>
  <si>
    <t>20210421</t>
  </si>
  <si>
    <t>姚文银</t>
  </si>
  <si>
    <t>20200422</t>
  </si>
  <si>
    <t>郑荣芳</t>
  </si>
  <si>
    <t>20200504</t>
  </si>
  <si>
    <t>20210504</t>
  </si>
  <si>
    <t>房秀梅</t>
  </si>
  <si>
    <t>20210515</t>
  </si>
  <si>
    <t>刘丽</t>
  </si>
  <si>
    <t>20200516</t>
  </si>
  <si>
    <t>20210516</t>
  </si>
  <si>
    <t>刘高峰</t>
  </si>
  <si>
    <t>20200520</t>
  </si>
  <si>
    <t>20210520</t>
  </si>
  <si>
    <t>梁军</t>
  </si>
  <si>
    <t>刘理想</t>
  </si>
  <si>
    <t>段俊祥</t>
  </si>
  <si>
    <t>刘志颜</t>
  </si>
  <si>
    <t>李永坦</t>
  </si>
  <si>
    <t>20210526</t>
  </si>
  <si>
    <t>李景俊</t>
  </si>
  <si>
    <t>吕刘奇</t>
  </si>
  <si>
    <t>20200527</t>
  </si>
  <si>
    <t>杜士民</t>
  </si>
  <si>
    <t>王月丽</t>
  </si>
  <si>
    <t>李华友</t>
  </si>
  <si>
    <t>李飞</t>
  </si>
  <si>
    <t>夏芳勤</t>
  </si>
  <si>
    <t>20200529</t>
  </si>
  <si>
    <t>董文明</t>
  </si>
  <si>
    <t>韩俊新</t>
  </si>
  <si>
    <t>吕国军</t>
  </si>
  <si>
    <t>李建有</t>
  </si>
  <si>
    <t>20200604</t>
  </si>
  <si>
    <t>王俊领</t>
  </si>
  <si>
    <t>王志喜</t>
  </si>
  <si>
    <t>刘玉丽</t>
  </si>
  <si>
    <t>20200612</t>
  </si>
  <si>
    <t>20210612</t>
  </si>
  <si>
    <t>王志东</t>
  </si>
  <si>
    <t>王峰</t>
  </si>
  <si>
    <t>刘玉花</t>
  </si>
  <si>
    <t>20200613</t>
  </si>
  <si>
    <t>吴四林</t>
  </si>
  <si>
    <t>赫桂勤</t>
  </si>
  <si>
    <t>钮刘峰</t>
  </si>
  <si>
    <t>田海</t>
  </si>
  <si>
    <t>20210618</t>
  </si>
  <si>
    <t>张战领</t>
  </si>
  <si>
    <t>20200629</t>
  </si>
  <si>
    <t>20210629</t>
  </si>
  <si>
    <t>王明喜</t>
  </si>
  <si>
    <t>高艳</t>
  </si>
  <si>
    <t>李东坡</t>
  </si>
  <si>
    <t>蒋永瑞</t>
  </si>
  <si>
    <t>李丰盈</t>
  </si>
  <si>
    <t>李涵涵</t>
  </si>
  <si>
    <t>李长波</t>
  </si>
  <si>
    <t>邢保军</t>
  </si>
  <si>
    <t>刘中朝</t>
  </si>
  <si>
    <t>刘心用</t>
  </si>
  <si>
    <t>韩满</t>
  </si>
  <si>
    <t>李金荧</t>
  </si>
  <si>
    <t>20210519</t>
  </si>
  <si>
    <t>刘俊周</t>
  </si>
  <si>
    <t>韩春生</t>
  </si>
  <si>
    <t>养鸽子</t>
  </si>
  <si>
    <t>张新芳</t>
  </si>
  <si>
    <t>朱全财</t>
  </si>
  <si>
    <t>赵德才</t>
  </si>
  <si>
    <t>邵红领</t>
  </si>
  <si>
    <t>涂义峰</t>
  </si>
  <si>
    <t>孙长命</t>
  </si>
  <si>
    <t>邵建新</t>
  </si>
  <si>
    <t>徐东祥</t>
  </si>
  <si>
    <t>范才良</t>
  </si>
  <si>
    <t>崔清祥</t>
  </si>
  <si>
    <t>杜艳美</t>
  </si>
  <si>
    <t>崔永梅</t>
  </si>
  <si>
    <t>陈新怀</t>
  </si>
  <si>
    <t>孙磱石</t>
  </si>
  <si>
    <t>范香海</t>
  </si>
  <si>
    <t>陈克芳</t>
  </si>
  <si>
    <t>陈学汉</t>
  </si>
  <si>
    <t>20200623</t>
  </si>
  <si>
    <t>姜文明</t>
  </si>
  <si>
    <t>李丽敏</t>
  </si>
  <si>
    <t>进药</t>
  </si>
  <si>
    <t>刘素英</t>
  </si>
  <si>
    <t>聂翠兰</t>
  </si>
  <si>
    <t>王东峰</t>
  </si>
  <si>
    <t>徐心爱</t>
  </si>
  <si>
    <t>养羊、鸡</t>
  </si>
  <si>
    <t>赵红花</t>
  </si>
  <si>
    <t>赵慧慧</t>
  </si>
  <si>
    <t>赵纪伟</t>
  </si>
  <si>
    <t>王海民</t>
  </si>
  <si>
    <t>20200630</t>
  </si>
  <si>
    <t>高心庆</t>
  </si>
  <si>
    <t>种草莓</t>
  </si>
  <si>
    <t>王磊朋</t>
  </si>
  <si>
    <t>王苗苗</t>
  </si>
  <si>
    <t>20210410</t>
  </si>
  <si>
    <t>邢红雷</t>
  </si>
  <si>
    <t>闫军杰</t>
  </si>
  <si>
    <t>阮景旺</t>
  </si>
  <si>
    <t>郑丹丹</t>
  </si>
  <si>
    <t>毛联喜</t>
  </si>
  <si>
    <t>养兔子</t>
  </si>
  <si>
    <t>李红旗</t>
  </si>
  <si>
    <t>王新民</t>
  </si>
  <si>
    <t>孙海山</t>
  </si>
  <si>
    <t>张金华</t>
  </si>
  <si>
    <t>刘西军</t>
  </si>
  <si>
    <t>郑中良</t>
  </si>
  <si>
    <t>郑海岭</t>
  </si>
  <si>
    <t>牛莲凤</t>
  </si>
  <si>
    <t>王玉勤</t>
  </si>
  <si>
    <t>20200519</t>
  </si>
  <si>
    <t>纪新平</t>
  </si>
  <si>
    <t>超市进货</t>
  </si>
  <si>
    <t>贾艳超</t>
  </si>
  <si>
    <t>20210417</t>
  </si>
  <si>
    <t>刘静</t>
  </si>
  <si>
    <t>20210602</t>
  </si>
  <si>
    <t>种桂花树</t>
  </si>
  <si>
    <t>林连征</t>
  </si>
  <si>
    <t>养殖（金蝉）</t>
  </si>
  <si>
    <t>陈彩云</t>
  </si>
  <si>
    <t>养殖（鸡）</t>
  </si>
  <si>
    <t>杨会萍</t>
  </si>
  <si>
    <t>种植（玉米）</t>
  </si>
  <si>
    <t>郑秋云</t>
  </si>
  <si>
    <t>卢克军</t>
  </si>
  <si>
    <t>黄振刚</t>
  </si>
  <si>
    <t>朱常增</t>
  </si>
  <si>
    <t>张秀兰</t>
  </si>
  <si>
    <t>胡如意</t>
  </si>
  <si>
    <t>卢铁山</t>
  </si>
  <si>
    <t>张秀莲</t>
  </si>
  <si>
    <t>单爱荣</t>
  </si>
  <si>
    <t>高卫成</t>
  </si>
  <si>
    <t>张文峰</t>
  </si>
  <si>
    <t>开饭店</t>
  </si>
  <si>
    <t>宋纪稳</t>
  </si>
  <si>
    <t>肖振全</t>
  </si>
  <si>
    <t>李彬</t>
  </si>
  <si>
    <t>芦影霞</t>
  </si>
  <si>
    <t>郝彩灵</t>
  </si>
  <si>
    <t>废纸加工</t>
  </si>
  <si>
    <t>纪立柱</t>
  </si>
  <si>
    <t>宋广仁</t>
  </si>
  <si>
    <t>徐公敬</t>
  </si>
  <si>
    <t>买农机</t>
  </si>
  <si>
    <t>宋东山</t>
  </si>
  <si>
    <t>建筑装修</t>
  </si>
  <si>
    <t>宋利红</t>
  </si>
  <si>
    <t>肖殿付</t>
  </si>
  <si>
    <t>赵文举</t>
  </si>
  <si>
    <t>进布匹</t>
  </si>
  <si>
    <t>宋西灵</t>
  </si>
  <si>
    <t>进建筑器材</t>
  </si>
  <si>
    <t>唐士灵</t>
  </si>
  <si>
    <t>钱翠芝</t>
  </si>
  <si>
    <t>马慧颖</t>
  </si>
  <si>
    <t>刘喜梅</t>
  </si>
  <si>
    <t>卢三好</t>
  </si>
  <si>
    <t>李建福</t>
  </si>
  <si>
    <t>孙铁桂</t>
  </si>
  <si>
    <t>李建新</t>
  </si>
  <si>
    <t>杨素平</t>
  </si>
  <si>
    <t>黄三林</t>
  </si>
  <si>
    <t>钱傲</t>
  </si>
  <si>
    <t>卢雪丽</t>
  </si>
  <si>
    <t>范新成</t>
  </si>
  <si>
    <t>李爱丽</t>
  </si>
  <si>
    <t>普敬伟</t>
  </si>
  <si>
    <t>鞠国奇</t>
  </si>
  <si>
    <t>马荣新</t>
  </si>
  <si>
    <t>韩志军</t>
  </si>
  <si>
    <t>张文晨</t>
  </si>
  <si>
    <t>姜新华</t>
  </si>
  <si>
    <t>马美</t>
  </si>
  <si>
    <t>卢连友</t>
  </si>
  <si>
    <t>马小庆</t>
  </si>
  <si>
    <t>刘天生</t>
  </si>
  <si>
    <t>于红喜</t>
  </si>
  <si>
    <t>王中利</t>
  </si>
  <si>
    <t>陈海新</t>
  </si>
  <si>
    <t>田向军</t>
  </si>
  <si>
    <t>蒋洪亮</t>
  </si>
  <si>
    <t>李军士</t>
  </si>
  <si>
    <t>张同良</t>
  </si>
  <si>
    <t>范书仕</t>
  </si>
  <si>
    <t>王光光</t>
  </si>
  <si>
    <t>刘李花</t>
  </si>
  <si>
    <t>蒋金矿</t>
  </si>
  <si>
    <t>孙李飞</t>
  </si>
  <si>
    <t>黄玉华</t>
  </si>
  <si>
    <t>李永刚</t>
  </si>
  <si>
    <t>李继强</t>
  </si>
  <si>
    <t>马云生</t>
  </si>
  <si>
    <t>管秀平</t>
  </si>
  <si>
    <t>王留轩</t>
  </si>
  <si>
    <t>范君豪</t>
  </si>
  <si>
    <t>范喜洋</t>
  </si>
  <si>
    <t>李洪营</t>
  </si>
  <si>
    <t>卢东</t>
  </si>
  <si>
    <t>范长伟</t>
  </si>
  <si>
    <t>吴金凤</t>
  </si>
  <si>
    <t>张贺梅</t>
  </si>
  <si>
    <t>范可新</t>
  </si>
  <si>
    <t>孙卫东</t>
  </si>
  <si>
    <t>耿长礼</t>
  </si>
  <si>
    <t>丁战华</t>
  </si>
  <si>
    <t>鞠洪恋</t>
  </si>
  <si>
    <t>钱长海</t>
  </si>
  <si>
    <t>丁金矿</t>
  </si>
  <si>
    <t>夏雪涛</t>
  </si>
  <si>
    <t>卢小礼</t>
  </si>
  <si>
    <t>李四卷</t>
  </si>
  <si>
    <t>李学岗</t>
  </si>
  <si>
    <t>管心爱</t>
  </si>
  <si>
    <t>范雪敏</t>
  </si>
  <si>
    <t>杨艳中</t>
  </si>
  <si>
    <t>卢金霞</t>
  </si>
  <si>
    <t>孙春杰</t>
  </si>
  <si>
    <t>李娃蛋</t>
  </si>
  <si>
    <t>韩英</t>
  </si>
  <si>
    <t>王西英</t>
  </si>
  <si>
    <t>王祥伦</t>
  </si>
  <si>
    <t>羊羊</t>
  </si>
  <si>
    <t>王梦华</t>
  </si>
  <si>
    <t>20210418</t>
  </si>
  <si>
    <t>李立功</t>
  </si>
  <si>
    <t>20210424</t>
  </si>
  <si>
    <t>刘明涛</t>
  </si>
  <si>
    <t>王文利</t>
  </si>
  <si>
    <t>20200512</t>
  </si>
  <si>
    <t>杨凤兰</t>
  </si>
  <si>
    <t>杨峰</t>
  </si>
  <si>
    <t>王洪忠</t>
  </si>
  <si>
    <t>20210523</t>
  </si>
  <si>
    <t>孙辉</t>
  </si>
  <si>
    <t>20200524</t>
  </si>
  <si>
    <t>扩大农机</t>
  </si>
  <si>
    <t>王换</t>
  </si>
  <si>
    <t>李威信</t>
  </si>
  <si>
    <t>李小涛</t>
  </si>
  <si>
    <t>王克华</t>
  </si>
  <si>
    <t>王克勤</t>
  </si>
  <si>
    <t>杨连英</t>
  </si>
  <si>
    <t>钱宏岩</t>
  </si>
  <si>
    <t>王海岗</t>
  </si>
  <si>
    <t>吴新</t>
  </si>
  <si>
    <t>王晨晨</t>
  </si>
  <si>
    <t>周菊香</t>
  </si>
  <si>
    <t>王俊志</t>
  </si>
  <si>
    <t>邹留芳</t>
  </si>
  <si>
    <t>徐丽</t>
  </si>
  <si>
    <t>王长喜</t>
  </si>
  <si>
    <t>20200606</t>
  </si>
  <si>
    <t>于伟</t>
  </si>
  <si>
    <t>20200607</t>
  </si>
  <si>
    <t>杨六</t>
  </si>
  <si>
    <t>于川江</t>
  </si>
  <si>
    <t>李士勇</t>
  </si>
  <si>
    <t>刘庆来</t>
  </si>
  <si>
    <t>代丽霞</t>
  </si>
  <si>
    <t>孟元厂</t>
  </si>
  <si>
    <t>晏瑞心</t>
  </si>
  <si>
    <t>崔先磊</t>
  </si>
  <si>
    <t>崔顺志</t>
  </si>
  <si>
    <t>卞玉厂</t>
  </si>
  <si>
    <t>崔排长</t>
  </si>
  <si>
    <t>张胜利</t>
  </si>
  <si>
    <t>吴想芝</t>
  </si>
  <si>
    <t>卞玉彬</t>
  </si>
  <si>
    <t>褚仕强</t>
  </si>
  <si>
    <t>李学轩</t>
  </si>
  <si>
    <t>晏凤华</t>
  </si>
  <si>
    <t>褚学志</t>
  </si>
  <si>
    <t>孟远</t>
  </si>
  <si>
    <t>赵继红</t>
  </si>
  <si>
    <t>20210628</t>
  </si>
  <si>
    <t>唐永杰</t>
  </si>
  <si>
    <t>房顺</t>
  </si>
  <si>
    <t>李文涛</t>
  </si>
  <si>
    <t>韩俊法</t>
  </si>
  <si>
    <t>韩志垒</t>
  </si>
  <si>
    <t>李威风</t>
  </si>
  <si>
    <t>安辉</t>
  </si>
  <si>
    <t>安宝峰</t>
  </si>
  <si>
    <t>陈玉龙</t>
  </si>
  <si>
    <t>20210509</t>
  </si>
  <si>
    <t>范号民</t>
  </si>
  <si>
    <t>范国连</t>
  </si>
  <si>
    <t>路东海</t>
  </si>
  <si>
    <t>范永康</t>
  </si>
  <si>
    <t>耿瑞</t>
  </si>
  <si>
    <t>卢焦赞</t>
  </si>
  <si>
    <t>李双</t>
  </si>
  <si>
    <t>20210518</t>
  </si>
  <si>
    <t>范晴晴</t>
  </si>
  <si>
    <t>卢俊辉</t>
  </si>
  <si>
    <t>20210522</t>
  </si>
  <si>
    <t>陈文志</t>
  </si>
  <si>
    <t>卢富饶</t>
  </si>
  <si>
    <t>孙燕东</t>
  </si>
  <si>
    <t>卢理明</t>
  </si>
  <si>
    <t>张战伟</t>
  </si>
  <si>
    <t>李银行</t>
  </si>
  <si>
    <t>李行</t>
  </si>
  <si>
    <t>张其龙</t>
  </si>
  <si>
    <t>童三喜</t>
  </si>
  <si>
    <t>卢启友</t>
  </si>
  <si>
    <t>邢海岗</t>
  </si>
  <si>
    <t>李慧慧</t>
  </si>
  <si>
    <t>陈玉通</t>
  </si>
  <si>
    <t>晏玉景</t>
  </si>
  <si>
    <t>袁新芳</t>
  </si>
  <si>
    <t>张大伟</t>
  </si>
  <si>
    <t>刘迎春</t>
  </si>
  <si>
    <t>20210605</t>
  </si>
  <si>
    <t>邓懂事</t>
  </si>
  <si>
    <t>张培培</t>
  </si>
  <si>
    <t>李亚娟</t>
  </si>
  <si>
    <t>梁瑞</t>
  </si>
  <si>
    <t>李超杰</t>
  </si>
  <si>
    <t>崔长军</t>
  </si>
  <si>
    <t>冯金山</t>
  </si>
  <si>
    <t>李文文</t>
  </si>
  <si>
    <t>李艳峰</t>
  </si>
  <si>
    <t>李树林</t>
  </si>
  <si>
    <t>马蜜梨</t>
  </si>
  <si>
    <t>于海田</t>
  </si>
  <si>
    <t>曹巧</t>
  </si>
  <si>
    <t>李岚坤</t>
  </si>
  <si>
    <t>田占中</t>
  </si>
  <si>
    <t>20210619</t>
  </si>
  <si>
    <t>田维建</t>
  </si>
  <si>
    <t>李合成</t>
  </si>
  <si>
    <t>刘灿永</t>
  </si>
  <si>
    <t>王红明</t>
  </si>
  <si>
    <t>刘运国</t>
  </si>
  <si>
    <t>周其中</t>
  </si>
  <si>
    <t>刘永敢</t>
  </si>
  <si>
    <t>刘晓林</t>
  </si>
  <si>
    <t>胡俊侠</t>
  </si>
  <si>
    <t>孟祥峰</t>
  </si>
  <si>
    <t>梁丽</t>
  </si>
  <si>
    <t>袁明永</t>
  </si>
  <si>
    <t>夏海文</t>
  </si>
  <si>
    <t>郭东利</t>
  </si>
  <si>
    <t>龚静</t>
  </si>
  <si>
    <t>李素平</t>
  </si>
  <si>
    <t>赵涛</t>
  </si>
  <si>
    <t>孙嘉俊</t>
  </si>
  <si>
    <t>开小吃店</t>
  </si>
  <si>
    <t>王中喜</t>
  </si>
  <si>
    <t>李卫书</t>
  </si>
  <si>
    <t>王红霞</t>
  </si>
  <si>
    <t>20200411</t>
  </si>
  <si>
    <t>20210411</t>
  </si>
  <si>
    <t>董玉荣</t>
  </si>
  <si>
    <t>程子发</t>
  </si>
  <si>
    <t>王田静</t>
  </si>
  <si>
    <t>蔬菜种植</t>
  </si>
  <si>
    <t>赵素霞</t>
  </si>
  <si>
    <t>陈美英</t>
  </si>
  <si>
    <t>郭洪秀</t>
  </si>
  <si>
    <t>张中喜</t>
  </si>
  <si>
    <t>门市部进商品</t>
  </si>
  <si>
    <t>郭翠荣</t>
  </si>
  <si>
    <t>张海强</t>
  </si>
  <si>
    <t>朱辉辉</t>
  </si>
  <si>
    <t>郭平社</t>
  </si>
  <si>
    <t>张凤英</t>
  </si>
  <si>
    <t>郭夯</t>
  </si>
  <si>
    <t>武志帮</t>
  </si>
  <si>
    <t>王银安</t>
  </si>
  <si>
    <t>张万里</t>
  </si>
  <si>
    <t>乔鹏飞</t>
  </si>
  <si>
    <t>邢安祥</t>
  </si>
  <si>
    <t>郭自中</t>
  </si>
  <si>
    <t>安保付</t>
  </si>
  <si>
    <t>张健康</t>
  </si>
  <si>
    <t>经营理疗店</t>
  </si>
  <si>
    <t>刘章</t>
  </si>
  <si>
    <t>李兰芹</t>
  </si>
  <si>
    <t>燕治明</t>
  </si>
  <si>
    <t>高春山</t>
  </si>
  <si>
    <t>面粉加工</t>
  </si>
  <si>
    <t>朱珍珍</t>
  </si>
  <si>
    <t>施振天</t>
  </si>
  <si>
    <t>李宽永</t>
  </si>
  <si>
    <t>卢东林</t>
  </si>
  <si>
    <t>卢金兰</t>
  </si>
  <si>
    <t>董晓磊</t>
  </si>
  <si>
    <t>密子建</t>
  </si>
  <si>
    <t>李俊领</t>
  </si>
  <si>
    <t>张明贤</t>
  </si>
  <si>
    <t>高刘兵</t>
  </si>
  <si>
    <t>郭爱芹</t>
  </si>
  <si>
    <t>张永花</t>
  </si>
  <si>
    <t>杨梅</t>
  </si>
  <si>
    <t>李高芳</t>
  </si>
  <si>
    <t>魏东林</t>
  </si>
  <si>
    <t>收玉米</t>
  </si>
  <si>
    <t>宋金营</t>
  </si>
  <si>
    <t>韩家和</t>
  </si>
  <si>
    <t>张革命</t>
  </si>
  <si>
    <t>翟灯莲</t>
  </si>
  <si>
    <t>张季辉</t>
  </si>
  <si>
    <t>张春霞</t>
  </si>
  <si>
    <t>胡现成</t>
  </si>
  <si>
    <t>李松臣</t>
  </si>
  <si>
    <t>胡刘涛</t>
  </si>
  <si>
    <t>谷孝奇</t>
  </si>
  <si>
    <t>霍克齐</t>
  </si>
  <si>
    <t>20210511</t>
  </si>
  <si>
    <t>郑万杏</t>
  </si>
  <si>
    <t>尹红涛</t>
  </si>
  <si>
    <t>韩国亮</t>
  </si>
  <si>
    <t>周德良</t>
  </si>
  <si>
    <t>周树强</t>
  </si>
  <si>
    <t>张更</t>
  </si>
  <si>
    <t>王建康</t>
  </si>
  <si>
    <t>张桂灵</t>
  </si>
  <si>
    <t>孙红军</t>
  </si>
  <si>
    <t>韩怀忠</t>
  </si>
  <si>
    <t>杨建设</t>
  </si>
  <si>
    <t>胡芝兰</t>
  </si>
  <si>
    <t>胡翠兰</t>
  </si>
  <si>
    <t>李爱荣</t>
  </si>
  <si>
    <t>齐刘志</t>
  </si>
  <si>
    <t>吕文群</t>
  </si>
  <si>
    <t>王唱</t>
  </si>
  <si>
    <t>孙培峰</t>
  </si>
  <si>
    <t>张根生</t>
  </si>
  <si>
    <t>周梦丽</t>
  </si>
  <si>
    <t>胡青华</t>
  </si>
  <si>
    <t>曹进厂</t>
  </si>
  <si>
    <t>李如忆</t>
  </si>
  <si>
    <t>刘廷新</t>
  </si>
  <si>
    <t>李旭峰</t>
  </si>
  <si>
    <t>杨中华</t>
  </si>
  <si>
    <t>张恒</t>
  </si>
  <si>
    <t>刘振礼</t>
  </si>
  <si>
    <t>楚孟辉</t>
  </si>
  <si>
    <t>于峰</t>
  </si>
  <si>
    <t>霍红印</t>
  </si>
  <si>
    <t>黄锦矿</t>
  </si>
  <si>
    <t>刘自荣</t>
  </si>
  <si>
    <t>刘战亮</t>
  </si>
  <si>
    <t>韩东亮</t>
  </si>
  <si>
    <t>张廷连</t>
  </si>
  <si>
    <t>齐李明</t>
  </si>
  <si>
    <t>陈小花</t>
  </si>
  <si>
    <t>李保全</t>
  </si>
  <si>
    <t>毛子合</t>
  </si>
  <si>
    <t>张福利</t>
  </si>
  <si>
    <t>王学堂</t>
  </si>
  <si>
    <t>杨建力</t>
  </si>
  <si>
    <t>张文波</t>
  </si>
  <si>
    <t>周秀海</t>
  </si>
  <si>
    <t>李纪伟</t>
  </si>
  <si>
    <t>李四海</t>
  </si>
  <si>
    <t>姜运洪</t>
  </si>
  <si>
    <t>张大庆</t>
  </si>
  <si>
    <t>姜东京</t>
  </si>
  <si>
    <t>王伟</t>
  </si>
  <si>
    <t>王刘中</t>
  </si>
  <si>
    <t>养殖鸭子</t>
  </si>
  <si>
    <t>李美莲</t>
  </si>
  <si>
    <t>韩小永</t>
  </si>
  <si>
    <t>韩金献</t>
  </si>
  <si>
    <t>陈治永</t>
  </si>
  <si>
    <t>沈丘县扶贫小额贴息贷款贴息明细</t>
  </si>
  <si>
    <t>备注：本表上报2019年11-12月、2020年1-3月扶贫小额贷款人员，本次贴息截止时间算到2020年3月31号。以下表格上所有的内容都要填，特别是行政村和贷款用途！</t>
  </si>
  <si>
    <t>行政村</t>
  </si>
  <si>
    <t>客户名称</t>
  </si>
  <si>
    <t>贷款金额</t>
  </si>
  <si>
    <t>还款时间或本次贴息截止时间</t>
  </si>
  <si>
    <t>是否已还款</t>
  </si>
  <si>
    <t>经营地址</t>
  </si>
  <si>
    <t>身份证号码</t>
  </si>
  <si>
    <t>开户行</t>
  </si>
  <si>
    <t>开户名</t>
  </si>
  <si>
    <t>一卡通账号（粮补折子）</t>
  </si>
  <si>
    <t>备注</t>
  </si>
  <si>
    <t>杨庄</t>
  </si>
  <si>
    <t>否</t>
  </si>
  <si>
    <t>沈丘县付井镇</t>
  </si>
  <si>
    <t>412728197404016813</t>
  </si>
  <si>
    <t>农商行</t>
  </si>
  <si>
    <t xml:space="preserve">   毛寨</t>
  </si>
  <si>
    <t xml:space="preserve"> 沈丘县北杨集乡毛寨行政村毛寨村000号</t>
  </si>
  <si>
    <t>412728197307201638</t>
  </si>
  <si>
    <t xml:space="preserve"> 沈丘县北杨集乡毛寨行政村老毛庄000号</t>
  </si>
  <si>
    <t>412728196605041658</t>
  </si>
  <si>
    <t>412728198306021533</t>
  </si>
  <si>
    <t xml:space="preserve"> 沈丘县北杨集镇毛寨行政村老毛庄22号</t>
  </si>
  <si>
    <t>412728196612231572</t>
  </si>
  <si>
    <t xml:space="preserve">  王营村</t>
  </si>
  <si>
    <t>沈丘县北郊乡王营村</t>
  </si>
  <si>
    <t>412728198107200619</t>
  </si>
  <si>
    <t>412728198104060550</t>
  </si>
  <si>
    <t>412728198212100564</t>
  </si>
  <si>
    <t>41272819741202053X</t>
  </si>
  <si>
    <t>412728196209250538</t>
  </si>
  <si>
    <t>412728197309250572</t>
  </si>
  <si>
    <t>412728197303050510</t>
  </si>
  <si>
    <t>412728196412100519</t>
  </si>
  <si>
    <t xml:space="preserve"> 沈丘县北郊乡王营村112号</t>
  </si>
  <si>
    <t>412728197201150617</t>
  </si>
  <si>
    <t>沈丘北城王营</t>
  </si>
  <si>
    <t>412728197011040513</t>
  </si>
  <si>
    <t xml:space="preserve">  莲一村</t>
  </si>
  <si>
    <t>沈丘县连池镇莲一村</t>
  </si>
  <si>
    <t>412728196808093212</t>
  </si>
  <si>
    <t xml:space="preserve"> 莲二</t>
  </si>
  <si>
    <t>莲池乡莲二行政村</t>
  </si>
  <si>
    <t>412702198403196067</t>
  </si>
  <si>
    <t xml:space="preserve">  田营</t>
  </si>
  <si>
    <t>沈丘县连池镇田营</t>
  </si>
  <si>
    <t>41272819730123333X</t>
  </si>
  <si>
    <t>胡庄村</t>
  </si>
  <si>
    <t>沈丘县莲池胡庄村</t>
  </si>
  <si>
    <t>412728197308293271</t>
  </si>
  <si>
    <t xml:space="preserve">  大郑营</t>
  </si>
  <si>
    <t>沈丘县莲池乡大郑营</t>
  </si>
  <si>
    <t>412728196806293181</t>
  </si>
  <si>
    <t>412728196907073196</t>
  </si>
  <si>
    <t xml:space="preserve">  刘八庄</t>
  </si>
  <si>
    <t>沈丘县莲池乡刘八庄</t>
  </si>
  <si>
    <t>412728197204083261</t>
  </si>
  <si>
    <t xml:space="preserve">  韩营</t>
  </si>
  <si>
    <t>沈丘县莲池乡韩营</t>
  </si>
  <si>
    <t>412728197002063174</t>
  </si>
  <si>
    <t xml:space="preserve">  牛营</t>
  </si>
  <si>
    <t>沈丘县莲池乡牛营</t>
  </si>
  <si>
    <t>41272819680712323X</t>
  </si>
  <si>
    <t>41272819680501315X</t>
  </si>
  <si>
    <t>412728197705053175</t>
  </si>
  <si>
    <t>412728198403043339</t>
  </si>
  <si>
    <t xml:space="preserve">  单尤庄</t>
  </si>
  <si>
    <t>沈丘县北杨集镇单尤庄</t>
  </si>
  <si>
    <t>412728199305061634</t>
  </si>
  <si>
    <t xml:space="preserve">  毛寨</t>
  </si>
  <si>
    <t>沈丘县北杨集毛寨</t>
  </si>
  <si>
    <t>41272819630506169X</t>
  </si>
  <si>
    <t>沈丘县北杨集毛寨小毛庄</t>
  </si>
  <si>
    <t>412728197406051612</t>
  </si>
  <si>
    <t xml:space="preserve">   单尤庄</t>
  </si>
  <si>
    <t xml:space="preserve"> 沈丘县北杨集乡单尤庄行政村林庄000号</t>
  </si>
  <si>
    <t>412728196209041517</t>
  </si>
  <si>
    <t>412728197102230515</t>
  </si>
  <si>
    <t>董尧</t>
  </si>
  <si>
    <t>赵德营董尧村</t>
  </si>
  <si>
    <t>412728197212196434</t>
  </si>
  <si>
    <t>412728197303250512</t>
  </si>
  <si>
    <t>412728196804151518</t>
  </si>
  <si>
    <t>田楼</t>
  </si>
  <si>
    <t>沈丘县李老庄乡田楼行政村</t>
  </si>
  <si>
    <t>412728198908134252</t>
  </si>
  <si>
    <t>张老庄</t>
  </si>
  <si>
    <t>张文超</t>
  </si>
  <si>
    <t>沈丘县李老庄乡张老庄行政村</t>
  </si>
  <si>
    <t>412728198409234216</t>
  </si>
  <si>
    <t>412728198202010514</t>
  </si>
  <si>
    <t xml:space="preserve">   莲池村</t>
  </si>
  <si>
    <t xml:space="preserve"> 沈丘县莲池乡莲池村</t>
  </si>
  <si>
    <t>412728196607133134</t>
  </si>
  <si>
    <t xml:space="preserve">  南王庄</t>
  </si>
  <si>
    <t>沈丘县北郊乡南王庄行政村吴老家110号</t>
  </si>
  <si>
    <t>412728196407180534</t>
  </si>
  <si>
    <t xml:space="preserve"> 沈丘县北郊乡南王庄行政村顾庄004号</t>
  </si>
  <si>
    <t>412728197304290540</t>
  </si>
  <si>
    <t xml:space="preserve"> 沈丘县北郊乡南王庄行政村吴老家008号</t>
  </si>
  <si>
    <t>412728196704190528</t>
  </si>
  <si>
    <t xml:space="preserve"> 沈丘县北郊乡南王庄行政村南王庄777号</t>
  </si>
  <si>
    <t>412728198710290559</t>
  </si>
  <si>
    <t xml:space="preserve"> 沈丘县北郊乡南王庄行政村耿庄015号</t>
  </si>
  <si>
    <t>412728198512200532</t>
  </si>
  <si>
    <t xml:space="preserve"> 沈丘县北郊乡南王庄行政村顾庄014号</t>
  </si>
  <si>
    <t>412728197206200572</t>
  </si>
  <si>
    <t xml:space="preserve"> 沈丘县北郊乡南王庄行政村吴老家040号</t>
  </si>
  <si>
    <t>412728197812030518</t>
  </si>
  <si>
    <t xml:space="preserve"> 沈丘县北郊乡南王庄行政村南王庄096号</t>
  </si>
  <si>
    <t>412728197301070534</t>
  </si>
  <si>
    <t>沈丘县北郊乡南王庄行政村耿庄005号</t>
  </si>
  <si>
    <t>412728196611230543</t>
  </si>
  <si>
    <t>412728196203090510</t>
  </si>
  <si>
    <t xml:space="preserve"> 沈丘县北郊乡南王庄行政村吴老家045号</t>
  </si>
  <si>
    <t>412728197904010581</t>
  </si>
  <si>
    <t xml:space="preserve"> 刘湾镇</t>
  </si>
  <si>
    <t>新徐庄</t>
  </si>
  <si>
    <t>沈丘县刘湾镇</t>
  </si>
  <si>
    <t>412728196707052219</t>
  </si>
  <si>
    <t>杨营</t>
  </si>
  <si>
    <t>石槽乡杨营村369号</t>
  </si>
  <si>
    <t>412728197612273769</t>
  </si>
  <si>
    <t>沈丘县石槽乡杨营村369号</t>
  </si>
  <si>
    <t>412728197212313434</t>
  </si>
  <si>
    <t xml:space="preserve">  和尚行政村</t>
  </si>
  <si>
    <t>沈丘县范营乡和尚行政村东钱庄</t>
  </si>
  <si>
    <t>412728196011233812</t>
  </si>
  <si>
    <t xml:space="preserve">  李集</t>
  </si>
  <si>
    <t>沈丘县范营乡李集行政村董楼000号</t>
  </si>
  <si>
    <t>412728197410183853</t>
  </si>
  <si>
    <t>沈丘县范营乡和尚行政村和尚村</t>
  </si>
  <si>
    <t>412728197312183913</t>
  </si>
  <si>
    <t>沈丘县范营乡和尚行政村柏树庄</t>
  </si>
  <si>
    <t>412728198206173855</t>
  </si>
  <si>
    <t xml:space="preserve">  马营</t>
  </si>
  <si>
    <t>沈丘县范营乡马营行政村马营村000号</t>
  </si>
  <si>
    <t>412728196610123850</t>
  </si>
  <si>
    <t>沈丘县范营乡马营行政村</t>
  </si>
  <si>
    <t>412728198103013875</t>
  </si>
  <si>
    <t>大涂营</t>
  </si>
  <si>
    <t>石槽乡大涂营村</t>
  </si>
  <si>
    <t>412728196608013417</t>
  </si>
  <si>
    <t xml:space="preserve"> 沈丘县石槽乡大涂营行政村大涂营村369号</t>
  </si>
  <si>
    <t>412728196809143429</t>
  </si>
  <si>
    <t xml:space="preserve">  陈口</t>
  </si>
  <si>
    <t>是</t>
  </si>
  <si>
    <t xml:space="preserve"> 沈丘县石槽乡陈口行政村王小寨村369号</t>
  </si>
  <si>
    <t>412728197008163432</t>
  </si>
  <si>
    <t>412728196606163411</t>
  </si>
  <si>
    <t>412728197008133452</t>
  </si>
  <si>
    <t>412728197207033024</t>
  </si>
  <si>
    <t xml:space="preserve"> 沈丘县石槽乡陈口行政村369号</t>
  </si>
  <si>
    <t>412728197904053477</t>
  </si>
  <si>
    <t>沈丘县范营乡和尚行政村钱老庄</t>
  </si>
  <si>
    <t>412728197309243858</t>
  </si>
  <si>
    <t>412728196806143896</t>
  </si>
  <si>
    <t xml:space="preserve"> 李安庄</t>
  </si>
  <si>
    <t>东城李安庄</t>
  </si>
  <si>
    <t>412728198005130517</t>
  </si>
  <si>
    <t xml:space="preserve"> 大于庄</t>
  </si>
  <si>
    <t>东城大于庄</t>
  </si>
  <si>
    <t>412728198710110511</t>
  </si>
  <si>
    <t xml:space="preserve"> 李营</t>
  </si>
  <si>
    <t>东城李营</t>
  </si>
  <si>
    <t>412728196511060516</t>
  </si>
  <si>
    <t xml:space="preserve"> 尤庄</t>
  </si>
  <si>
    <t>北郊乡尤庄</t>
  </si>
  <si>
    <t>412728198410050553</t>
  </si>
  <si>
    <t>412728197010203851</t>
  </si>
  <si>
    <t xml:space="preserve">  王楼</t>
  </si>
  <si>
    <t>沈丘县付井王楼</t>
  </si>
  <si>
    <t>412728197710026833</t>
  </si>
  <si>
    <t>付井镇王楼村</t>
  </si>
  <si>
    <t>412728196308226816</t>
  </si>
  <si>
    <t xml:space="preserve">  岗王</t>
  </si>
  <si>
    <t>沈丘县付井镇岗王</t>
  </si>
  <si>
    <t>412728197108226816</t>
  </si>
  <si>
    <t xml:space="preserve">  宋阁</t>
  </si>
  <si>
    <t>沈丘县刘湾镇宋阁行政村</t>
  </si>
  <si>
    <t>412728199310172232</t>
  </si>
  <si>
    <t>沈丘县刘湾宋阁</t>
  </si>
  <si>
    <t>412728197202042212</t>
  </si>
  <si>
    <t xml:space="preserve"> 刘湾村</t>
  </si>
  <si>
    <t>412728196310012235</t>
  </si>
  <si>
    <t xml:space="preserve">  东李楼</t>
  </si>
  <si>
    <t>沈丘县付井镇东李楼</t>
  </si>
  <si>
    <t>412728198210086877</t>
  </si>
  <si>
    <t>沈丘县付井东李楼</t>
  </si>
  <si>
    <t>412728196504036817</t>
  </si>
  <si>
    <t>412728197502206856</t>
  </si>
  <si>
    <t>沈丘县石槽乡陈口村369号</t>
  </si>
  <si>
    <t>41272819720920347X</t>
  </si>
  <si>
    <t xml:space="preserve">  大吴庄</t>
  </si>
  <si>
    <t>沈丘县北郊乡大吴庄行政村五里豆131号</t>
  </si>
  <si>
    <t>412728197707090535</t>
  </si>
  <si>
    <t>沈丘县北郊乡大吴庄行政村大吴庄033号</t>
  </si>
  <si>
    <t>412728196911210536</t>
  </si>
  <si>
    <t>沈丘县北郊乡大吴庄行政村五里豆120号沈丘县北郊乡大吴庄行政村五里豆120号</t>
  </si>
  <si>
    <t>412728196401010550</t>
  </si>
  <si>
    <t xml:space="preserve">  前寨</t>
  </si>
  <si>
    <t>沈丘县北郊乡前寨村161号</t>
  </si>
  <si>
    <t>41272819630908053X</t>
  </si>
  <si>
    <t>沈丘县北郊乡前寨村270号</t>
  </si>
  <si>
    <t>412728196506250542</t>
  </si>
  <si>
    <t>沈丘县北郊乡前寨村341号</t>
  </si>
  <si>
    <t>412728196703280556</t>
  </si>
  <si>
    <t xml:space="preserve">  夏庄</t>
  </si>
  <si>
    <t>沈丘县付井夏庄</t>
  </si>
  <si>
    <t>412728196809046872</t>
  </si>
  <si>
    <t xml:space="preserve">  大辛营</t>
  </si>
  <si>
    <t>沈丘县北郊乡大辛营行政村大辛营村777号</t>
  </si>
  <si>
    <t>412728197003170537</t>
  </si>
  <si>
    <t>412728196704126841</t>
  </si>
  <si>
    <t>412728197106256819</t>
  </si>
  <si>
    <t>412728198204122210</t>
  </si>
  <si>
    <t>刘楼</t>
  </si>
  <si>
    <t>沈丘县刘湾刘楼</t>
  </si>
  <si>
    <t>412728198805232239</t>
  </si>
  <si>
    <t xml:space="preserve">  刘湾村</t>
  </si>
  <si>
    <t>沈丘县刘湾镇刘湾村</t>
  </si>
  <si>
    <t>412728198812122273</t>
  </si>
  <si>
    <t>刘湾镇宋阁</t>
  </si>
  <si>
    <t>412728197304082223</t>
  </si>
  <si>
    <t>沈丘县刘湾镇宋阁</t>
  </si>
  <si>
    <t>412728196610122217</t>
  </si>
  <si>
    <t>412728197112042235</t>
  </si>
  <si>
    <t>刘湾新徐庄</t>
  </si>
  <si>
    <t>412728196112272239</t>
  </si>
  <si>
    <t xml:space="preserve">  王路口</t>
  </si>
  <si>
    <t>沈丘县刘湾镇王路口行政村</t>
  </si>
  <si>
    <t>412728197004232218</t>
  </si>
  <si>
    <t xml:space="preserve">  大陈庄</t>
  </si>
  <si>
    <t>沈丘县刘湾镇大陈庄</t>
  </si>
  <si>
    <t>412728196909172219</t>
  </si>
  <si>
    <t>小李庄</t>
  </si>
  <si>
    <t>沈丘纸店小李庄</t>
  </si>
  <si>
    <t>412728198209162510</t>
  </si>
  <si>
    <t>412728196912242222</t>
  </si>
  <si>
    <t xml:space="preserve">  朱李庄</t>
  </si>
  <si>
    <t>沈丘县刘湾镇朱李庄</t>
  </si>
  <si>
    <t>412728197802242218</t>
  </si>
  <si>
    <t>412728197510232210</t>
  </si>
  <si>
    <t>徐老庄</t>
  </si>
  <si>
    <t>沈丘县刘湾徐老庄</t>
  </si>
  <si>
    <t>41272819811225227X</t>
  </si>
  <si>
    <t xml:space="preserve">  新徐庄</t>
  </si>
  <si>
    <t>沈丘县刘湾镇新徐庄</t>
  </si>
  <si>
    <t>412728196508182221</t>
  </si>
  <si>
    <t xml:space="preserve">  陈洼</t>
  </si>
  <si>
    <t>沈丘县刘湾镇陈洼行政村</t>
  </si>
  <si>
    <t>412728198110182298</t>
  </si>
  <si>
    <t>沈丘县北郊乡大辛营行政村大辛营村248号沈丘县北郊乡大辛营行政村大辛营村248号</t>
  </si>
  <si>
    <t>412728197810210566</t>
  </si>
  <si>
    <t xml:space="preserve"> 东城</t>
  </si>
  <si>
    <t>沈丘县东城</t>
  </si>
  <si>
    <t>412728197704230512</t>
  </si>
  <si>
    <t xml:space="preserve"> 阙庄</t>
  </si>
  <si>
    <t>东城阙庄</t>
  </si>
  <si>
    <t>412728198705100511</t>
  </si>
  <si>
    <t>412728196310100577</t>
  </si>
  <si>
    <t xml:space="preserve"> 新建</t>
  </si>
  <si>
    <t>东城新建</t>
  </si>
  <si>
    <t>41272819770206053X</t>
  </si>
  <si>
    <t xml:space="preserve"> 大于楼</t>
  </si>
  <si>
    <t>东城大于楼</t>
  </si>
  <si>
    <t>412728196201050515</t>
  </si>
  <si>
    <t>常吕</t>
  </si>
  <si>
    <t xml:space="preserve"> 沈丘县莲池乡常吕行政村周庄32号</t>
  </si>
  <si>
    <t>412728196612273254</t>
  </si>
  <si>
    <t xml:space="preserve"> 沈丘县莲池乡常吕行政村常吕村666号</t>
  </si>
  <si>
    <t>412728195912133136</t>
  </si>
  <si>
    <t xml:space="preserve">   胡楼</t>
  </si>
  <si>
    <t xml:space="preserve"> 沈丘县莲池乡胡楼行政村胡楼村240号</t>
  </si>
  <si>
    <t>412728197506033243</t>
  </si>
  <si>
    <t xml:space="preserve">   吴楼</t>
  </si>
  <si>
    <t xml:space="preserve"> 沈丘县连池镇吴楼行政村斋公营村666号</t>
  </si>
  <si>
    <t>412728195903043219</t>
  </si>
  <si>
    <t xml:space="preserve"> 沈丘县莲池乡大郑营行政村大郑营村666号</t>
  </si>
  <si>
    <t>412728197608283219</t>
  </si>
  <si>
    <t>鲁庄</t>
  </si>
  <si>
    <t xml:space="preserve"> 沈丘县莲池乡鲁庄行政村鲁庄666号</t>
  </si>
  <si>
    <t>412728197010203210</t>
  </si>
  <si>
    <t>412728197912163297</t>
  </si>
  <si>
    <t>412728197206063168</t>
  </si>
  <si>
    <t xml:space="preserve"> 沈丘县莲池乡吴楼行政村小王庄666号</t>
  </si>
  <si>
    <t>412728196602153160</t>
  </si>
  <si>
    <t xml:space="preserve"> 贾庄</t>
  </si>
  <si>
    <t>北杨集贾庄</t>
  </si>
  <si>
    <t>412728198110201567</t>
  </si>
  <si>
    <t xml:space="preserve"> 林寨</t>
  </si>
  <si>
    <t>北杨集镇林寨</t>
  </si>
  <si>
    <t>412728196402151515</t>
  </si>
  <si>
    <t xml:space="preserve"> 谷孟庄</t>
  </si>
  <si>
    <t>北杨集镇谷孟庄</t>
  </si>
  <si>
    <t>412728198009121554</t>
  </si>
  <si>
    <t>北杨集林寨</t>
  </si>
  <si>
    <t>412728196408131515</t>
  </si>
  <si>
    <t xml:space="preserve"> 打鱼王村</t>
  </si>
  <si>
    <t>北杨集镇打鱼王村</t>
  </si>
  <si>
    <t>412728197410201636</t>
  </si>
  <si>
    <t xml:space="preserve">  高庄</t>
  </si>
  <si>
    <t>沈丘县白集镇高庄行政村土楼村</t>
  </si>
  <si>
    <t>412728198108080831</t>
  </si>
  <si>
    <t xml:space="preserve">   兖营</t>
  </si>
  <si>
    <t>沈丘县白集镇兖营行政村</t>
  </si>
  <si>
    <t>412728197610270847</t>
  </si>
  <si>
    <t>沈丘县白集镇兖营行政村李楼村</t>
  </si>
  <si>
    <t>412728196908100870</t>
  </si>
  <si>
    <t xml:space="preserve">  刘楼</t>
  </si>
  <si>
    <t>沈丘县白集镇刘楼行政村</t>
  </si>
  <si>
    <t>412728196207150859</t>
  </si>
  <si>
    <t>412728196706150896</t>
  </si>
  <si>
    <t>412728196209290812</t>
  </si>
  <si>
    <t>沈丘县白集镇兖营行政村兖营村</t>
  </si>
  <si>
    <t>412728196209200936</t>
  </si>
  <si>
    <t>412728198811160518</t>
  </si>
  <si>
    <t>412728198110100838</t>
  </si>
  <si>
    <t>412728196405080812</t>
  </si>
  <si>
    <t>412728197007140837</t>
  </si>
  <si>
    <t>张大庄</t>
  </si>
  <si>
    <t>赵德营张大庄</t>
  </si>
  <si>
    <t>412728197610126829</t>
  </si>
  <si>
    <t>赵德营村</t>
  </si>
  <si>
    <t>沈丘县赵德营</t>
  </si>
  <si>
    <t>412728197903266446</t>
  </si>
  <si>
    <t>412728198404056414</t>
  </si>
  <si>
    <t>412728198310206450</t>
  </si>
  <si>
    <t>付营</t>
  </si>
  <si>
    <t>赵德营付营</t>
  </si>
  <si>
    <t>412728196809286438</t>
  </si>
  <si>
    <t>张刘营</t>
  </si>
  <si>
    <t>赵德营镇张刘营</t>
  </si>
  <si>
    <t>412728196307066451</t>
  </si>
  <si>
    <t>赵德营赵德营村</t>
  </si>
  <si>
    <t>412728197906136428</t>
  </si>
  <si>
    <t>赵德营镇赵德营村</t>
  </si>
  <si>
    <t>412728198911046413</t>
  </si>
  <si>
    <t>王营村</t>
  </si>
  <si>
    <t>赵德营王营村</t>
  </si>
  <si>
    <t>412728196811116454</t>
  </si>
  <si>
    <t>唐楼</t>
  </si>
  <si>
    <t>赵德营唐楼</t>
  </si>
  <si>
    <t>412728196006146458</t>
  </si>
  <si>
    <t>沈丘县莲池乡常吕行政村</t>
  </si>
  <si>
    <t>412728198004103840</t>
  </si>
  <si>
    <t xml:space="preserve">  小王营</t>
  </si>
  <si>
    <t xml:space="preserve"> 沈丘县石槽乡小王营行政村邵张营村369号</t>
  </si>
  <si>
    <t>412728197810203454</t>
  </si>
  <si>
    <t xml:space="preserve">  二院庄</t>
  </si>
  <si>
    <t xml:space="preserve"> 沈丘县石槽乡二院庄行政村二院庄369号</t>
  </si>
  <si>
    <t>412728198511123416</t>
  </si>
  <si>
    <t xml:space="preserve">  郭岗</t>
  </si>
  <si>
    <t>沈丘县付井镇郭岗</t>
  </si>
  <si>
    <t>412728198805136845</t>
  </si>
  <si>
    <t xml:space="preserve">  赵口</t>
  </si>
  <si>
    <t>沈丘县付井镇赵口</t>
  </si>
  <si>
    <t>412728196510016812</t>
  </si>
  <si>
    <t xml:space="preserve">  高湖</t>
  </si>
  <si>
    <t>沈丘县付井镇高湖</t>
  </si>
  <si>
    <t>412728196103076826</t>
  </si>
  <si>
    <t xml:space="preserve">  杨集</t>
  </si>
  <si>
    <t>沈丘县付井镇杨集</t>
  </si>
  <si>
    <t>412728196511116831</t>
  </si>
  <si>
    <t>412728196805056918</t>
  </si>
  <si>
    <t xml:space="preserve">  吴营</t>
  </si>
  <si>
    <t>沈丘县付井镇吴营</t>
  </si>
  <si>
    <t>41272819690603681X</t>
  </si>
  <si>
    <t xml:space="preserve">  孙小楼</t>
  </si>
  <si>
    <t>沈丘县付井镇孙小楼</t>
  </si>
  <si>
    <t>412728196508116865</t>
  </si>
  <si>
    <t>412728197511136837</t>
  </si>
  <si>
    <t>410224199108182627</t>
  </si>
  <si>
    <t>412728196911146837</t>
  </si>
  <si>
    <t xml:space="preserve">  杨庄</t>
  </si>
  <si>
    <t>沈丘县付井镇杨庄</t>
  </si>
  <si>
    <t>412728196510146828</t>
  </si>
  <si>
    <t xml:space="preserve">  大杨庄</t>
  </si>
  <si>
    <t>沈丘县付井镇大杨庄</t>
  </si>
  <si>
    <t>412728198106066032</t>
  </si>
  <si>
    <t xml:space="preserve">  赵庄</t>
  </si>
  <si>
    <t xml:space="preserve"> 沈丘县石槽乡赵庄行政村赵庄369号</t>
  </si>
  <si>
    <t>412728196409013422</t>
  </si>
  <si>
    <t xml:space="preserve">  董营</t>
  </si>
  <si>
    <t xml:space="preserve"> 沈丘县石槽乡董营行政村董营村369号</t>
  </si>
  <si>
    <t>412728196202033418</t>
  </si>
  <si>
    <t>412728196207043412</t>
  </si>
  <si>
    <t>412728197602173414</t>
  </si>
  <si>
    <t xml:space="preserve">  邵庄</t>
  </si>
  <si>
    <t xml:space="preserve"> 沈丘县石槽乡邵庄行政村邵庄369号</t>
  </si>
  <si>
    <t>412728196508143433</t>
  </si>
  <si>
    <t xml:space="preserve">  白庄</t>
  </si>
  <si>
    <t>沈丘县白集镇白庄行政村李腰庄</t>
  </si>
  <si>
    <t>412728198106290819</t>
  </si>
  <si>
    <t>沈丘县白集镇田营行政村</t>
  </si>
  <si>
    <t>412728197408150892</t>
  </si>
  <si>
    <t>沈丘县白集镇白庄行政村李腰庄000号</t>
  </si>
  <si>
    <t>412728196401060857</t>
  </si>
  <si>
    <t xml:space="preserve">  老官林</t>
  </si>
  <si>
    <t>沈丘县白集镇老官林行政村</t>
  </si>
  <si>
    <t>41272819621001089X</t>
  </si>
  <si>
    <t>412728197501120874</t>
  </si>
  <si>
    <t>41272819620915081X</t>
  </si>
  <si>
    <t xml:space="preserve"> 杜庄</t>
  </si>
  <si>
    <t>刘湾镇杜庄</t>
  </si>
  <si>
    <t>412728197304042213</t>
  </si>
  <si>
    <t>412728196102246838</t>
  </si>
  <si>
    <t>杜庄</t>
  </si>
  <si>
    <t>412728198201282235</t>
  </si>
  <si>
    <t>412728197007146825</t>
  </si>
  <si>
    <t xml:space="preserve">  南杨集</t>
  </si>
  <si>
    <t>沈丘县付井镇南杨集</t>
  </si>
  <si>
    <t>412728196309156856</t>
  </si>
  <si>
    <t>412728197506066811</t>
  </si>
  <si>
    <t>412728196303036853</t>
  </si>
  <si>
    <t xml:space="preserve">  程寨</t>
  </si>
  <si>
    <t xml:space="preserve"> 沈丘县赵德营程寨</t>
  </si>
  <si>
    <t>412728197111106452</t>
  </si>
  <si>
    <t>41272819721006645X</t>
  </si>
  <si>
    <t>412728196307156836</t>
  </si>
  <si>
    <t>412728197501206854</t>
  </si>
  <si>
    <t>412728197004216816</t>
  </si>
  <si>
    <t>莲池乡常吕行政村</t>
  </si>
  <si>
    <t>412728196603043393</t>
  </si>
  <si>
    <t xml:space="preserve">  李安庄</t>
  </si>
  <si>
    <t>沈丘县东城李安庄</t>
  </si>
  <si>
    <t>412728197908140535</t>
  </si>
  <si>
    <t>41272819680223052X</t>
  </si>
  <si>
    <t xml:space="preserve"> 刘庄店</t>
  </si>
  <si>
    <t xml:space="preserve"> 崔老庄</t>
  </si>
  <si>
    <t>沈丘县刘庄店镇崔老庄</t>
  </si>
  <si>
    <t>412728196605034511</t>
  </si>
  <si>
    <t>崔老庄</t>
  </si>
  <si>
    <t>沈丘县刘庄店镇</t>
  </si>
  <si>
    <t>412728196110214537</t>
  </si>
  <si>
    <t>412728197705014539</t>
  </si>
  <si>
    <t>412728198903104513</t>
  </si>
  <si>
    <t xml:space="preserve"> 解庄</t>
  </si>
  <si>
    <t>东城解庄</t>
  </si>
  <si>
    <t>412728197111190535</t>
  </si>
  <si>
    <t>412728196310020606</t>
  </si>
  <si>
    <t>412728198803214555</t>
  </si>
  <si>
    <t>412728197202200823</t>
  </si>
  <si>
    <t>412728197308030818</t>
  </si>
  <si>
    <t>二院庄</t>
  </si>
  <si>
    <t>412728197801013915</t>
  </si>
  <si>
    <t>623059137801545756</t>
  </si>
  <si>
    <t>412728197307170579</t>
  </si>
  <si>
    <t>412728196403106425</t>
  </si>
  <si>
    <t xml:space="preserve"> 孟常营</t>
  </si>
  <si>
    <t>沈丘县赵德营孟常营</t>
  </si>
  <si>
    <t>412728196012056416</t>
  </si>
  <si>
    <t xml:space="preserve">  郭楼</t>
  </si>
  <si>
    <t xml:space="preserve"> 沈丘县石槽乡郭楼村369号</t>
  </si>
  <si>
    <t>412728196111123477</t>
  </si>
  <si>
    <t>412728197908113414</t>
  </si>
  <si>
    <t>412728196511206845</t>
  </si>
  <si>
    <t xml:space="preserve">  苗营</t>
  </si>
  <si>
    <t>沈丘县白集镇苗营行政村</t>
  </si>
  <si>
    <t>412728196605180834</t>
  </si>
  <si>
    <t xml:space="preserve">   韦庄</t>
  </si>
  <si>
    <t xml:space="preserve"> 沈丘县白集镇韦庄行政村</t>
  </si>
  <si>
    <t>412728196508110877</t>
  </si>
  <si>
    <t xml:space="preserve">  常楼</t>
  </si>
  <si>
    <t>沈丘县白集镇常楼行政村郭庙村</t>
  </si>
  <si>
    <t>412728196609240814</t>
  </si>
  <si>
    <t>412728196306130837</t>
  </si>
  <si>
    <t>沈丘县白集镇常楼行政村</t>
  </si>
  <si>
    <t>41272819701018083X</t>
  </si>
  <si>
    <t>412728196912100814</t>
  </si>
  <si>
    <t xml:space="preserve">  北马庄</t>
  </si>
  <si>
    <t>沈丘县北郊乡北马庄行政村北马庄028号</t>
  </si>
  <si>
    <t>412728196709190535</t>
  </si>
  <si>
    <t>沈丘县北郊乡南王庄行政村耿庄</t>
  </si>
  <si>
    <t>412728198311210515</t>
  </si>
  <si>
    <t>沈丘县北郊乡南王庄行政村</t>
  </si>
  <si>
    <t>412728197611210512</t>
  </si>
  <si>
    <t>沈丘县北郊乡南王庄行政村村吴老家061号</t>
  </si>
  <si>
    <t>412728196309230550</t>
  </si>
  <si>
    <t>沈丘县北郊乡北马庄行政村北马庄</t>
  </si>
  <si>
    <t>412728197201090511</t>
  </si>
  <si>
    <t>412728198102010533</t>
  </si>
  <si>
    <t>412728197209150515</t>
  </si>
  <si>
    <t>沈丘县北郊乡南王庄行政村耿庄沈丘县北郊乡南王庄行政村耿庄</t>
  </si>
  <si>
    <t>412728196512110597</t>
  </si>
  <si>
    <t xml:space="preserve">  小辛营</t>
  </si>
  <si>
    <t>沈丘县北郊乡小辛营行政村</t>
  </si>
  <si>
    <t>412728196503260550</t>
  </si>
  <si>
    <t>412728198205070555</t>
  </si>
  <si>
    <t>412728197808170518</t>
  </si>
  <si>
    <t>412728198807190538</t>
  </si>
  <si>
    <t xml:space="preserve"> 石槽村</t>
  </si>
  <si>
    <t>沈丘县石槽乡石槽村</t>
  </si>
  <si>
    <t>412823198104241646</t>
  </si>
  <si>
    <t xml:space="preserve">  石槽村</t>
  </si>
  <si>
    <t xml:space="preserve"> 沈丘县石槽乡石槽行政村校前村369号</t>
  </si>
  <si>
    <t>412728198806053419</t>
  </si>
  <si>
    <t>412728197110100550</t>
  </si>
  <si>
    <t>412728198401240515</t>
  </si>
  <si>
    <t>412728196910160573</t>
  </si>
  <si>
    <t>412728199307050816</t>
  </si>
  <si>
    <t>北王营</t>
  </si>
  <si>
    <t>河南沈丘付井北王营</t>
  </si>
  <si>
    <t>412728197004046845</t>
  </si>
  <si>
    <t xml:space="preserve">  刘营</t>
  </si>
  <si>
    <t>沈丘县白集镇刘营行政村刘营村</t>
  </si>
  <si>
    <t>412728198809240850</t>
  </si>
  <si>
    <t>412728197607220814</t>
  </si>
  <si>
    <t>412728196411250814</t>
  </si>
  <si>
    <t>412728199203040816</t>
  </si>
  <si>
    <t>沈丘县白集镇刘楼行政村刘楼村</t>
  </si>
  <si>
    <t>41272819811126085X</t>
  </si>
  <si>
    <t xml:space="preserve"> 沈丘县白集镇白庄行政村李腰庄000号</t>
  </si>
  <si>
    <t>412728198705100810</t>
  </si>
  <si>
    <t>412728198808020813</t>
  </si>
  <si>
    <t>412728197608020830</t>
  </si>
  <si>
    <t>沈丘县白集镇刘营行政村耿庄</t>
  </si>
  <si>
    <t>412728199012260816</t>
  </si>
  <si>
    <t xml:space="preserve">   小郑营</t>
  </si>
  <si>
    <t xml:space="preserve"> 沈丘县莲池乡小郑营行政村小郑营村666号</t>
  </si>
  <si>
    <t>412728197406273231</t>
  </si>
  <si>
    <t xml:space="preserve">   文殊</t>
  </si>
  <si>
    <t xml:space="preserve"> 沈丘县莲池乡文殊行政村文殊村026</t>
  </si>
  <si>
    <t>41272819750212325X</t>
  </si>
  <si>
    <t xml:space="preserve"> 沈丘县莲池乡文殊行政村文殊村666号</t>
  </si>
  <si>
    <t>412728198103093297</t>
  </si>
  <si>
    <t>412728197407063279</t>
  </si>
  <si>
    <t>412728196512153271</t>
  </si>
  <si>
    <t xml:space="preserve">   魏营</t>
  </si>
  <si>
    <t xml:space="preserve"> 沈丘县莲池乡魏营行政村魏营村9号</t>
  </si>
  <si>
    <t>412728196811023127</t>
  </si>
  <si>
    <t>513621198103103402</t>
  </si>
  <si>
    <t>412728196404290826</t>
  </si>
  <si>
    <t xml:space="preserve"> 刘代庄</t>
  </si>
  <si>
    <t>沈丘县刘庄店镇刘代庄</t>
  </si>
  <si>
    <t>412728198510074552</t>
  </si>
  <si>
    <t>沈丘县刘庄店镇刘代庄夏楼村</t>
  </si>
  <si>
    <t>412728196703124537</t>
  </si>
  <si>
    <t xml:space="preserve"> 郭营</t>
  </si>
  <si>
    <t>沈丘县刘庄店镇郭营行政村郭营村</t>
  </si>
  <si>
    <t>41272819660926463X</t>
  </si>
  <si>
    <t>412728196512020831</t>
  </si>
  <si>
    <t>小欧营</t>
  </si>
  <si>
    <t>赵德营小欧营</t>
  </si>
  <si>
    <t>412728199706016535</t>
  </si>
  <si>
    <t>后刘营</t>
  </si>
  <si>
    <t>赵德营后刘营</t>
  </si>
  <si>
    <t>412728198805206487</t>
  </si>
  <si>
    <t>大刘集</t>
  </si>
  <si>
    <t>赵德营大刘集</t>
  </si>
  <si>
    <t>41272819650829643X</t>
  </si>
  <si>
    <t>412728197807146428</t>
  </si>
  <si>
    <t>刘庄</t>
  </si>
  <si>
    <t>赵德营刘庄</t>
  </si>
  <si>
    <t>412728199602056591</t>
  </si>
  <si>
    <t>412728197608156471</t>
  </si>
  <si>
    <t xml:space="preserve"> 王桥</t>
  </si>
  <si>
    <t>沈丘县赵德营王桥</t>
  </si>
  <si>
    <t>412728196412196434</t>
  </si>
  <si>
    <t>王桥村</t>
  </si>
  <si>
    <t>赵德营镇王桥村</t>
  </si>
  <si>
    <t>412728196411276416</t>
  </si>
  <si>
    <t xml:space="preserve">  陈营</t>
  </si>
  <si>
    <t>沈丘县付井镇陈营</t>
  </si>
  <si>
    <t>412728195912206841</t>
  </si>
  <si>
    <t xml:space="preserve"> 程寨</t>
  </si>
  <si>
    <t>沈丘县赵德营程寨</t>
  </si>
  <si>
    <t>412728198504106490</t>
  </si>
  <si>
    <t xml:space="preserve">  大李营</t>
  </si>
  <si>
    <t xml:space="preserve"> 沈丘县石槽乡大李营行政村大李营村369号</t>
  </si>
  <si>
    <t>412728197507053430</t>
  </si>
  <si>
    <t>沈丘县石槽乡大涂营村369号</t>
  </si>
  <si>
    <t>412728198109063435</t>
  </si>
  <si>
    <t>412728196506173428</t>
  </si>
  <si>
    <t>412728198511233471</t>
  </si>
  <si>
    <t>沈丘县公安局</t>
  </si>
  <si>
    <t>412728198105163455</t>
  </si>
  <si>
    <t>朱李庄</t>
  </si>
  <si>
    <t>刘湾朱李庄后肖庄</t>
  </si>
  <si>
    <t>412728196903142270</t>
  </si>
  <si>
    <t>412728196302202258</t>
  </si>
  <si>
    <t xml:space="preserve"> 王齐庙</t>
  </si>
  <si>
    <t>沈丘县赵德营王齐庙</t>
  </si>
  <si>
    <t>412728196803146442</t>
  </si>
  <si>
    <t xml:space="preserve"> 小欧营</t>
  </si>
  <si>
    <t>沈丘县赵德营小欧营</t>
  </si>
  <si>
    <t>412728197002086456</t>
  </si>
  <si>
    <t>盆尧</t>
  </si>
  <si>
    <t>沈丘县赵德营镇盆尧行政村盆尧村000号</t>
  </si>
  <si>
    <t>41272819820824643X</t>
  </si>
  <si>
    <t xml:space="preserve">  杜庄</t>
  </si>
  <si>
    <t>沈丘县刘湾镇杜庄</t>
  </si>
  <si>
    <t>412728196403092211</t>
  </si>
  <si>
    <t xml:space="preserve">   倪寨</t>
  </si>
  <si>
    <t xml:space="preserve"> 沈丘县北杨集乡倪寨行政村大吴庄</t>
  </si>
  <si>
    <t>412728196507031536</t>
  </si>
  <si>
    <t>北杨集倪寨行政村</t>
  </si>
  <si>
    <t>412728197211081512</t>
  </si>
  <si>
    <t xml:space="preserve">   宋阁</t>
  </si>
  <si>
    <t xml:space="preserve"> 沈丘县北杨集乡宋阁行政村赵庄</t>
  </si>
  <si>
    <t>412728196605151558</t>
  </si>
  <si>
    <t xml:space="preserve"> 沈丘县北杨集乡宋阁行政村</t>
  </si>
  <si>
    <t>41272819670405151X</t>
  </si>
  <si>
    <t>沈丘县北杨集乡林寨000号</t>
  </si>
  <si>
    <t>412728200012111517</t>
  </si>
  <si>
    <t>北杨集谷孟庄</t>
  </si>
  <si>
    <t>412728199106101533</t>
  </si>
  <si>
    <t xml:space="preserve">  谷孟庄</t>
  </si>
  <si>
    <t>沈丘县北杨集谷孟庄</t>
  </si>
  <si>
    <t>412728196101291530</t>
  </si>
  <si>
    <t xml:space="preserve">  于庄</t>
  </si>
  <si>
    <t>沈丘县北杨集乡于庄行政村于庄000号</t>
  </si>
  <si>
    <t>412728196510071512</t>
  </si>
  <si>
    <t>412728198309101280</t>
  </si>
  <si>
    <t xml:space="preserve"> 沈丘县石槽乡石槽行政村石槽村369号</t>
  </si>
  <si>
    <t>412728195608273417</t>
  </si>
  <si>
    <t>庞营</t>
  </si>
  <si>
    <t xml:space="preserve"> 沈丘县石槽乡石槽行政村庞营村369号</t>
  </si>
  <si>
    <t>41272819691229345X</t>
  </si>
  <si>
    <t xml:space="preserve">  艾庄</t>
  </si>
  <si>
    <t xml:space="preserve"> 沈丘县石槽乡艾庄行政村艾庄369号</t>
  </si>
  <si>
    <t>412728196102083418</t>
  </si>
  <si>
    <t xml:space="preserve"> 沈丘县石槽乡石槽行政村杨庄369号</t>
  </si>
  <si>
    <t>412728195707013274</t>
  </si>
  <si>
    <t xml:space="preserve">  徐营</t>
  </si>
  <si>
    <t xml:space="preserve"> 沈丘县石槽乡徐营行政村徐营村369号</t>
  </si>
  <si>
    <t>412728198712013432</t>
  </si>
  <si>
    <t xml:space="preserve">  王湖</t>
  </si>
  <si>
    <t xml:space="preserve"> 沈丘县石槽乡王湖行政村程庄369号</t>
  </si>
  <si>
    <t>412728195807153688</t>
  </si>
  <si>
    <t>41272819740916345X</t>
  </si>
  <si>
    <t>412728195701283476</t>
  </si>
  <si>
    <t xml:space="preserve">  单营</t>
  </si>
  <si>
    <t>沈丘县范营乡单营行政村单营村</t>
  </si>
  <si>
    <t>412728198002213851</t>
  </si>
  <si>
    <t xml:space="preserve">  李楼</t>
  </si>
  <si>
    <t>沈丘县白集镇李楼行政村徐集村</t>
  </si>
  <si>
    <t>412728197809150818</t>
  </si>
  <si>
    <t>41272819700827081X</t>
  </si>
  <si>
    <t>沈丘县白集镇李楼行政村李楼村</t>
  </si>
  <si>
    <t>412728196505140819</t>
  </si>
  <si>
    <t>沈丘县白集镇李楼行政村张阁村</t>
  </si>
  <si>
    <t>41272819681101081X</t>
  </si>
  <si>
    <t>沈丘县白集镇白集镇李楼行政村徐集村</t>
  </si>
  <si>
    <t>41272819700509083X</t>
  </si>
  <si>
    <t xml:space="preserve">  顾营</t>
  </si>
  <si>
    <t>沈丘县白集镇顾营行政村顾营村</t>
  </si>
  <si>
    <t>412728196309120896</t>
  </si>
  <si>
    <t>412728197309090839</t>
  </si>
  <si>
    <t xml:space="preserve">  大许庄</t>
  </si>
  <si>
    <t>沈丘县白集镇大许庄行政村王庄</t>
  </si>
  <si>
    <t>412728197104160928</t>
  </si>
  <si>
    <t>412728197702280815</t>
  </si>
  <si>
    <t>412728197205090834</t>
  </si>
  <si>
    <t xml:space="preserve"> 付井村</t>
  </si>
  <si>
    <t>412728198305256816</t>
  </si>
  <si>
    <t xml:space="preserve">  周庄</t>
  </si>
  <si>
    <t>沈丘县付井镇周庄</t>
  </si>
  <si>
    <t>412728198808136816</t>
  </si>
  <si>
    <t xml:space="preserve">  洼李</t>
  </si>
  <si>
    <t>沈丘县付井镇洼李行政村</t>
  </si>
  <si>
    <t>412728198012186850</t>
  </si>
  <si>
    <t>412728196507096866</t>
  </si>
  <si>
    <t>412728198311156846</t>
  </si>
  <si>
    <t>412728197206212215</t>
  </si>
  <si>
    <t>41272819620902221X</t>
  </si>
  <si>
    <t xml:space="preserve"> 沈丘县纸店镇小李庄</t>
  </si>
  <si>
    <t>412728197803162535</t>
  </si>
  <si>
    <t>412728197702196816</t>
  </si>
  <si>
    <t>412728196802236833</t>
  </si>
  <si>
    <t>412728198107076857</t>
  </si>
  <si>
    <t>412728197004036874</t>
  </si>
  <si>
    <t>412728196512206839</t>
  </si>
  <si>
    <t>412728196903246934</t>
  </si>
  <si>
    <t>412728197205146818</t>
  </si>
  <si>
    <t>412728198607046814</t>
  </si>
  <si>
    <t>41272819790510685X</t>
  </si>
  <si>
    <t>41272819661025683X</t>
  </si>
  <si>
    <t>412728197607016813</t>
  </si>
  <si>
    <t>412728196804026856</t>
  </si>
  <si>
    <t>412728197111106831</t>
  </si>
  <si>
    <t>412728197308146896</t>
  </si>
  <si>
    <t>412728197911156810</t>
  </si>
  <si>
    <t>沈丘县付井镇赵口行政村</t>
  </si>
  <si>
    <t>412728198509176850</t>
  </si>
  <si>
    <t xml:space="preserve">  梅庙</t>
  </si>
  <si>
    <t>沈丘县付井镇梅庙行政村</t>
  </si>
  <si>
    <t>412728197603036833</t>
  </si>
  <si>
    <t>沈丘县北郊乡大新营</t>
  </si>
  <si>
    <t>412728197506150511</t>
  </si>
  <si>
    <t>沈丘县北郊乡大辛营</t>
  </si>
  <si>
    <t>412728198711050530</t>
  </si>
  <si>
    <t xml:space="preserve">  高门村</t>
  </si>
  <si>
    <t>沈丘县北郊乡高门村001号</t>
  </si>
  <si>
    <t>412728196802030560</t>
  </si>
  <si>
    <t>沈丘县北郊乡高门村</t>
  </si>
  <si>
    <t>412728199110260510</t>
  </si>
  <si>
    <t>沈丘县北郊乡高门村234号</t>
  </si>
  <si>
    <t>412728199005030537</t>
  </si>
  <si>
    <t>412728197306010530</t>
  </si>
  <si>
    <t xml:space="preserve">  新建</t>
  </si>
  <si>
    <t>沈丘县东城新建</t>
  </si>
  <si>
    <t>412728198311060537</t>
  </si>
  <si>
    <t>沈丘县北郊乡大吴庄行政村大吴庄</t>
  </si>
  <si>
    <t>412728197907270530</t>
  </si>
  <si>
    <t>沈丘县北郊乡大吴庄行政村</t>
  </si>
  <si>
    <t>412728196506010522</t>
  </si>
  <si>
    <t>412728198408010616</t>
  </si>
  <si>
    <t>潘营</t>
  </si>
  <si>
    <t>沈丘县纸店镇潘营行政村</t>
  </si>
  <si>
    <t>412728197401182517</t>
  </si>
  <si>
    <t>412728197909136933</t>
  </si>
  <si>
    <t xml:space="preserve">  解庄</t>
  </si>
  <si>
    <t>沈丘县东城解庄</t>
  </si>
  <si>
    <t>412728198509290530</t>
  </si>
  <si>
    <t xml:space="preserve"> 八里井</t>
  </si>
  <si>
    <t>东城八里井</t>
  </si>
  <si>
    <t>41272819710910057X</t>
  </si>
  <si>
    <t>412728197709120558</t>
  </si>
  <si>
    <t>412728196509070547</t>
  </si>
  <si>
    <t xml:space="preserve">  李营</t>
  </si>
  <si>
    <t>沈丘县东城李营</t>
  </si>
  <si>
    <t>412728196608150542</t>
  </si>
  <si>
    <t xml:space="preserve">  尤庄</t>
  </si>
  <si>
    <t>沈丘北郊乡尤庄</t>
  </si>
  <si>
    <t>412728196703150516</t>
  </si>
  <si>
    <t>沈丘县北郊乡尤庄</t>
  </si>
  <si>
    <t>41272819831104051X</t>
  </si>
  <si>
    <t>沈丘县新安集镇孙楼行政村</t>
  </si>
  <si>
    <t>412728196907022946</t>
  </si>
  <si>
    <t>00000153541403786889</t>
  </si>
  <si>
    <t xml:space="preserve">  赵桥村</t>
  </si>
  <si>
    <t>沈丘县北杨集乡赵桥村</t>
  </si>
  <si>
    <t>412728196604201517</t>
  </si>
  <si>
    <t>沈丘县北杨集赵桥村</t>
  </si>
  <si>
    <t>412728197705281514</t>
  </si>
  <si>
    <t>341222197401167902</t>
  </si>
  <si>
    <t>412728199101211696</t>
  </si>
  <si>
    <t>沈丘县北杨集乡打鱼王村</t>
  </si>
  <si>
    <t>412728196604151580</t>
  </si>
  <si>
    <t>41272819791202684X</t>
  </si>
  <si>
    <t>412728196711296814</t>
  </si>
  <si>
    <t xml:space="preserve"> 董尧</t>
  </si>
  <si>
    <t>沈丘县赵德营董尧</t>
  </si>
  <si>
    <t>412728198412026434</t>
  </si>
  <si>
    <t>沈丘县北杨集乡打鱼王村000号</t>
  </si>
  <si>
    <t>412728198104051670</t>
  </si>
  <si>
    <t xml:space="preserve"> 张大庄</t>
  </si>
  <si>
    <t>沈丘县赵德营张大庄</t>
  </si>
  <si>
    <t>412728197004056437</t>
  </si>
  <si>
    <t>412728199807276416</t>
  </si>
  <si>
    <t>412728198201096459</t>
  </si>
  <si>
    <t>412728198003126418</t>
  </si>
  <si>
    <t>412728198209106471</t>
  </si>
  <si>
    <t>412728198702226418</t>
  </si>
  <si>
    <t>412728197107136413</t>
  </si>
  <si>
    <t>412728198903046456</t>
  </si>
  <si>
    <t xml:space="preserve">  申庄</t>
  </si>
  <si>
    <t>沈丘县北郊乡申庄086</t>
  </si>
  <si>
    <t>412728197808270527</t>
  </si>
  <si>
    <t>41272819670309223X</t>
  </si>
  <si>
    <t>沈丘县付井镇王楼行政村</t>
  </si>
  <si>
    <t>412728197211206979</t>
  </si>
  <si>
    <t xml:space="preserve">  东王村</t>
  </si>
  <si>
    <t>沈丘县付井镇东王村</t>
  </si>
  <si>
    <t>412728196211236815</t>
  </si>
  <si>
    <t>412728199010125282</t>
  </si>
  <si>
    <t>412728197105170810</t>
  </si>
  <si>
    <t>沈丘县白集镇李楼行政村</t>
  </si>
  <si>
    <t>412728196604010833</t>
  </si>
  <si>
    <t>412728197810200851</t>
  </si>
  <si>
    <t>412728198506260918</t>
  </si>
  <si>
    <t>412728196906140852</t>
  </si>
  <si>
    <t xml:space="preserve">  </t>
  </si>
  <si>
    <t>沈丘县北杨集乡</t>
  </si>
  <si>
    <t>412728196205191518</t>
  </si>
  <si>
    <t>沈丘县北杨集赵桥行政村</t>
  </si>
  <si>
    <t>412728198812221511</t>
  </si>
  <si>
    <t>412728196601011590</t>
  </si>
  <si>
    <t xml:space="preserve">  西孙楼</t>
  </si>
  <si>
    <t>沈丘县北郊乡西孙楼行政村</t>
  </si>
  <si>
    <t>412728198705260531</t>
  </si>
  <si>
    <t xml:space="preserve">  崔楼</t>
  </si>
  <si>
    <t>沈丘县北郊乡崔楼村777</t>
  </si>
  <si>
    <t>412728197106200532</t>
  </si>
  <si>
    <t>沈丘县北郊乡崔楼村003号</t>
  </si>
  <si>
    <t>412728197309090513</t>
  </si>
  <si>
    <t>沈丘县付井镇岗王行政村</t>
  </si>
  <si>
    <t>412728197009026819</t>
  </si>
  <si>
    <t>沈丘县付井镇岗王村</t>
  </si>
  <si>
    <t>412728198608166914</t>
  </si>
  <si>
    <t>412728197211126573</t>
  </si>
  <si>
    <t>412728198011206995</t>
  </si>
  <si>
    <t>412728197808306817</t>
  </si>
  <si>
    <t>412728196906156854</t>
  </si>
  <si>
    <t>沈丘县付井镇王楼村</t>
  </si>
  <si>
    <t>412728197009276826</t>
  </si>
  <si>
    <t>412728198311280812</t>
  </si>
  <si>
    <t>412728198407030834</t>
  </si>
  <si>
    <t>苗德旺</t>
  </si>
  <si>
    <t>412728197001240810</t>
  </si>
  <si>
    <t xml:space="preserve"> 牛王庙</t>
  </si>
  <si>
    <t>沈丘县刘庄店镇牛王庙</t>
  </si>
  <si>
    <t>412728196306164594</t>
  </si>
  <si>
    <t xml:space="preserve"> 大褚庄</t>
  </si>
  <si>
    <t>沈丘县刘庄店镇大褚庄</t>
  </si>
  <si>
    <t>412728196710044519</t>
  </si>
  <si>
    <t xml:space="preserve"> 花庄</t>
  </si>
  <si>
    <t>沈丘县刘庄店镇花庄</t>
  </si>
  <si>
    <t>412728198907254615</t>
  </si>
  <si>
    <t>412728197012084593</t>
  </si>
  <si>
    <t>412728196306124584</t>
  </si>
  <si>
    <t>412728198908184567</t>
  </si>
  <si>
    <t>沈丘县刘庄店镇花庄行政村小褚庄</t>
  </si>
  <si>
    <t>412728197709194530</t>
  </si>
  <si>
    <t>沈丘县付井镇夏庄</t>
  </si>
  <si>
    <t>412728198710026950</t>
  </si>
  <si>
    <t xml:space="preserve">  鹿楼</t>
  </si>
  <si>
    <t>沈丘县白集镇鹿楼</t>
  </si>
  <si>
    <t>412728198711040826</t>
  </si>
  <si>
    <t>沈丘县白集镇刘营</t>
  </si>
  <si>
    <t>412728200004200894</t>
  </si>
  <si>
    <t>沈丘县白集刘营</t>
  </si>
  <si>
    <t>412728198812200817</t>
  </si>
  <si>
    <t>沈丘县白集镇刘营村</t>
  </si>
  <si>
    <t>41272819730505083X</t>
  </si>
  <si>
    <t>412728196712130816</t>
  </si>
  <si>
    <t>412728197206160558</t>
  </si>
  <si>
    <t>沈丘县北杨集宋阁</t>
  </si>
  <si>
    <t>412728196506141581</t>
  </si>
  <si>
    <t>沈丘县付井镇王楼</t>
  </si>
  <si>
    <t>412728197108166905</t>
  </si>
  <si>
    <t>412728197303046810</t>
  </si>
  <si>
    <t>412728198103246433</t>
  </si>
  <si>
    <t xml:space="preserve">  北范营</t>
  </si>
  <si>
    <t>沈丘县北郊乡北范营村236号</t>
  </si>
  <si>
    <t>412728199612080536</t>
  </si>
  <si>
    <t>沈丘县白集镇鹿楼村</t>
  </si>
  <si>
    <t>412728197812170836</t>
  </si>
  <si>
    <t xml:space="preserve">   王庄</t>
  </si>
  <si>
    <t xml:space="preserve"> 沈丘县莲池乡王庄行政村周庄666号</t>
  </si>
  <si>
    <t>412728199003013258</t>
  </si>
  <si>
    <t xml:space="preserve"> 沈丘县莲池乡魏营行政村夏营村666号</t>
  </si>
  <si>
    <t>412728196707153298</t>
  </si>
  <si>
    <t>41272819660623681X</t>
  </si>
  <si>
    <t>41272819780718087X</t>
  </si>
  <si>
    <t>41272819770201455X</t>
  </si>
  <si>
    <t>沈丘县刘庄店镇花庄行政村</t>
  </si>
  <si>
    <t>412728196602164548</t>
  </si>
  <si>
    <t>沈丘县</t>
  </si>
  <si>
    <t>412728196301154514</t>
  </si>
  <si>
    <t>41272819691220455X</t>
  </si>
  <si>
    <t>412728197604054531</t>
  </si>
  <si>
    <t>412728198805200667</t>
  </si>
  <si>
    <t>412728196808230512</t>
  </si>
  <si>
    <t>412728197808280573</t>
  </si>
  <si>
    <t>沈丘县北郊乡南王庄行政村北豆楼</t>
  </si>
  <si>
    <t>412728196511170555</t>
  </si>
  <si>
    <t>41272819781220053X</t>
  </si>
  <si>
    <t>412728198202200561</t>
  </si>
  <si>
    <t>412728198903030577</t>
  </si>
  <si>
    <t>412726198406124940</t>
  </si>
  <si>
    <t xml:space="preserve">   梁庙</t>
  </si>
  <si>
    <t xml:space="preserve"> 沈丘县白集镇梁庙行政村梁庙村000号</t>
  </si>
  <si>
    <t>412728198212130835</t>
  </si>
  <si>
    <t xml:space="preserve">  梁庙</t>
  </si>
  <si>
    <t>沈丘县白集镇梁庙村</t>
  </si>
  <si>
    <t>412728198110070923</t>
  </si>
  <si>
    <t>沈丘县白集镇常楼村</t>
  </si>
  <si>
    <t>412728198406020853</t>
  </si>
  <si>
    <t xml:space="preserve"> 郜庄</t>
  </si>
  <si>
    <t>沈丘县刘庄店镇郜庄</t>
  </si>
  <si>
    <t>412728196608044563</t>
  </si>
  <si>
    <t>41272819790714223X</t>
  </si>
  <si>
    <t>412728196703152319</t>
  </si>
  <si>
    <t>412728196104272239</t>
  </si>
  <si>
    <t>412728196708012219</t>
  </si>
  <si>
    <t>412728197810102231</t>
  </si>
  <si>
    <t>41272819951007221X</t>
  </si>
  <si>
    <t>412728198006162350</t>
  </si>
  <si>
    <t>412728196902212214</t>
  </si>
  <si>
    <t>412728196910116441</t>
  </si>
  <si>
    <t>412728199609276810</t>
  </si>
  <si>
    <t>412728199805212224</t>
  </si>
  <si>
    <t>412728198510214551</t>
  </si>
  <si>
    <t xml:space="preserve"> 沈丘县莲池乡牛营行政村牛营村666号</t>
  </si>
  <si>
    <t>412728197409183258</t>
  </si>
  <si>
    <t xml:space="preserve"> 沈丘县莲池镇鲁庄行政村鲁庄666号</t>
  </si>
  <si>
    <t>41272819820412315X</t>
  </si>
  <si>
    <t xml:space="preserve"> 沈丘县白集镇兖营村</t>
  </si>
  <si>
    <t>412728199701160909</t>
  </si>
  <si>
    <t xml:space="preserve">   耿楼</t>
  </si>
  <si>
    <t xml:space="preserve"> 沈丘县莲池乡耿楼行政村耿楼村666号</t>
  </si>
  <si>
    <t>412728198108123117</t>
  </si>
  <si>
    <t>412728197412123352</t>
  </si>
  <si>
    <t xml:space="preserve"> 项城市郑郭镇郑庄村3号院</t>
  </si>
  <si>
    <t>412702199005066085</t>
  </si>
  <si>
    <t>412728197303153288</t>
  </si>
  <si>
    <t>412728197604263130</t>
  </si>
  <si>
    <t xml:space="preserve">   杨集</t>
  </si>
  <si>
    <t xml:space="preserve"> 沈丘县北杨集乡杨集行政村杨寨村000号</t>
  </si>
  <si>
    <t>412728196911051512</t>
  </si>
  <si>
    <t>南张楼</t>
  </si>
  <si>
    <t>沈丘县李老庄乡南张楼行政村</t>
  </si>
  <si>
    <t>412728197201184219</t>
  </si>
  <si>
    <t>后湖</t>
  </si>
  <si>
    <t>沈丘县李老庄乡后湖行政村</t>
  </si>
  <si>
    <t>412728197604064377</t>
  </si>
  <si>
    <t xml:space="preserve"> 沈丘县北杨集乡单尤庄行政村单尤庄000号</t>
  </si>
  <si>
    <t>412728198210031673</t>
  </si>
  <si>
    <t>沈丘县北杨集乡单尤庄行政村</t>
  </si>
  <si>
    <t>412728197809151693</t>
  </si>
  <si>
    <t xml:space="preserve"> 沈丘县莲池乡牛营行政村牛营村02号</t>
  </si>
  <si>
    <t>412728196111083233</t>
  </si>
  <si>
    <t>412728198011021691</t>
  </si>
  <si>
    <t>大辛营</t>
  </si>
  <si>
    <t>第一产业</t>
  </si>
  <si>
    <t>412728196210050533</t>
  </si>
  <si>
    <t>前寨</t>
  </si>
  <si>
    <t>412728197907210511</t>
  </si>
  <si>
    <t>腾营</t>
  </si>
  <si>
    <t>412728198311180520</t>
  </si>
  <si>
    <t>412728196812190533</t>
  </si>
  <si>
    <t>623059137802084409</t>
  </si>
  <si>
    <t>申庄</t>
  </si>
  <si>
    <t>412728197401150558</t>
  </si>
  <si>
    <t>小辛营</t>
  </si>
  <si>
    <t>412728198001090511</t>
  </si>
  <si>
    <t>北范营</t>
  </si>
  <si>
    <t>412728198508120513</t>
  </si>
  <si>
    <t>张美庄</t>
  </si>
  <si>
    <t>412728196711040819</t>
  </si>
  <si>
    <t>412728197909270892</t>
  </si>
  <si>
    <t>622991137801450695</t>
  </si>
  <si>
    <t>白庄</t>
  </si>
  <si>
    <t>412728198411071284</t>
  </si>
  <si>
    <t>623059137800107699</t>
  </si>
  <si>
    <t>李腰庄</t>
  </si>
  <si>
    <t>412728197210150897</t>
  </si>
  <si>
    <t>王岗</t>
  </si>
  <si>
    <t>412728197707200917</t>
  </si>
  <si>
    <t>623059137802688373</t>
  </si>
  <si>
    <t>412728197206270837</t>
  </si>
  <si>
    <t>623059137803785152</t>
  </si>
  <si>
    <t>412728199011020853</t>
  </si>
  <si>
    <t>623059137800242199</t>
  </si>
  <si>
    <t>412728198507103156</t>
  </si>
  <si>
    <t>623059137802076421</t>
  </si>
  <si>
    <t>412728197810163157</t>
  </si>
  <si>
    <t>412728198301263197</t>
  </si>
  <si>
    <t>412728197210113439</t>
  </si>
  <si>
    <t>小涂营</t>
  </si>
  <si>
    <t>油坊庄</t>
  </si>
  <si>
    <t>412728198509293432</t>
  </si>
  <si>
    <t>陈楼</t>
  </si>
  <si>
    <t>412728196305226415</t>
  </si>
  <si>
    <t>半坡</t>
  </si>
  <si>
    <t>412728197609253417</t>
  </si>
  <si>
    <t>412728197805206415</t>
  </si>
  <si>
    <t>41272819670701647X</t>
  </si>
  <si>
    <t>艾庄</t>
  </si>
  <si>
    <t>412728198405233419</t>
  </si>
  <si>
    <t>岗王</t>
  </si>
  <si>
    <t>纪庄</t>
  </si>
  <si>
    <t>412728196903216831</t>
  </si>
  <si>
    <t>高湖</t>
  </si>
  <si>
    <t>41272819760210681X</t>
  </si>
  <si>
    <t>程寨</t>
  </si>
  <si>
    <t>412728197203106417</t>
  </si>
  <si>
    <t>董湖</t>
  </si>
  <si>
    <t>412728197708266811</t>
  </si>
  <si>
    <t>卞路口</t>
  </si>
  <si>
    <t>412728197705051727</t>
  </si>
  <si>
    <t>钟寨</t>
  </si>
  <si>
    <t>412728197608151275</t>
  </si>
  <si>
    <t>412728196408106854</t>
  </si>
  <si>
    <t>412728196912176851</t>
  </si>
  <si>
    <t>高楼</t>
  </si>
  <si>
    <t>412728196112016593</t>
  </si>
  <si>
    <t>戚洼</t>
  </si>
  <si>
    <t>412728198501061290</t>
  </si>
  <si>
    <t>412728197009276412</t>
  </si>
  <si>
    <t>412728196207146876</t>
  </si>
  <si>
    <t>412728196004016836</t>
  </si>
  <si>
    <t>西王村</t>
  </si>
  <si>
    <t>412728198404176889</t>
  </si>
  <si>
    <t>37812002200011524</t>
  </si>
  <si>
    <t>412728197210076412</t>
  </si>
  <si>
    <t>41272819621002081X</t>
  </si>
  <si>
    <t>412728198207106478</t>
  </si>
  <si>
    <t>马楼</t>
  </si>
  <si>
    <t>412728198810176438</t>
  </si>
  <si>
    <t>41272819721104691X</t>
  </si>
  <si>
    <t>412728196802096834</t>
  </si>
  <si>
    <t>412728196601236810</t>
  </si>
  <si>
    <t>412728196206106813</t>
  </si>
  <si>
    <t>马阁</t>
  </si>
  <si>
    <t>412728197010153890</t>
  </si>
  <si>
    <t>北马庄</t>
  </si>
  <si>
    <t>肖营</t>
  </si>
  <si>
    <t>412728198211082843</t>
  </si>
  <si>
    <t>东寨</t>
  </si>
  <si>
    <t>412728197711293431</t>
  </si>
  <si>
    <t>郜庄</t>
  </si>
  <si>
    <t>411502198706079341</t>
  </si>
  <si>
    <t>412728196910036839</t>
  </si>
  <si>
    <t>412728198807246837</t>
  </si>
  <si>
    <t>412728197706206815</t>
  </si>
  <si>
    <t>412728196405176822</t>
  </si>
  <si>
    <t>大刘庄</t>
  </si>
  <si>
    <t>耿志恒</t>
  </si>
  <si>
    <t>412728197503163878</t>
  </si>
  <si>
    <t>刘亚飞</t>
  </si>
  <si>
    <t>412728199001083930</t>
  </si>
  <si>
    <t>高山店</t>
  </si>
  <si>
    <t>槐店回族镇</t>
  </si>
  <si>
    <t>412728198611161217</t>
  </si>
  <si>
    <t>623059137803788537</t>
  </si>
  <si>
    <t>412728198211071255</t>
  </si>
  <si>
    <t>412728196912211274</t>
  </si>
  <si>
    <t>王营</t>
  </si>
  <si>
    <t>412728198210030515</t>
  </si>
  <si>
    <t>412728196509120559</t>
  </si>
  <si>
    <t>412728196709076839</t>
  </si>
  <si>
    <t>侯营</t>
  </si>
  <si>
    <t>412728199004060814</t>
  </si>
  <si>
    <t>霍营</t>
  </si>
  <si>
    <t>412728197410111219</t>
  </si>
  <si>
    <t>北程营</t>
  </si>
  <si>
    <t>412728198104123478</t>
  </si>
  <si>
    <t>王寨</t>
  </si>
  <si>
    <t>412728199003030533</t>
  </si>
  <si>
    <t>高庄</t>
  </si>
  <si>
    <t>412728197207101277</t>
  </si>
  <si>
    <t>412728196307206434</t>
  </si>
  <si>
    <t>412728196703206436</t>
  </si>
  <si>
    <t>412728196303106487</t>
  </si>
  <si>
    <t>412728196109246435</t>
  </si>
  <si>
    <t>412728196404156459</t>
  </si>
  <si>
    <t>石槽东寨</t>
  </si>
  <si>
    <t>412728197810033416</t>
  </si>
  <si>
    <t>623059137801052837</t>
  </si>
  <si>
    <t>412728197307240530</t>
  </si>
  <si>
    <t>戚闫庄</t>
  </si>
  <si>
    <t>41272819790501121X</t>
  </si>
  <si>
    <t>蒋桥行政村</t>
  </si>
  <si>
    <t>崔永兵</t>
  </si>
  <si>
    <t>2019-11-01</t>
  </si>
  <si>
    <t>2020-10-31</t>
  </si>
  <si>
    <t>2020-03-31</t>
  </si>
  <si>
    <t>沈丘县李老庄乡蒋桥行政村</t>
  </si>
  <si>
    <t>412728196204094273</t>
  </si>
  <si>
    <t>胡老庄行政村胡老庄7</t>
  </si>
  <si>
    <t>洪山乡胡老庄行政村胡老庄7</t>
  </si>
  <si>
    <t>412728197605211412</t>
  </si>
  <si>
    <t>蒋庄行政村王迁庄</t>
  </si>
  <si>
    <t>李明军</t>
  </si>
  <si>
    <t>2019-11-05</t>
  </si>
  <si>
    <t>2020-11-04</t>
  </si>
  <si>
    <t>沈丘县李老庄乡蒋庄行政村王迁庄</t>
  </si>
  <si>
    <t>412728196109074215</t>
  </si>
  <si>
    <t>谷孟庄行政村谷庄</t>
  </si>
  <si>
    <t>程刘军</t>
  </si>
  <si>
    <t>2019-11-12</t>
  </si>
  <si>
    <t>2020-11-11</t>
  </si>
  <si>
    <t>沈丘县北杨集乡谷孟庄行政村谷庄</t>
  </si>
  <si>
    <t>412728197211301538</t>
  </si>
  <si>
    <t>谷林行政村程庄</t>
  </si>
  <si>
    <t>程帅</t>
  </si>
  <si>
    <t>沈丘县北杨集乡谷林行政村程庄</t>
  </si>
  <si>
    <t>41272819920706169X</t>
  </si>
  <si>
    <t>程新芝</t>
  </si>
  <si>
    <t>412728196206151585</t>
  </si>
  <si>
    <t>马李堂中村</t>
  </si>
  <si>
    <t>高美英</t>
  </si>
  <si>
    <t>沈丘县北杨集乡马李堂中村</t>
  </si>
  <si>
    <t>412728196201071527</t>
  </si>
  <si>
    <t>马庄行政村</t>
  </si>
  <si>
    <t>韩谜</t>
  </si>
  <si>
    <t>沈丘县洪山乡马庄行政村81</t>
  </si>
  <si>
    <t>412728196408091824</t>
  </si>
  <si>
    <t>翟庄行政村韩庄</t>
  </si>
  <si>
    <t>韩文其</t>
  </si>
  <si>
    <t>沈丘县洪山乡翟庄行政村韩庄</t>
  </si>
  <si>
    <t>412728198008051873</t>
  </si>
  <si>
    <t>东胡庄行政村老胡庄</t>
  </si>
  <si>
    <t>胡文博</t>
  </si>
  <si>
    <t>沈丘县洪山乡东胡庄行政村老胡庄</t>
  </si>
  <si>
    <t>412728199812111819</t>
  </si>
  <si>
    <t>单尤庄行政村</t>
  </si>
  <si>
    <t>李桂琴</t>
  </si>
  <si>
    <t>412728196405141523</t>
  </si>
  <si>
    <t>单尤庄行政村卞杨庄</t>
  </si>
  <si>
    <t>李桂勤</t>
  </si>
  <si>
    <t>沈丘县北杨集乡单尤庄行政村卞杨庄</t>
  </si>
  <si>
    <t>412728196506081689</t>
  </si>
  <si>
    <t>韩吴庄行政村王土桥</t>
  </si>
  <si>
    <t>李军丽</t>
  </si>
  <si>
    <t>沈丘县北杨集乡韩吴庄行政村王土桥</t>
  </si>
  <si>
    <t>412728197902141828</t>
  </si>
  <si>
    <t>庙山李行政村</t>
  </si>
  <si>
    <t>李晓莉</t>
  </si>
  <si>
    <t>沈丘县洪山乡庙山李行政村</t>
  </si>
  <si>
    <t>412728199905171968</t>
  </si>
  <si>
    <t>李因平</t>
  </si>
  <si>
    <t>412728196304261550</t>
  </si>
  <si>
    <t>辛老庄行政村小李庄</t>
  </si>
  <si>
    <t>李长友</t>
  </si>
  <si>
    <t>沈丘县洪山乡辛老庄行政村小李庄</t>
  </si>
  <si>
    <t>412728197805041833</t>
  </si>
  <si>
    <t>王郝庄行政村刘庄</t>
  </si>
  <si>
    <t>刘海让</t>
  </si>
  <si>
    <t>沈丘县北杨集乡王郝庄行政村刘庄</t>
  </si>
  <si>
    <t>412728196610211519</t>
  </si>
  <si>
    <t>刘雷</t>
  </si>
  <si>
    <t>412728197206011616</t>
  </si>
  <si>
    <t>马李堂行政村小朱庄</t>
  </si>
  <si>
    <t>吕卫敏</t>
  </si>
  <si>
    <t>沈丘县北杨集乡马李堂行政村小朱庄</t>
  </si>
  <si>
    <t>412728197206121567</t>
  </si>
  <si>
    <t>王腰庄行政村邢堂</t>
  </si>
  <si>
    <t>邢文轩</t>
  </si>
  <si>
    <t>沈丘县洪山乡王腰庄行政村邢堂</t>
  </si>
  <si>
    <t>411624196610051816</t>
  </si>
  <si>
    <t>谷孟庄行政村小徐庄</t>
  </si>
  <si>
    <t>徐小磊</t>
  </si>
  <si>
    <t>沈丘县北杨集乡谷孟庄行政村小徐庄</t>
  </si>
  <si>
    <t>412728199001101713</t>
  </si>
  <si>
    <t>于庄000号</t>
  </si>
  <si>
    <t>于长征</t>
  </si>
  <si>
    <t>北杨集乡于庄000号</t>
  </si>
  <si>
    <t>412728197206261535</t>
  </si>
  <si>
    <t>申庄行政村张庄</t>
  </si>
  <si>
    <t>张朋朋</t>
  </si>
  <si>
    <t>沈丘县洪山乡申庄行政村张庄</t>
  </si>
  <si>
    <t>412728198706051838</t>
  </si>
  <si>
    <t>赵桥行政村前赵桥村000号</t>
  </si>
  <si>
    <t>赵公平</t>
  </si>
  <si>
    <t>北杨集乡赵桥行政村前赵桥村000号</t>
  </si>
  <si>
    <t>412728196611111552</t>
  </si>
  <si>
    <t>雒庄行政村564</t>
  </si>
  <si>
    <t>艾秋丽</t>
  </si>
  <si>
    <t>2019-11-13</t>
  </si>
  <si>
    <t>2020-11-12</t>
  </si>
  <si>
    <t>沈丘县李老庄乡雒庄行政村564</t>
  </si>
  <si>
    <t>412728198609074325</t>
  </si>
  <si>
    <t>艾永刚</t>
  </si>
  <si>
    <t>沈丘县李老庄乡雒庄行政村044</t>
  </si>
  <si>
    <t>412728198012254251</t>
  </si>
  <si>
    <t>崔大留</t>
  </si>
  <si>
    <t>沈丘县李老庄乡雒庄行政村531</t>
  </si>
  <si>
    <t>412728197202244236</t>
  </si>
  <si>
    <t>段民社</t>
  </si>
  <si>
    <t>沈丘县李老庄乡雒庄行政村312</t>
  </si>
  <si>
    <t>412728196210154375</t>
  </si>
  <si>
    <t>石关行政村胡庄</t>
  </si>
  <si>
    <t>胡进来</t>
  </si>
  <si>
    <t>沈丘县洪山乡石关行政村胡庄020</t>
  </si>
  <si>
    <t>412728198104121851</t>
  </si>
  <si>
    <t>胡军礼</t>
  </si>
  <si>
    <t>沈丘县洪山乡石关行政村胡庄007</t>
  </si>
  <si>
    <t>412728197403271812</t>
  </si>
  <si>
    <t>艾店行政村李寨村</t>
  </si>
  <si>
    <t>沈丘县李老庄乡艾店行政村李寨村</t>
  </si>
  <si>
    <t>412728198612154238</t>
  </si>
  <si>
    <t>木庄行政村黄庙集村</t>
  </si>
  <si>
    <t>刘文彬</t>
  </si>
  <si>
    <t>沈丘县李老庄乡木庄行政村黄庙集村</t>
  </si>
  <si>
    <t>412728196310024279</t>
  </si>
  <si>
    <t>宁庄行政村孙楼村</t>
  </si>
  <si>
    <t>孙艳青</t>
  </si>
  <si>
    <t>沈丘县洪山乡宁庄行政村孙楼村</t>
  </si>
  <si>
    <t>412728198710091832</t>
  </si>
  <si>
    <t>雒庄行政村530</t>
  </si>
  <si>
    <t>陶合印</t>
  </si>
  <si>
    <t>沈丘县李老庄乡雒庄行政村530</t>
  </si>
  <si>
    <t>412728196203084217</t>
  </si>
  <si>
    <t>木庄行政村姚楼村</t>
  </si>
  <si>
    <t>姚俊才</t>
  </si>
  <si>
    <t>沈丘县李老庄乡木庄行政村姚楼村</t>
  </si>
  <si>
    <t>412728198407204232</t>
  </si>
  <si>
    <t>朱朝亮</t>
  </si>
  <si>
    <t>41272819630226167X</t>
  </si>
  <si>
    <t>曹洼行政村181</t>
  </si>
  <si>
    <t>曹刘栓</t>
  </si>
  <si>
    <t>2019-11-14</t>
  </si>
  <si>
    <t>2020-11-13</t>
  </si>
  <si>
    <t>沈丘县李老庄乡曹洼行政村181</t>
  </si>
  <si>
    <t>412728198311104237</t>
  </si>
  <si>
    <t>雒庄行政村雒庄</t>
  </si>
  <si>
    <t>韩朝伟</t>
  </si>
  <si>
    <t>李老庄乡雒庄行政村雒庄</t>
  </si>
  <si>
    <t>412728196310114370</t>
  </si>
  <si>
    <t>宋阁行政村000号</t>
  </si>
  <si>
    <t>林安军</t>
  </si>
  <si>
    <t>沈丘县北杨集乡宋阁行政村000号</t>
  </si>
  <si>
    <t>412728196205201536</t>
  </si>
  <si>
    <t>辛堂行政村中辛堂村</t>
  </si>
  <si>
    <t>辛战争</t>
  </si>
  <si>
    <t>2019-11-16</t>
  </si>
  <si>
    <t>2020-11-15</t>
  </si>
  <si>
    <t>沈丘县洪山乡辛堂行政村中辛堂村</t>
  </si>
  <si>
    <t>412728197301091810</t>
  </si>
  <si>
    <t>贾庄行政村</t>
  </si>
  <si>
    <t>宋振东</t>
  </si>
  <si>
    <t>2019-11-18</t>
  </si>
  <si>
    <t>2020-11-17</t>
  </si>
  <si>
    <t>北杨集乡大徐庄000号</t>
  </si>
  <si>
    <t>412728197112061516</t>
  </si>
  <si>
    <t>谷林行政村林庄</t>
  </si>
  <si>
    <t>林振中</t>
  </si>
  <si>
    <t>2019-11-20</t>
  </si>
  <si>
    <t>2020-11-19</t>
  </si>
  <si>
    <t>沈丘县北杨集乡谷林行政村林庄</t>
  </si>
  <si>
    <t>41272819781107165X</t>
  </si>
  <si>
    <t>马李堂行政村吕桥村</t>
  </si>
  <si>
    <t>吕海龙</t>
  </si>
  <si>
    <t>沈丘县北杨集乡马李堂行政村吕桥村</t>
  </si>
  <si>
    <t>412728197912291539</t>
  </si>
  <si>
    <t>戚美英</t>
  </si>
  <si>
    <t>412728196112041529</t>
  </si>
  <si>
    <t>王庄行政村王梅庄</t>
  </si>
  <si>
    <t>沈丘县北杨集乡王庄行政村王梅庄</t>
  </si>
  <si>
    <t>412728197005241554</t>
  </si>
  <si>
    <t>赵桥行政村后赵桥村</t>
  </si>
  <si>
    <t>王留云</t>
  </si>
  <si>
    <t>沈丘县北杨集乡赵桥行政村后赵桥村</t>
  </si>
  <si>
    <t>412728198709102901</t>
  </si>
  <si>
    <t>贾庄行政村大徐庄</t>
  </si>
  <si>
    <t>徐乃民</t>
  </si>
  <si>
    <t>沈丘县北杨集乡贾庄行政村大徐庄</t>
  </si>
  <si>
    <t>412728196511011511</t>
  </si>
  <si>
    <t>于庄行政村张楼村</t>
  </si>
  <si>
    <t>张运喜</t>
  </si>
  <si>
    <t>沈丘县北杨集乡于庄行政村张楼村</t>
  </si>
  <si>
    <t>412728197806071532</t>
  </si>
  <si>
    <t>赵连军</t>
  </si>
  <si>
    <t>412728197101251517</t>
  </si>
  <si>
    <t>赵桥行政村西赵桥村</t>
  </si>
  <si>
    <t>赵总平</t>
  </si>
  <si>
    <t>沈丘县北杨集乡赵桥行政村西赵桥村</t>
  </si>
  <si>
    <t>412728197012011511</t>
  </si>
  <si>
    <t>倪寨行政村王庄</t>
  </si>
  <si>
    <t>周文灵</t>
  </si>
  <si>
    <t>沈丘县北杨集乡倪寨行政村王庄</t>
  </si>
  <si>
    <t>412728196911281545</t>
  </si>
  <si>
    <t>曹凤英</t>
  </si>
  <si>
    <t>2019-11-21</t>
  </si>
  <si>
    <t>2020-11-20</t>
  </si>
  <si>
    <t>412728196312054228</t>
  </si>
  <si>
    <t>陈庄行政村陈老庄</t>
  </si>
  <si>
    <t>陈生华</t>
  </si>
  <si>
    <t>474.87351.76</t>
  </si>
  <si>
    <t>沈丘县李老庄乡陈庄行政村陈老庄</t>
  </si>
  <si>
    <t>412728197803254253</t>
  </si>
  <si>
    <t>崔迎福</t>
  </si>
  <si>
    <t>412728196305164277</t>
  </si>
  <si>
    <t>大卞庄行政村丁庄</t>
  </si>
  <si>
    <t>丁海民</t>
  </si>
  <si>
    <t>沈丘县北杨集乡大卞庄行政村丁庄</t>
  </si>
  <si>
    <t>412728196112101536</t>
  </si>
  <si>
    <t>李老庄行政村杜老庄</t>
  </si>
  <si>
    <t>杜朋友</t>
  </si>
  <si>
    <t>沈丘县李老庄乡李老庄行政村杜老庄</t>
  </si>
  <si>
    <t>412728196402014238</t>
  </si>
  <si>
    <t>李老庄行政村206号</t>
  </si>
  <si>
    <t>李进京</t>
  </si>
  <si>
    <t>沈丘县李老庄乡李老庄行政村206号</t>
  </si>
  <si>
    <t>412728198512124250</t>
  </si>
  <si>
    <t>酒店庄行政村138号</t>
  </si>
  <si>
    <t>李玉林</t>
  </si>
  <si>
    <t>沈丘县李老庄乡酒店庄行政村138号</t>
  </si>
  <si>
    <t>41272819750818423X</t>
  </si>
  <si>
    <t>王白庙行政村王庄寨村</t>
  </si>
  <si>
    <t>李月花</t>
  </si>
  <si>
    <t>沈丘县李老庄乡王白庙行政村王庄寨村</t>
  </si>
  <si>
    <t>412728196706194266</t>
  </si>
  <si>
    <t>孙付庄行政村北孙庄</t>
  </si>
  <si>
    <t>刘花荣</t>
  </si>
  <si>
    <t>沈丘县李老庄乡孙付庄行政村北孙庄</t>
  </si>
  <si>
    <t>41272819640602752X</t>
  </si>
  <si>
    <t>大陈庄行政村086</t>
  </si>
  <si>
    <t>刘新岭</t>
  </si>
  <si>
    <t>沈丘县李老庄乡大陈庄行政村086</t>
  </si>
  <si>
    <t>41272819740513423X</t>
  </si>
  <si>
    <t>孙长征</t>
  </si>
  <si>
    <t>412728196712204213</t>
  </si>
  <si>
    <t>严楼行政村179号</t>
  </si>
  <si>
    <t>王董事</t>
  </si>
  <si>
    <t>沈丘县李老庄乡严楼行政村179号</t>
  </si>
  <si>
    <t>412728196506074278</t>
  </si>
  <si>
    <t>木庄行政村西王村</t>
  </si>
  <si>
    <t>王放良</t>
  </si>
  <si>
    <t>沈丘县李老庄乡木庄行政村西王村</t>
  </si>
  <si>
    <t>412728196607144212</t>
  </si>
  <si>
    <t>杨集行政村174号</t>
  </si>
  <si>
    <t>沈丘县北杨集乡杨集行政村174号</t>
  </si>
  <si>
    <t>412728198110081921</t>
  </si>
  <si>
    <t>木庄行政村西王庄</t>
  </si>
  <si>
    <t>王矿生</t>
  </si>
  <si>
    <t>沈丘县李老庄乡木庄行政村西王庄</t>
  </si>
  <si>
    <t>130406197512142418</t>
  </si>
  <si>
    <t>王小红</t>
  </si>
  <si>
    <t>41272819791210422X</t>
  </si>
  <si>
    <t>王照田</t>
  </si>
  <si>
    <t>412728196608274270</t>
  </si>
  <si>
    <t>梁庄行政村徐庄</t>
  </si>
  <si>
    <t>徐如敬</t>
  </si>
  <si>
    <t>沈丘县李老庄乡梁庄行政村徐庄</t>
  </si>
  <si>
    <t>412728196210114218</t>
  </si>
  <si>
    <t>严楼行政村049号</t>
  </si>
  <si>
    <t>杨桂英</t>
  </si>
  <si>
    <t>沈丘县李老庄乡严楼行政村049号</t>
  </si>
  <si>
    <t>412728196707144228</t>
  </si>
  <si>
    <t>姚庄行政村105号</t>
  </si>
  <si>
    <t>姚肖锋</t>
  </si>
  <si>
    <t>沈丘县李老庄乡姚庄行政村105号</t>
  </si>
  <si>
    <t>412728199611124234</t>
  </si>
  <si>
    <t>田楼行政村田马庄</t>
  </si>
  <si>
    <t>张涛</t>
  </si>
  <si>
    <t>沈丘县李老庄乡田楼行政村田马庄</t>
  </si>
  <si>
    <t>412728199404044215</t>
  </si>
  <si>
    <t>梅刘庄行政村大朱庄</t>
  </si>
  <si>
    <t>朱金剑</t>
  </si>
  <si>
    <t>沈丘县北杨集乡梅刘庄行政村大朱庄</t>
  </si>
  <si>
    <t>412728197804091652</t>
  </si>
  <si>
    <t>胡老庄行政村董庄</t>
  </si>
  <si>
    <t>董芳平</t>
  </si>
  <si>
    <t>2019-11-22</t>
  </si>
  <si>
    <t>2020-11-21</t>
  </si>
  <si>
    <t>沈丘县洪山乡胡老庄行政村董庄</t>
  </si>
  <si>
    <t>412728196111101833</t>
  </si>
  <si>
    <t>姜桥行政村后李庄</t>
  </si>
  <si>
    <t>李中敏</t>
  </si>
  <si>
    <t>沈丘县洪山乡姜桥行政村后李庄</t>
  </si>
  <si>
    <t>412728196107151811</t>
  </si>
  <si>
    <t>周楼行政村刘寨村</t>
  </si>
  <si>
    <t>刘绍民</t>
  </si>
  <si>
    <t>沈丘县洪山乡周楼行政村刘寨村</t>
  </si>
  <si>
    <t>411624197201021813</t>
  </si>
  <si>
    <t>后湖行政村108号</t>
  </si>
  <si>
    <t>马帅帅</t>
  </si>
  <si>
    <t>沈丘县李老庄乡后湖行政村108号</t>
  </si>
  <si>
    <t>412728199110264212</t>
  </si>
  <si>
    <t>谷孟庄行政村小孟庄</t>
  </si>
  <si>
    <t>孟运强</t>
  </si>
  <si>
    <t>沈丘县北杨集乡谷孟庄行政村小孟庄</t>
  </si>
  <si>
    <t>412728198310051639</t>
  </si>
  <si>
    <t>姜桥行政村小齐庄</t>
  </si>
  <si>
    <t>齐凤海</t>
  </si>
  <si>
    <t>沈丘县洪山乡姜桥行政村小齐庄</t>
  </si>
  <si>
    <t>412728196307101958</t>
  </si>
  <si>
    <t>齐战友</t>
  </si>
  <si>
    <t>412728196911121816</t>
  </si>
  <si>
    <t>三姓营行政村000号</t>
  </si>
  <si>
    <t>沈丘县北杨集乡三姓营行政村000号</t>
  </si>
  <si>
    <t>412726198608115460</t>
  </si>
  <si>
    <t>辛老庄行政村辛寨村</t>
  </si>
  <si>
    <t>辛堂</t>
  </si>
  <si>
    <t>洪山乡辛老庄行政村辛寨村114</t>
  </si>
  <si>
    <t>412728197209021852</t>
  </si>
  <si>
    <t>王油坊行政村大张庄</t>
  </si>
  <si>
    <t>张廷玉</t>
  </si>
  <si>
    <t>沈丘县洪山乡王油坊行政村大张庄</t>
  </si>
  <si>
    <t>412728196210091837</t>
  </si>
  <si>
    <t>张希望</t>
  </si>
  <si>
    <t>412728198511201859</t>
  </si>
  <si>
    <t>朱新月</t>
  </si>
  <si>
    <t>412728198708281549</t>
  </si>
  <si>
    <t>李长理</t>
  </si>
  <si>
    <t>2019-11-28</t>
  </si>
  <si>
    <t>2020-11-27</t>
  </si>
  <si>
    <t>412728197506011853</t>
  </si>
  <si>
    <t>宋阁行政村</t>
  </si>
  <si>
    <t>孙凤利</t>
  </si>
  <si>
    <t>41032519880708314X</t>
  </si>
  <si>
    <t>田楼行政村</t>
  </si>
  <si>
    <t>田维军</t>
  </si>
  <si>
    <t>2019-11-29</t>
  </si>
  <si>
    <t>沈丘县李老庄乡田楼行政村075号</t>
  </si>
  <si>
    <t>41272819630420429X</t>
  </si>
  <si>
    <t>姚庄行政村</t>
  </si>
  <si>
    <t>姚越腾</t>
  </si>
  <si>
    <t>2019-12-09</t>
  </si>
  <si>
    <t>2020-12-08</t>
  </si>
  <si>
    <t>沈丘县李老庄乡姚庄行政村</t>
  </si>
  <si>
    <t>41272819941016423X</t>
  </si>
  <si>
    <t>张彭庄行政村东张楼村</t>
  </si>
  <si>
    <t>张纪成</t>
  </si>
  <si>
    <t>沈丘县李老庄乡张彭庄行政村东张楼村</t>
  </si>
  <si>
    <t>412728197711184251</t>
  </si>
  <si>
    <t>大陈庄行政村东王庄</t>
  </si>
  <si>
    <t>2019-12-10</t>
  </si>
  <si>
    <t>2020-12-09</t>
  </si>
  <si>
    <t>沈丘县李老庄乡大陈庄行政村东王庄</t>
  </si>
  <si>
    <t>412728196507064231</t>
  </si>
  <si>
    <t>严楼行政村123号</t>
  </si>
  <si>
    <t>张花</t>
  </si>
  <si>
    <t>沈丘县李老庄乡严楼行政村123号</t>
  </si>
  <si>
    <t>412728196304084267</t>
  </si>
  <si>
    <t>石关行政村刘庄</t>
  </si>
  <si>
    <t>刘建华</t>
  </si>
  <si>
    <t>2020-01-09</t>
  </si>
  <si>
    <t>2021-01-08</t>
  </si>
  <si>
    <t>沈丘县洪山乡石关行政村刘庄</t>
  </si>
  <si>
    <t>412728196206241839</t>
  </si>
  <si>
    <t>三姓营村000号</t>
  </si>
  <si>
    <t>杨永华</t>
  </si>
  <si>
    <t>2020-01-15</t>
  </si>
  <si>
    <t>2021-01-14</t>
  </si>
  <si>
    <t>沈丘县北杨集乡三姓营村000号</t>
  </si>
  <si>
    <t>41272819840926161X</t>
  </si>
  <si>
    <t>王油坊行政村王庄</t>
  </si>
  <si>
    <t>王子洪</t>
  </si>
  <si>
    <t>2020-01-17</t>
  </si>
  <si>
    <t>2021-01-16</t>
  </si>
  <si>
    <t>沈丘县洪山乡王油坊行政村王庄</t>
  </si>
  <si>
    <t>412728196411101835</t>
  </si>
  <si>
    <t>王油坊行政村大姜庄</t>
  </si>
  <si>
    <t>姜永强</t>
  </si>
  <si>
    <t>2020-03-02</t>
  </si>
  <si>
    <t>2021-03-01</t>
  </si>
  <si>
    <t>沈丘县洪山乡王油坊行政村大姜庄</t>
  </si>
  <si>
    <t>412728197305141811</t>
  </si>
  <si>
    <t>洪山行政村孙寨村</t>
  </si>
  <si>
    <t>沈丘县洪山乡洪山行政村孙寨村</t>
  </si>
  <si>
    <t>41272819660716183X</t>
  </si>
  <si>
    <t>东胡庄行政村西王庄</t>
  </si>
  <si>
    <t>王松贵</t>
  </si>
  <si>
    <t>沈丘县洪山乡东胡庄行政村西王庄016</t>
  </si>
  <si>
    <t>412728196203141859</t>
  </si>
  <si>
    <t>王松亮</t>
  </si>
  <si>
    <t>沈丘县洪山乡东胡庄行政村西王庄010</t>
  </si>
  <si>
    <t>412728196307061810</t>
  </si>
  <si>
    <t>张建</t>
  </si>
  <si>
    <t>沈丘县洪山乡申庄行政村张庄053号</t>
  </si>
  <si>
    <t>412728196102021815</t>
  </si>
  <si>
    <t>阁子楼行政村张李庄</t>
  </si>
  <si>
    <t>张体印</t>
  </si>
  <si>
    <t>沈丘县洪山乡阁子楼行政村张李庄</t>
  </si>
  <si>
    <t>412728196012171852</t>
  </si>
  <si>
    <t>邓振伟</t>
  </si>
  <si>
    <t>2020-03-04</t>
  </si>
  <si>
    <t>2021-03-03</t>
  </si>
  <si>
    <t>李老庄乡大陈庄行政村东王庄</t>
  </si>
  <si>
    <t>412728197906294231</t>
  </si>
  <si>
    <t>姚庄行政村冷庄</t>
  </si>
  <si>
    <t>冷新军</t>
  </si>
  <si>
    <t>李老庄乡姚庄行政村冷庄</t>
  </si>
  <si>
    <t>412728197804104230</t>
  </si>
  <si>
    <t>大陈庄行政村</t>
  </si>
  <si>
    <t>刘厚芝</t>
  </si>
  <si>
    <t>李老庄乡大陈庄行政村</t>
  </si>
  <si>
    <t>412728196612244381</t>
  </si>
  <si>
    <t>大陈庄行政村大陈庄</t>
  </si>
  <si>
    <t>刘金山</t>
  </si>
  <si>
    <t>李老庄乡大陈庄行政村大陈庄</t>
  </si>
  <si>
    <t>412728197612294236</t>
  </si>
  <si>
    <t>蒋庄行政村王大庄</t>
  </si>
  <si>
    <t>李老庄乡蒋庄行政村王大庄</t>
  </si>
  <si>
    <t>412728196404144271</t>
  </si>
  <si>
    <t>王相洋</t>
  </si>
  <si>
    <t>李老庄乡大陈庄行政村001号</t>
  </si>
  <si>
    <t>412728198811134272</t>
  </si>
  <si>
    <t>三姓营行政村</t>
  </si>
  <si>
    <t>崔刘成</t>
  </si>
  <si>
    <t>2020-03-26</t>
  </si>
  <si>
    <t>2021-03-25</t>
  </si>
  <si>
    <t>沈丘县北杨集乡三姓营行政村三姓营村</t>
  </si>
  <si>
    <t>412728196608141558</t>
  </si>
  <si>
    <t>崔小中</t>
  </si>
  <si>
    <t>2020-04-25</t>
  </si>
  <si>
    <t>北杨集乡三姓营</t>
  </si>
  <si>
    <t>412728196612241519</t>
  </si>
  <si>
    <t>单尤庄行政村单尤庄</t>
  </si>
  <si>
    <t>单浩荣</t>
  </si>
  <si>
    <t>北杨集乡单尤庄行政村单尤庄</t>
  </si>
  <si>
    <t>412728198805301513</t>
  </si>
  <si>
    <t>谷林庄行政村大谷庄</t>
  </si>
  <si>
    <t>谷凯成</t>
  </si>
  <si>
    <t>沈丘县北杨集乡谷林庄行政村大谷庄</t>
  </si>
  <si>
    <t>41272819970517155X</t>
  </si>
  <si>
    <t>李小艳</t>
  </si>
  <si>
    <t>412726198603137986</t>
  </si>
  <si>
    <t>单尤庄行政村林庄</t>
  </si>
  <si>
    <t>林子玉</t>
  </si>
  <si>
    <t>沈丘县北杨集乡单尤庄行政村林庄</t>
  </si>
  <si>
    <t>412728196210011550</t>
  </si>
  <si>
    <t>谷孟庄行政村火烧王庄</t>
  </si>
  <si>
    <t>王怀亮</t>
  </si>
  <si>
    <t>沈丘县北杨集乡谷孟庄行政村火烧王庄</t>
  </si>
  <si>
    <t>412728197003291515</t>
  </si>
  <si>
    <t>打鱼王行政村</t>
  </si>
  <si>
    <t>王西方</t>
  </si>
  <si>
    <t>沈丘县北杨集乡打鱼王行政村000号</t>
  </si>
  <si>
    <t>412728197804061576</t>
  </si>
  <si>
    <t>保金堂村</t>
  </si>
  <si>
    <t>崔银龙</t>
  </si>
  <si>
    <t>2021-03-26</t>
  </si>
  <si>
    <t>刘庄店镇保金堂村</t>
  </si>
  <si>
    <t>412728197308204590</t>
  </si>
  <si>
    <t>崔永领</t>
  </si>
  <si>
    <t>412728196405204512</t>
  </si>
  <si>
    <t>保金堂行政村王营村</t>
  </si>
  <si>
    <t>代建红</t>
  </si>
  <si>
    <t>沈丘县刘庄店镇保金堂行政村王营村</t>
  </si>
  <si>
    <t>412728197509234518</t>
  </si>
  <si>
    <t>韩吴庄行政村</t>
  </si>
  <si>
    <t>韩海宪</t>
  </si>
  <si>
    <t>沈丘县北杨集乡韩吴庄行政村000号</t>
  </si>
  <si>
    <t>412728199003121574</t>
  </si>
  <si>
    <t>韩吴庄行政村韩吴庄</t>
  </si>
  <si>
    <t>韩甲林</t>
  </si>
  <si>
    <t>北杨集乡韩吴庄行政村韩吴庄000号</t>
  </si>
  <si>
    <t>412728196911211512</t>
  </si>
  <si>
    <t>保金堂行政村保金堂村</t>
  </si>
  <si>
    <t>韩四</t>
  </si>
  <si>
    <t>刘庄店镇保金堂行政村保金堂村234号</t>
  </si>
  <si>
    <t>412728196007154679</t>
  </si>
  <si>
    <t>北王庄行政村大李庄</t>
  </si>
  <si>
    <t>沈丘县北杨集乡北王庄行政村大李庄</t>
  </si>
  <si>
    <t>412728196507011594</t>
  </si>
  <si>
    <t>李山领</t>
  </si>
  <si>
    <t>沈丘县北杨集乡北王庄行政村大李庄村</t>
  </si>
  <si>
    <t>412728197411091539</t>
  </si>
  <si>
    <t>李小玉</t>
  </si>
  <si>
    <t>412728197306231528</t>
  </si>
  <si>
    <t>林寨行政村</t>
  </si>
  <si>
    <t>林超杰</t>
  </si>
  <si>
    <t>沈丘县北杨集乡林寨行政村000号</t>
  </si>
  <si>
    <t>412728196303101512</t>
  </si>
  <si>
    <t>林玉喜</t>
  </si>
  <si>
    <t>北杨集乡</t>
  </si>
  <si>
    <t>412728197303101517</t>
  </si>
  <si>
    <t>林运</t>
  </si>
  <si>
    <t>沈丘县北杨集乡单尤庄行政村林庄000</t>
  </si>
  <si>
    <t>412728197608081553</t>
  </si>
  <si>
    <t>林寨行政村林寨村</t>
  </si>
  <si>
    <t>林子敬</t>
  </si>
  <si>
    <t>沈丘县北杨集乡林寨行政村林寨村</t>
  </si>
  <si>
    <t>412728196205021519</t>
  </si>
  <si>
    <t>后严庄行政村</t>
  </si>
  <si>
    <t>沈丘县刘庄店镇后严庄行政村</t>
  </si>
  <si>
    <t>412728197406204703</t>
  </si>
  <si>
    <t>刘子仲</t>
  </si>
  <si>
    <t>412728196101091619</t>
  </si>
  <si>
    <t>刘尧行政村刘尧村</t>
  </si>
  <si>
    <t>吕轻霞</t>
  </si>
  <si>
    <t>冯营乡吕集行政村吕集村</t>
  </si>
  <si>
    <t>412728197911156028</t>
  </si>
  <si>
    <t>毛寨行政村老毛庄</t>
  </si>
  <si>
    <t>沈丘县北杨集乡毛寨行政村老毛庄</t>
  </si>
  <si>
    <t>412728197006141619</t>
  </si>
  <si>
    <t>毛寨行政村</t>
  </si>
  <si>
    <t>毛李超</t>
  </si>
  <si>
    <t>412728198006221576</t>
  </si>
  <si>
    <t>于庄行政村</t>
  </si>
  <si>
    <t>孙金中</t>
  </si>
  <si>
    <t>刘庄店于庄</t>
  </si>
  <si>
    <t>412728196907124512</t>
  </si>
  <si>
    <t>于庄行政村孙庄</t>
  </si>
  <si>
    <t>孙永厂</t>
  </si>
  <si>
    <t>刘庄店镇于庄行政村孙庄</t>
  </si>
  <si>
    <t>41272819660901477X</t>
  </si>
  <si>
    <t>北王庄行政村王梅庄</t>
  </si>
  <si>
    <t>王好志</t>
  </si>
  <si>
    <t>沈丘县北杨集乡北王庄行政村王梅庄</t>
  </si>
  <si>
    <t>412728197508161556</t>
  </si>
  <si>
    <t>韩吴庄行政村王土桥村</t>
  </si>
  <si>
    <t>王洪平</t>
  </si>
  <si>
    <t>沈丘县北杨集乡韩吴庄行政村王土桥村</t>
  </si>
  <si>
    <t>412728196806021530</t>
  </si>
  <si>
    <t>杨集行政村王庄</t>
  </si>
  <si>
    <t>沈丘县北杨集乡杨集行政村王庄024号</t>
  </si>
  <si>
    <t>412728196610151579</t>
  </si>
  <si>
    <t>王志丽</t>
  </si>
  <si>
    <t>沈丘县北杨集乡毛寨行政村000号</t>
  </si>
  <si>
    <t>412728196607201627</t>
  </si>
  <si>
    <t>单尤庄行政村周吴庄</t>
  </si>
  <si>
    <t>魏虎</t>
  </si>
  <si>
    <t>沈丘县北杨集乡单尤庄行政村周吴庄</t>
  </si>
  <si>
    <t>412728197912061557</t>
  </si>
  <si>
    <t>吴堂行政村</t>
  </si>
  <si>
    <t>吴秋领</t>
  </si>
  <si>
    <t>沈丘县刘庄店镇吴堂行政村017</t>
  </si>
  <si>
    <t>412728198909104549</t>
  </si>
  <si>
    <t>后严庄</t>
  </si>
  <si>
    <t>严全福</t>
  </si>
  <si>
    <t>刘庄店镇后严庄</t>
  </si>
  <si>
    <t>412728198602154533</t>
  </si>
  <si>
    <t>杨玉灵</t>
  </si>
  <si>
    <t>412728196409271528</t>
  </si>
  <si>
    <t>洼张庄行政村洼张庄</t>
  </si>
  <si>
    <t>张春雷</t>
  </si>
  <si>
    <t>刘庄店镇洼张庄行政村洼张庄108号</t>
  </si>
  <si>
    <t>412728196710114572</t>
  </si>
  <si>
    <t>保金堂行政村东张庄</t>
  </si>
  <si>
    <t>张三中</t>
  </si>
  <si>
    <t>沈丘县刘庄店镇保金堂行政村东张庄</t>
  </si>
  <si>
    <t>412728197105174555</t>
  </si>
  <si>
    <t>王郝庄行政村张桥村</t>
  </si>
  <si>
    <t>张士领</t>
  </si>
  <si>
    <t>沈丘县北杨集乡王郝庄行政村张桥村</t>
  </si>
  <si>
    <t>41272819670202151X</t>
  </si>
  <si>
    <t>倪寨行政村</t>
  </si>
  <si>
    <t>周付巨</t>
  </si>
  <si>
    <t>北杨集乡倪寨</t>
  </si>
  <si>
    <t>412728196805141530</t>
  </si>
  <si>
    <t>朱义</t>
  </si>
  <si>
    <t>北杨集乡梅刘庄行政村大朱庄000号</t>
  </si>
  <si>
    <t>412728197809111691</t>
  </si>
  <si>
    <t>卞玉芝</t>
  </si>
  <si>
    <t>412728196805024529</t>
  </si>
  <si>
    <t>412728198909114560</t>
  </si>
  <si>
    <t xml:space="preserve"> 新安集</t>
  </si>
  <si>
    <t>马楼行政村马楼村</t>
  </si>
  <si>
    <t>41272819691106281X</t>
  </si>
  <si>
    <t>三大夫营行政村</t>
  </si>
  <si>
    <t>412728196511262812</t>
  </si>
  <si>
    <t>徐范庄行政村郭楼村73号</t>
  </si>
  <si>
    <t>41272819570707283X</t>
  </si>
  <si>
    <t>安庄行政村安庄004</t>
  </si>
  <si>
    <t>张全东</t>
  </si>
  <si>
    <t>412728196605072817</t>
  </si>
  <si>
    <t>徐范庄行政村小邢庄</t>
  </si>
  <si>
    <t>412728196605142811</t>
  </si>
  <si>
    <t>王庄行政村徐庄</t>
  </si>
  <si>
    <t>412728195909102814</t>
  </si>
  <si>
    <t>王堂行政村小李庄164号</t>
  </si>
  <si>
    <t>412728198012082832</t>
  </si>
  <si>
    <t>郭寨行政村郭寨０２３号</t>
  </si>
  <si>
    <t>412728197011012846</t>
  </si>
  <si>
    <t>安庄行政村安庄033号</t>
  </si>
  <si>
    <t>41272819630511283X</t>
  </si>
  <si>
    <t>魏桥行政村</t>
  </si>
  <si>
    <t>412728196108252817</t>
  </si>
  <si>
    <t>孙楼行政村小周庄</t>
  </si>
  <si>
    <t>412728196304172814</t>
  </si>
  <si>
    <t>孙楼行政村孙楼村</t>
  </si>
  <si>
    <t>412728196404142815</t>
  </si>
  <si>
    <t>乔寨行政村乔寨村</t>
  </si>
  <si>
    <t>412728196607072888</t>
  </si>
  <si>
    <t>下溜行政村</t>
  </si>
  <si>
    <t>412728199201132813</t>
  </si>
  <si>
    <t>三大夫营行政村三大夫营村</t>
  </si>
  <si>
    <t>412728197212152853</t>
  </si>
  <si>
    <t>新王庄行政村王尧庄</t>
  </si>
  <si>
    <t>412728197104032846</t>
  </si>
  <si>
    <t>412728196809102897</t>
  </si>
  <si>
    <t>412728196910122876</t>
  </si>
  <si>
    <t>新西行政村</t>
  </si>
  <si>
    <t>412728196811142855</t>
  </si>
  <si>
    <t>郭寨行政村</t>
  </si>
  <si>
    <t>412728195604202814</t>
  </si>
  <si>
    <t>412728195609012817</t>
  </si>
  <si>
    <t>412728197108172838</t>
  </si>
  <si>
    <t>412728195608252827</t>
  </si>
  <si>
    <t>下溜行政村下溜村477号</t>
  </si>
  <si>
    <t>412728196903102818</t>
  </si>
  <si>
    <t>魏桥行政村孙庄51号</t>
  </si>
  <si>
    <t>41272819690404287X</t>
  </si>
  <si>
    <t>安庄行政村安庄060号</t>
  </si>
  <si>
    <t>412728196304152813</t>
  </si>
  <si>
    <t>马楼行政村</t>
  </si>
  <si>
    <t>412728196908132856</t>
  </si>
  <si>
    <t>张楼行政村张楼村141号</t>
  </si>
  <si>
    <t>412728196507212855</t>
  </si>
  <si>
    <t>武营行政村</t>
  </si>
  <si>
    <t>412728197908242814</t>
  </si>
  <si>
    <t>412728198608202815</t>
  </si>
  <si>
    <t>王堂行政村小李庄</t>
  </si>
  <si>
    <t>412728197203202898</t>
  </si>
  <si>
    <t>新西行政村新西村102号</t>
  </si>
  <si>
    <t>412728197409042818</t>
  </si>
  <si>
    <t>安庄行政村草楼村</t>
  </si>
  <si>
    <t>杨王岭</t>
  </si>
  <si>
    <t>412728197611142812</t>
  </si>
  <si>
    <t>老邢庄行政村赵庄348</t>
  </si>
  <si>
    <t>412728198104181547</t>
  </si>
  <si>
    <t>河南省周口市沈丘县老邢庄行政村老邢庄</t>
  </si>
  <si>
    <t>412728196306042845</t>
  </si>
  <si>
    <t>412728197706072845</t>
  </si>
  <si>
    <t>魏桥行政村魏桥</t>
  </si>
  <si>
    <t>412728196512212817</t>
  </si>
  <si>
    <t>412728195606022868</t>
  </si>
  <si>
    <t>41272819600910283X</t>
  </si>
  <si>
    <t>单庄行政村谢寨113号</t>
  </si>
  <si>
    <t>412728197606062834</t>
  </si>
  <si>
    <t>下溜行政村下溜村016号</t>
  </si>
  <si>
    <t>412728196412202830</t>
  </si>
  <si>
    <t>孙学林</t>
  </si>
  <si>
    <t>41272819670214283X</t>
  </si>
  <si>
    <t>412728195705052819</t>
  </si>
  <si>
    <t>单庄行政村谢寨</t>
  </si>
  <si>
    <t>412728196808082871</t>
  </si>
  <si>
    <t>韩楼行政村196号</t>
  </si>
  <si>
    <t>412728196408152893</t>
  </si>
  <si>
    <t>鲁寨</t>
  </si>
  <si>
    <t>河南省沈丘县白集镇鲁寨行政村鲁寨村000号</t>
  </si>
  <si>
    <t>412728196108010818</t>
  </si>
  <si>
    <t>623059137803610616</t>
  </si>
  <si>
    <t>田营</t>
  </si>
  <si>
    <t>河南省沈丘白集镇田营行政村唐营村000号</t>
  </si>
  <si>
    <t>412728196712040837</t>
  </si>
  <si>
    <t>河南省沈丘县白集镇高庄行政村高庄000号</t>
  </si>
  <si>
    <t>412728197610070810</t>
  </si>
  <si>
    <t>张奶奶庙</t>
  </si>
  <si>
    <t>河南省沈丘县白集镇张奶奶庙行政村张奶奶庙村000号</t>
  </si>
  <si>
    <t>412728196910100861</t>
  </si>
  <si>
    <t>顾营</t>
  </si>
  <si>
    <t>河南省沈丘县白集镇顾营行政村</t>
  </si>
  <si>
    <t>41272819680712083X</t>
  </si>
  <si>
    <t>河南省沈丘县白集镇高庄行政村高庄14</t>
  </si>
  <si>
    <t>412728198207120819</t>
  </si>
  <si>
    <t>购买建材</t>
  </si>
  <si>
    <t>河南省沈丘县白集镇白庄行政村李腰庄5</t>
  </si>
  <si>
    <t>412728197712120874</t>
  </si>
  <si>
    <t>李楼</t>
  </si>
  <si>
    <t>河南省沈丘县白集镇李楼行政村徐集村000号</t>
  </si>
  <si>
    <t>412728197110130813</t>
  </si>
  <si>
    <t>河南省沈丘县白集镇白庄行政村李腰庄18</t>
  </si>
  <si>
    <t>412728196308050822</t>
  </si>
  <si>
    <t>张善庄</t>
  </si>
  <si>
    <t>河南省沈丘县白集镇张善庄行政村郭庄000号</t>
  </si>
  <si>
    <t>412728196312080872</t>
  </si>
  <si>
    <t>412728196009260854</t>
  </si>
  <si>
    <t>河南省沈丘县白集镇张善庄行政村小王庄14</t>
  </si>
  <si>
    <t>412728196008220842</t>
  </si>
  <si>
    <t>河南省沈丘县白集镇张善庄行政村小王楼村000号</t>
  </si>
  <si>
    <t>412728196509290865</t>
  </si>
  <si>
    <t>412728196301160826</t>
  </si>
  <si>
    <t>412728196601190859</t>
  </si>
  <si>
    <t>623059137803640357</t>
  </si>
  <si>
    <t>李宋楼</t>
  </si>
  <si>
    <t>河南省沈丘县白集镇李宋楼行政村李宋楼村1</t>
  </si>
  <si>
    <t>412728196609060880</t>
  </si>
  <si>
    <t>杨楼</t>
  </si>
  <si>
    <t>河南省沈丘县白集镇杨楼行政村杨楼村18</t>
  </si>
  <si>
    <t>412728197504050824</t>
  </si>
  <si>
    <t>大王楼</t>
  </si>
  <si>
    <t>河南省沈丘县白集镇大王楼行政村</t>
  </si>
  <si>
    <t>412728197509090817</t>
  </si>
  <si>
    <t>河南省沈丘县白集镇李楼行政村李楼村000号</t>
  </si>
  <si>
    <t>412728198101080812</t>
  </si>
  <si>
    <t>梁庙</t>
  </si>
  <si>
    <t>河南省沈丘县白集镇梁庙行政村张大庄000号</t>
  </si>
  <si>
    <t>412728197107030811</t>
  </si>
  <si>
    <t>河南省沈丘县白集镇梁庙行政村梁庙村000号</t>
  </si>
  <si>
    <t>412728196211210850</t>
  </si>
  <si>
    <t>河南省沈丘县白集镇梁庙行政村前陈庄000号</t>
  </si>
  <si>
    <t>412728197011070878</t>
  </si>
  <si>
    <t>河南省沈丘县白集镇梁庙梁庙村</t>
  </si>
  <si>
    <t>412728196808160833</t>
  </si>
  <si>
    <t>崔楼行政村村</t>
  </si>
  <si>
    <t>北郊乡崔楼村</t>
  </si>
  <si>
    <t>412728198104080535</t>
  </si>
  <si>
    <t>焦柳营行政村</t>
  </si>
  <si>
    <t>北郊乡焦柳营</t>
  </si>
  <si>
    <t>41272819691206055X</t>
  </si>
  <si>
    <t>大辛营行政村</t>
  </si>
  <si>
    <t>大辛营村</t>
  </si>
  <si>
    <t>412728198010120516</t>
  </si>
  <si>
    <t>苏楼村行政村</t>
  </si>
  <si>
    <t>北郊乡苏楼村</t>
  </si>
  <si>
    <t>412728198010210634</t>
  </si>
  <si>
    <t>412728197902220024</t>
  </si>
  <si>
    <t>北城苏楼行政村</t>
  </si>
  <si>
    <t>412728196509250513</t>
  </si>
  <si>
    <t>412728196501050517</t>
  </si>
  <si>
    <t>412728198807100539</t>
  </si>
  <si>
    <t>北郊乡焦柳营村</t>
  </si>
  <si>
    <t>412728198811270522</t>
  </si>
  <si>
    <t>412728198509180518</t>
  </si>
  <si>
    <t>412728196907270536</t>
  </si>
  <si>
    <t>412728197409050578</t>
  </si>
  <si>
    <t>412728197904250534</t>
  </si>
  <si>
    <t>412728199805260525</t>
  </si>
  <si>
    <t>王营行政村</t>
  </si>
  <si>
    <t>北郊乡王营村</t>
  </si>
  <si>
    <t>412728197001010572</t>
  </si>
  <si>
    <t>申庄行政村</t>
  </si>
  <si>
    <t>北郊乡申庄村</t>
  </si>
  <si>
    <t>412728197903250532</t>
  </si>
  <si>
    <t>河南省沈丘县卞路口乡高山店行政村曹庄17号</t>
  </si>
  <si>
    <t>412728197312051216</t>
  </si>
  <si>
    <t>小郭庄</t>
  </si>
  <si>
    <t>河南省沈丘县卞路口乡小郭庄行政村戚洼庄000号</t>
  </si>
  <si>
    <t>412728198402281255</t>
  </si>
  <si>
    <t>王庄</t>
  </si>
  <si>
    <t>河南省沈丘县卞路口乡王庄行政村王庄173号</t>
  </si>
  <si>
    <t>412728198405061231</t>
  </si>
  <si>
    <t>河南省沈丘县卞路口乡钟寨行政村钟寨村000号</t>
  </si>
  <si>
    <t>412728198110201356</t>
  </si>
  <si>
    <t>胡庄</t>
  </si>
  <si>
    <t>河南省沈丘县卞路口乡胡庄行政村戚李庄000号</t>
  </si>
  <si>
    <t>412728196402091217</t>
  </si>
  <si>
    <t>铁佛堂</t>
  </si>
  <si>
    <t>河南省沈丘县卞路口乡铁佛堂行政村马楼村000号</t>
  </si>
  <si>
    <t>412728197810141257</t>
  </si>
  <si>
    <t>前营子</t>
  </si>
  <si>
    <t>河南省沈丘县卞路口乡前营子行政村前营子村49号</t>
  </si>
  <si>
    <t>412728198007121251</t>
  </si>
  <si>
    <t>南郭庄</t>
  </si>
  <si>
    <t>河南省沈丘县卞路口乡南郭庄行政村南郭庄000号</t>
  </si>
  <si>
    <t>412728196203211212</t>
  </si>
  <si>
    <t>王山领</t>
  </si>
  <si>
    <t>412728197710291258</t>
  </si>
  <si>
    <t>河南省沈丘县卞路口乡南郭庄行政村单庄000号</t>
  </si>
  <si>
    <t>412728197211041211</t>
  </si>
  <si>
    <t>闫楼</t>
  </si>
  <si>
    <t>张其花</t>
  </si>
  <si>
    <t>河南省沈丘县卞路口乡闫楼行政村闫楼村222号</t>
  </si>
  <si>
    <t>412728196603291223</t>
  </si>
  <si>
    <t>河南省沈丘县卞路口乡南郭庄行政村单庄村47号</t>
  </si>
  <si>
    <t>412728196812271210</t>
  </si>
  <si>
    <t>赵楼</t>
  </si>
  <si>
    <t>河南省沈丘县卞路口乡赵楼行政村前张庄57号</t>
  </si>
  <si>
    <t>412728196802061244</t>
  </si>
  <si>
    <t>河南省沈丘县卞路口乡小郭庄行政村小郭庄000号</t>
  </si>
  <si>
    <t>412728197504071211</t>
  </si>
  <si>
    <t>河南省沈丘县卞路口乡赵楼行政村赵楼村21号</t>
  </si>
  <si>
    <t>412728198007101250</t>
  </si>
  <si>
    <t>河南省沈丘县卞路口乡赵楼行政村后张庄000号</t>
  </si>
  <si>
    <t>412728196306201295</t>
  </si>
  <si>
    <t>河南省沈丘县卞路口乡南郭庄行政村后营子村121号</t>
  </si>
  <si>
    <t>412728196510101240</t>
  </si>
  <si>
    <t>412728196005191222</t>
  </si>
  <si>
    <t>河南省沈丘县卞路口乡刘庄行政村刘庄000号</t>
  </si>
  <si>
    <t>412728196404241266</t>
  </si>
  <si>
    <t>412728196305201293</t>
  </si>
  <si>
    <t>河南省沈丘县卞路口乡南郭庄行政村楼里村13号</t>
  </si>
  <si>
    <t>412728196705081219</t>
  </si>
  <si>
    <t>河南省沈丘县卞路口乡闫楼行政村闫楼村000号</t>
  </si>
  <si>
    <t>412728196104181249</t>
  </si>
  <si>
    <t>河南省沈丘县卞路口乡南郭庄行政村后营子村000号</t>
  </si>
  <si>
    <t>412728196511171240</t>
  </si>
  <si>
    <t>程运动</t>
  </si>
  <si>
    <t>河南省沈丘县卞路口乡闫楼行政村闫楼村89号</t>
  </si>
  <si>
    <t>412728196508231214</t>
  </si>
  <si>
    <t>河南省沈丘县卞路口乡钟寨行政村钟寨村</t>
  </si>
  <si>
    <t>412728196306081246</t>
  </si>
  <si>
    <t>河南省沈丘县卞路口乡南郭庄行政村南郭庄294号</t>
  </si>
  <si>
    <t>412728196512011214</t>
  </si>
  <si>
    <t>河南省沈丘县卞路口乡高山店行政村高山店村000号</t>
  </si>
  <si>
    <t>412728197201291241</t>
  </si>
  <si>
    <t>肖门</t>
  </si>
  <si>
    <t>河南省沈丘县卞路口乡肖门行政村肖门村000号</t>
  </si>
  <si>
    <t>412728196401181229</t>
  </si>
  <si>
    <t>412728198207161274</t>
  </si>
  <si>
    <t>412728196812051218</t>
  </si>
  <si>
    <t>河南省沈丘县卞路口乡王庄行政村王庄32号</t>
  </si>
  <si>
    <t>412728196612121218</t>
  </si>
  <si>
    <t>霍楼</t>
  </si>
  <si>
    <t>河南省沈丘县卞路口乡霍楼行政村霍楼村000号</t>
  </si>
  <si>
    <t>412728197111011226</t>
  </si>
  <si>
    <t>河南省沈丘县卞路口乡董营行政村董营村</t>
  </si>
  <si>
    <t>412728196509241246</t>
  </si>
  <si>
    <t>河南省沈丘县卞路口乡胡庄行政村胡庄000号</t>
  </si>
  <si>
    <t>412728196608101214</t>
  </si>
  <si>
    <t>河南省沈丘县卞路口乡南郭庄行政村单庄村69号</t>
  </si>
  <si>
    <t>412728197603031215</t>
  </si>
  <si>
    <t>41272819641201125X</t>
  </si>
  <si>
    <t>河南省沈丘县卞路口乡赵楼行政村赵楼村000号</t>
  </si>
  <si>
    <t>412728198107161234</t>
  </si>
  <si>
    <t>赵金伟</t>
  </si>
  <si>
    <t>河南省沈丘县卞路口乡胡庄行政村赵庄</t>
  </si>
  <si>
    <t>412728197911171252</t>
  </si>
  <si>
    <t>412728196902271230</t>
  </si>
  <si>
    <t>河南省沈丘县白集镇卞路口乡霍楼村</t>
  </si>
  <si>
    <t>412728196306101219</t>
  </si>
  <si>
    <t>郑庄</t>
  </si>
  <si>
    <t>河南省沈丘县卞路口乡郑庄行政村郑庄</t>
  </si>
  <si>
    <t>412728197101011214</t>
  </si>
  <si>
    <t>河南省沈丘县卞路口乡赵楼行政村后张庄000</t>
  </si>
  <si>
    <t>412728196302270883</t>
  </si>
  <si>
    <t>河南省沈丘县卞路口乡钟寨行政村钟寨村126号</t>
  </si>
  <si>
    <t>412728196107081227</t>
  </si>
  <si>
    <t>河南省沈丘县卞路口乡南郭庄行政村楼里村</t>
  </si>
  <si>
    <t>412728196806121275</t>
  </si>
  <si>
    <t>河南省沈丘县卞路口乡杜庄行政村高庄</t>
  </si>
  <si>
    <t>412728196302201239</t>
  </si>
  <si>
    <t>河南省沈丘县卞路口乡小郭庄行政村刘庄</t>
  </si>
  <si>
    <t>412728197610171355</t>
  </si>
  <si>
    <t>孙寨</t>
  </si>
  <si>
    <t>河南省沈丘县卞路口乡孙寨行政村孙寨村000号</t>
  </si>
  <si>
    <t>412728197010141216</t>
  </si>
  <si>
    <t>河南省沈丘县卞路口乡南郭庄行政村楼里村25号</t>
  </si>
  <si>
    <t>412728196908191215</t>
  </si>
  <si>
    <t>412728196807041234</t>
  </si>
  <si>
    <t>朱李庄行政村</t>
  </si>
  <si>
    <t>刘湾镇朱李庄行政村朱李庄</t>
  </si>
  <si>
    <t>412728198404022230</t>
  </si>
  <si>
    <t>徐老庄行政村</t>
  </si>
  <si>
    <t>刘湾镇徐老庄行政村前徐庄</t>
  </si>
  <si>
    <t>412728197703202253</t>
  </si>
  <si>
    <t>刘湾行政村</t>
  </si>
  <si>
    <t>刘湾镇刘湾行政村刘塔桥村</t>
  </si>
  <si>
    <t>412728196410102246</t>
  </si>
  <si>
    <t>刘湾镇刘湾行政村刘湾村</t>
  </si>
  <si>
    <t>412728196708052253</t>
  </si>
  <si>
    <t>刘湾镇朱李庄行政村前肖庄</t>
  </si>
  <si>
    <t>341282198407165511</t>
  </si>
  <si>
    <t>刘湾镇朱李庄行政村后肖庄</t>
  </si>
  <si>
    <t>412728196105152212</t>
  </si>
  <si>
    <t>412728198410202334</t>
  </si>
  <si>
    <t>陈洼行政村</t>
  </si>
  <si>
    <t>刘湾镇陈洼行政村陈洼村</t>
  </si>
  <si>
    <t>412728198801032213</t>
  </si>
  <si>
    <t>41272819670210223X</t>
  </si>
  <si>
    <t>刘湾镇大陈庄行政村纪庄村</t>
  </si>
  <si>
    <t>412728196804172212</t>
  </si>
  <si>
    <t>刘楼行政村</t>
  </si>
  <si>
    <t>刘湾镇刘楼行政村小孟庄村</t>
  </si>
  <si>
    <t>412728197207242213</t>
  </si>
  <si>
    <t>412728196505202215</t>
  </si>
  <si>
    <t>412728196007152251</t>
  </si>
  <si>
    <t>412728196901132212</t>
  </si>
  <si>
    <t>黄楼行政村</t>
  </si>
  <si>
    <t>刘湾镇黄楼行政村黄楼</t>
  </si>
  <si>
    <t>412728196005022218</t>
  </si>
  <si>
    <t>郭庄行政村</t>
  </si>
  <si>
    <t>刘湾镇郭庄行政村郭庄</t>
  </si>
  <si>
    <t>412728197009102228</t>
  </si>
  <si>
    <t>客户贷款金额5万，贷款当日还了3万，实际支付利息按贷款余额2万计算所得。</t>
  </si>
  <si>
    <t>宋庄行政村</t>
  </si>
  <si>
    <t>刘湾镇宋庄行政村宋庄</t>
  </si>
  <si>
    <t>412728198803052234</t>
  </si>
  <si>
    <t>范菜庄</t>
  </si>
  <si>
    <t>范营乡范菜庄行政村范菜庄村</t>
  </si>
  <si>
    <t>412728197509153873</t>
  </si>
  <si>
    <t>卢洼</t>
  </si>
  <si>
    <t>范营乡卢洼行政村卢洼村</t>
  </si>
  <si>
    <t>412728196309133873</t>
  </si>
  <si>
    <t>纪营</t>
  </si>
  <si>
    <t>范营乡纪营行政村大丁营村</t>
  </si>
  <si>
    <t>412728196206123824</t>
  </si>
  <si>
    <t>范营乡卢洼行政村老来沟村</t>
  </si>
  <si>
    <t>412728196911113859</t>
  </si>
  <si>
    <t>412728196401123811</t>
  </si>
  <si>
    <t>412728196408123873</t>
  </si>
  <si>
    <t>范营乡马阁行政村马阁村</t>
  </si>
  <si>
    <t>412728196807093974</t>
  </si>
  <si>
    <t>卢北京</t>
  </si>
  <si>
    <t>412728196704103834</t>
  </si>
  <si>
    <t>范营乡大刘庄行政村大刘庄村</t>
  </si>
  <si>
    <t>412728197010033987</t>
  </si>
  <si>
    <t>马湖</t>
  </si>
  <si>
    <t>范营乡马湖行政村腰庄村</t>
  </si>
  <si>
    <t>412728197207173836</t>
  </si>
  <si>
    <t>单营</t>
  </si>
  <si>
    <t>范营乡单营行政村单营村</t>
  </si>
  <si>
    <t>412728196309273833</t>
  </si>
  <si>
    <t>代布口</t>
  </si>
  <si>
    <t>范营乡代布口行政村钱楼村</t>
  </si>
  <si>
    <t>412728197203123866</t>
  </si>
  <si>
    <t>八里棚</t>
  </si>
  <si>
    <t>范营乡八里棚行政村褚庄村</t>
  </si>
  <si>
    <t>412728196803223831</t>
  </si>
  <si>
    <t>范营乡八里棚行政村李庄村</t>
  </si>
  <si>
    <t>412728196711103816</t>
  </si>
  <si>
    <t>范营乡范营行政村范营村</t>
  </si>
  <si>
    <t>41272819660822381X</t>
  </si>
  <si>
    <t>李湾</t>
  </si>
  <si>
    <t>范营乡李湾行政村李湾村</t>
  </si>
  <si>
    <t>41272819670828381X</t>
  </si>
  <si>
    <t>范营乡马阁行政村小李营村</t>
  </si>
  <si>
    <t>412728196608183918</t>
  </si>
  <si>
    <t>412728199111083851</t>
  </si>
  <si>
    <t>陈靳庄</t>
  </si>
  <si>
    <t>范营乡陈靳庄行政村陈靳庄</t>
  </si>
  <si>
    <t>412728199105153833</t>
  </si>
  <si>
    <t>范营乡代布口行政村代布口村</t>
  </si>
  <si>
    <t>412728196403242814</t>
  </si>
  <si>
    <t>马营</t>
  </si>
  <si>
    <t>范营乡马营行政村马营村</t>
  </si>
  <si>
    <t>41272819620705383X</t>
  </si>
  <si>
    <t>于海亮</t>
  </si>
  <si>
    <t>范营乡范菜庄行政村王庄村</t>
  </si>
  <si>
    <t>412728196403053896</t>
  </si>
  <si>
    <t>范营乡卢洼行政村候庄村</t>
  </si>
  <si>
    <t>412728197311103950</t>
  </si>
  <si>
    <t>范营乡老李营行政村老李营村</t>
  </si>
  <si>
    <t>412728197208013893</t>
  </si>
  <si>
    <t>王楼</t>
  </si>
  <si>
    <t>范营乡王楼行政村小唐庄村</t>
  </si>
  <si>
    <t>412728196404173814</t>
  </si>
  <si>
    <t>412728196402153852</t>
  </si>
  <si>
    <t>412728198006055221</t>
  </si>
  <si>
    <t>范营乡钱寨行政村钱寨村</t>
  </si>
  <si>
    <t>412728196908143897</t>
  </si>
  <si>
    <t>普花园</t>
  </si>
  <si>
    <t>范营乡普花园行政村张庄村</t>
  </si>
  <si>
    <t>412728196507053815</t>
  </si>
  <si>
    <t>范营乡八里棚行政村卢庄村</t>
  </si>
  <si>
    <t>412728198109133851</t>
  </si>
  <si>
    <t>钱寨</t>
  </si>
  <si>
    <t>范营乡钱寨行政村胡庄村</t>
  </si>
  <si>
    <t>41272819721111381X</t>
  </si>
  <si>
    <t>412728196107203896</t>
  </si>
  <si>
    <t>412728196507204089</t>
  </si>
  <si>
    <t>曲集</t>
  </si>
  <si>
    <t>范营乡曲集行政村曲集村</t>
  </si>
  <si>
    <t>412728198110033831</t>
  </si>
  <si>
    <t>范营乡王楼行政村小唐装村</t>
  </si>
  <si>
    <t>412728197306173831</t>
  </si>
  <si>
    <t>李集</t>
  </si>
  <si>
    <t>范营乡李集行政村李集村</t>
  </si>
  <si>
    <t>412728198910123958</t>
  </si>
  <si>
    <t>412728196601263819</t>
  </si>
  <si>
    <t>412728196807073914</t>
  </si>
  <si>
    <t>41272819801124393X</t>
  </si>
  <si>
    <t>412728196804163850</t>
  </si>
  <si>
    <t>范营乡马阁行政村蒋营村</t>
  </si>
  <si>
    <t>41272819820715391X</t>
  </si>
  <si>
    <t>412728199802243826</t>
  </si>
  <si>
    <t>412728196107013857</t>
  </si>
  <si>
    <t>411624200104143813</t>
  </si>
  <si>
    <t>412728196407154168</t>
  </si>
  <si>
    <t>魏营</t>
  </si>
  <si>
    <t>河南省沈丘县莲池乡魏营行政村夏营村</t>
  </si>
  <si>
    <t>41272819870214325X</t>
  </si>
  <si>
    <t>小郑营</t>
  </si>
  <si>
    <t>郑书海</t>
  </si>
  <si>
    <t>河南省沈丘县莲池乡小郑营行政村小郑营村</t>
  </si>
  <si>
    <t>412728197701133215</t>
  </si>
  <si>
    <t>王岭</t>
  </si>
  <si>
    <t>河南省沈丘县莲池乡王岭行政村鲍庄53号</t>
  </si>
  <si>
    <t>412728197805273116</t>
  </si>
  <si>
    <t>管庄</t>
  </si>
  <si>
    <t>河南省沈丘县莲池乡管庄行政村大管庄129号</t>
  </si>
  <si>
    <t>412728198904033331</t>
  </si>
  <si>
    <t>莲一</t>
  </si>
  <si>
    <t>河南省沈丘县莲池乡莲一行政村莲池村</t>
  </si>
  <si>
    <t>412728197203013210</t>
  </si>
  <si>
    <t>莲二</t>
  </si>
  <si>
    <t>河南省沈丘县莲池乡莲二行政村莲池村</t>
  </si>
  <si>
    <t>412728197908073141</t>
  </si>
  <si>
    <t>412728197809063124</t>
  </si>
  <si>
    <t>河南省沈丘县莲池乡田营行政村田营村</t>
  </si>
  <si>
    <t>412728196604253333</t>
  </si>
  <si>
    <t>河南省沈丘县刘庄店镇卞老家行政村卞老家村401号</t>
  </si>
  <si>
    <t>5000</t>
  </si>
  <si>
    <t>412728197010164530</t>
  </si>
  <si>
    <t>河南省沈丘县刘庄店镇花庄行政村褚王庄村000号</t>
  </si>
  <si>
    <t>412728196909184551</t>
  </si>
  <si>
    <t>20191109</t>
  </si>
  <si>
    <t>20201109</t>
  </si>
  <si>
    <t>412728196312134535</t>
  </si>
  <si>
    <t>河南省沈丘县刘庄店镇大褚庄行政村大褚庄村</t>
  </si>
  <si>
    <t>20191106</t>
  </si>
  <si>
    <t>20201106</t>
  </si>
  <si>
    <t>412728196209124558</t>
  </si>
  <si>
    <t>刘庄店镇尹营行政村崔小庄村</t>
  </si>
  <si>
    <t>3000</t>
  </si>
  <si>
    <t>41272819720303453X</t>
  </si>
  <si>
    <t>河南省沈丘县刘庄店镇郜庄行政村郜庄村024号</t>
  </si>
  <si>
    <t>20191103</t>
  </si>
  <si>
    <t>20201103</t>
  </si>
  <si>
    <t>412728199511204587</t>
  </si>
  <si>
    <t>河南省沈丘县刘庄店镇黄冢行政村黄冢村115号</t>
  </si>
  <si>
    <t>412728199207074554</t>
  </si>
  <si>
    <t>河南省沈丘县刘庄店镇杨老庄行政村杨老庄村086号</t>
  </si>
  <si>
    <t>412728195807124529</t>
  </si>
  <si>
    <t>刘庄店镇大褚庄行政村东李庄</t>
  </si>
  <si>
    <t>412728195804244517</t>
  </si>
  <si>
    <t>刘庄店镇大褚庄行政村小洼子庄</t>
  </si>
  <si>
    <t>41272819850228471X</t>
  </si>
  <si>
    <t>河南省沈丘县刘庄店镇席张庄行政村席张庄村000号</t>
  </si>
  <si>
    <t>412728196307064720</t>
  </si>
  <si>
    <t>河南省沈丘县刘庄店镇大褚庄行政村东李庄村000号</t>
  </si>
  <si>
    <t>412728197204224538</t>
  </si>
  <si>
    <t>河南省沈丘县刘庄店镇孙营行政村孙营村000号</t>
  </si>
  <si>
    <t>412728197407284565</t>
  </si>
  <si>
    <t>河南省沈丘县刘庄店镇吴堂行政村谷庄村000号</t>
  </si>
  <si>
    <t>412728195606184533</t>
  </si>
  <si>
    <t>河南省沈丘县刘庄店镇花庄行政村董庄村046号</t>
  </si>
  <si>
    <t>412728197002184558</t>
  </si>
  <si>
    <t>河南省沈丘县刘庄店镇花庄行政村董庄026号</t>
  </si>
  <si>
    <t>412728195707244558</t>
  </si>
  <si>
    <t>河南省沈丘县刘庄店镇大王庄行政村小王庄村067号</t>
  </si>
  <si>
    <t>412728196004204511</t>
  </si>
  <si>
    <t>刘庄店镇后严庄行政村后严庄村</t>
  </si>
  <si>
    <t>严图文</t>
  </si>
  <si>
    <t>412728195804074511</t>
  </si>
  <si>
    <t>412728196505014513</t>
  </si>
  <si>
    <t>刘庄店镇牛王庙行政村东程庄村</t>
  </si>
  <si>
    <t>412728196908274512</t>
  </si>
  <si>
    <t>河南省沈丘县刘庄店镇牛王庙行政村大刘庄村000号</t>
  </si>
  <si>
    <t>412728196108234512</t>
  </si>
  <si>
    <t>412728196409264512</t>
  </si>
  <si>
    <t>刘庄店镇席张庄行政村席张庄村</t>
  </si>
  <si>
    <t>412728196002094515</t>
  </si>
  <si>
    <t>河南省沈丘县刘庄店镇长安路</t>
  </si>
  <si>
    <t>412728199206214519</t>
  </si>
  <si>
    <t>刘庄店镇崔老庄行政村崔老庄村</t>
  </si>
  <si>
    <t>41272819660202457X</t>
  </si>
  <si>
    <t>留福镇陈寨行政村陈寨村</t>
  </si>
  <si>
    <t>412728198912054917</t>
  </si>
  <si>
    <t>留福镇岳行政村冯营村</t>
  </si>
  <si>
    <t>412728198010274937</t>
  </si>
  <si>
    <t>留福镇韩大庄行政村韩大庄村</t>
  </si>
  <si>
    <t>412728198307134951</t>
  </si>
  <si>
    <t>留福镇于古洞行政村魏营村</t>
  </si>
  <si>
    <t>412728197704274961</t>
  </si>
  <si>
    <t>留福镇陈寨行政村陈寨村33号</t>
  </si>
  <si>
    <t>412728198204014914</t>
  </si>
  <si>
    <t>留福镇蔡洼行政村蔡洼村278号</t>
  </si>
  <si>
    <t>412728196912114976</t>
  </si>
  <si>
    <t>留福镇老寨行政村老寨村62号</t>
  </si>
  <si>
    <t>412728197602124911</t>
  </si>
  <si>
    <t>河南省沈丘县留福镇小陈营行政村小陈营村</t>
  </si>
  <si>
    <t>412728196707214994</t>
  </si>
  <si>
    <t>留福镇岳庄行政村冯营村84号</t>
  </si>
  <si>
    <t>412728198201204931</t>
  </si>
  <si>
    <t>留福镇小陈营行政村前破楼村</t>
  </si>
  <si>
    <t>412728198605204954</t>
  </si>
  <si>
    <t>留福镇代营行政村小彭营村</t>
  </si>
  <si>
    <t>412728198905274911</t>
  </si>
  <si>
    <t>留福镇李寨行政村枕头梁庄20号</t>
  </si>
  <si>
    <t>412728197812144953</t>
  </si>
  <si>
    <t>留福镇老寨行政村毛营村</t>
  </si>
  <si>
    <t>412728197204205011</t>
  </si>
  <si>
    <t>留福镇蔡洼行政村146号</t>
  </si>
  <si>
    <t>412728196809194920</t>
  </si>
  <si>
    <t>留福镇曹桥行政村张营村118</t>
  </si>
  <si>
    <t>412728197105254926</t>
  </si>
  <si>
    <t>留福镇曹桥行政村韩庙村0711</t>
  </si>
  <si>
    <t>412728197312214951</t>
  </si>
  <si>
    <t>412728196810204997</t>
  </si>
  <si>
    <t>龚寨</t>
  </si>
  <si>
    <t>412728197104233410</t>
  </si>
  <si>
    <t>412728196706033411</t>
  </si>
  <si>
    <t>赵庄</t>
  </si>
  <si>
    <t>412728196706153456</t>
  </si>
  <si>
    <t>陈口</t>
  </si>
  <si>
    <t>412728198609182828</t>
  </si>
  <si>
    <t>王湖</t>
  </si>
  <si>
    <t>412728196608013425</t>
  </si>
  <si>
    <t>412728198608236425</t>
  </si>
  <si>
    <t>41272819630613343X</t>
  </si>
  <si>
    <t>邵庄</t>
  </si>
  <si>
    <t>412728198101073479</t>
  </si>
  <si>
    <t>范庄</t>
  </si>
  <si>
    <t>412728197803127246</t>
  </si>
  <si>
    <t>412728199207217228</t>
  </si>
  <si>
    <t>412728196706173414</t>
  </si>
  <si>
    <t>南程营</t>
  </si>
  <si>
    <t>412728196510233438</t>
  </si>
  <si>
    <t>412728197205023412</t>
  </si>
  <si>
    <t>412728196910102461</t>
  </si>
  <si>
    <t>虎头</t>
  </si>
  <si>
    <t>412728197612193419</t>
  </si>
  <si>
    <t>陈庄</t>
  </si>
  <si>
    <t>41272819600314342X</t>
  </si>
  <si>
    <t>412728196603083424</t>
  </si>
  <si>
    <t>沈丘县付井镇玉帝庙</t>
  </si>
  <si>
    <t>412728198505046899</t>
  </si>
  <si>
    <t>前楼</t>
  </si>
  <si>
    <t>沈丘县老城镇前楼吴韩庄</t>
  </si>
  <si>
    <t>412728197708205293</t>
  </si>
  <si>
    <t>人死亡，有其他成员</t>
  </si>
  <si>
    <t>寨里</t>
  </si>
  <si>
    <t>河南省沈丘县老城镇寨里村</t>
  </si>
  <si>
    <t>412728196306185272</t>
  </si>
  <si>
    <t>河南省沈丘县老城镇前楼行政村吴韩庄</t>
  </si>
  <si>
    <t>412728199212025220</t>
  </si>
  <si>
    <t>河南省沈丘县老城镇郑庄行政村李庄</t>
  </si>
  <si>
    <t>412728197003045277</t>
  </si>
  <si>
    <t>阮庄</t>
  </si>
  <si>
    <t>河南省沈丘县老城镇阮庄行政村</t>
  </si>
  <si>
    <t>412728199312025287</t>
  </si>
  <si>
    <t>河南省沈丘县老城镇寨里行政村</t>
  </si>
  <si>
    <t>412728198805095254</t>
  </si>
  <si>
    <t>20200310</t>
  </si>
  <si>
    <t>沈丘县老城镇陈庄村</t>
  </si>
  <si>
    <t>412728197807265232</t>
  </si>
  <si>
    <t>前谷营</t>
  </si>
  <si>
    <t>河南省沈丘县老城镇前谷营行政村前谷营</t>
  </si>
  <si>
    <t>412728196808205253</t>
  </si>
  <si>
    <t>412728198102065294</t>
  </si>
  <si>
    <t>20200108</t>
  </si>
  <si>
    <t>沈丘县老城镇李楼李艾庄村</t>
  </si>
  <si>
    <t>412728196610015227</t>
  </si>
  <si>
    <t>沈丘县老城镇前谷营行政村前谷营</t>
  </si>
  <si>
    <t>412728196408175251</t>
  </si>
  <si>
    <t>晏庄</t>
  </si>
  <si>
    <t>沈丘县老城镇晏庄行政村</t>
  </si>
  <si>
    <t>412728196212095233</t>
  </si>
  <si>
    <t>韩银行</t>
  </si>
  <si>
    <t>20200304</t>
  </si>
  <si>
    <t>沈丘县老城镇寨里行政村</t>
  </si>
  <si>
    <t>412728196803215276</t>
  </si>
  <si>
    <t>北吴营</t>
  </si>
  <si>
    <t>沈丘县老城镇北吴营行政村赵庄</t>
  </si>
  <si>
    <t>412728198408025252</t>
  </si>
  <si>
    <t>沈丘老城镇前楼吴韩庄</t>
  </si>
  <si>
    <t>412728198104095219</t>
  </si>
  <si>
    <t>沈丘老城镇前楼吴韩庄村433号</t>
  </si>
  <si>
    <t>412728197107285232</t>
  </si>
  <si>
    <t>北韩湾</t>
  </si>
  <si>
    <t>河南省沈丘县老城镇北韩湾行政村</t>
  </si>
  <si>
    <t>412728196908155302</t>
  </si>
  <si>
    <t>41272819730523521X</t>
  </si>
  <si>
    <t>卢营</t>
  </si>
  <si>
    <t>李小宽</t>
  </si>
  <si>
    <t>河南省沈丘县老城镇卢营行政村张庄村</t>
  </si>
  <si>
    <t>412728199203125211</t>
  </si>
  <si>
    <t>20200322</t>
  </si>
  <si>
    <t>河南省沈丘县老城镇北吴营行政村李庄</t>
  </si>
  <si>
    <t>412728198006216021</t>
  </si>
  <si>
    <t>沈丘县老城镇郑庄行政村郑庄村</t>
  </si>
  <si>
    <t>412728195506245271</t>
  </si>
  <si>
    <t>沈丘县老城镇前谷营行政村王营村</t>
  </si>
  <si>
    <t>41272819850602523X</t>
  </si>
  <si>
    <t>沈丘县老城镇晏庄村</t>
  </si>
  <si>
    <t>412728197805145237</t>
  </si>
  <si>
    <t>岳庄</t>
  </si>
  <si>
    <t>河南省沈丘县老城镇岳庄行政村岳庄</t>
  </si>
  <si>
    <t>412728197612175210</t>
  </si>
  <si>
    <t>河南省沈丘县老城镇岳庄行政村</t>
  </si>
  <si>
    <t>412728197612045248</t>
  </si>
  <si>
    <t>刘大庄</t>
  </si>
  <si>
    <t>沈丘县老城镇刘大庄</t>
  </si>
  <si>
    <t>412728196001025219</t>
  </si>
  <si>
    <t>河南省沈丘县老城镇郑庄行政村史庄</t>
  </si>
  <si>
    <t>412728199005285214</t>
  </si>
  <si>
    <t>412728195712105253</t>
  </si>
  <si>
    <t>李仙庄</t>
  </si>
  <si>
    <t>河南省沈丘县老城镇李仙庄村石磙井</t>
  </si>
  <si>
    <t>412728196802195226</t>
  </si>
  <si>
    <t>沈丘县老城镇郑庄行政村</t>
  </si>
  <si>
    <t>412728198007205236</t>
  </si>
  <si>
    <t>后西</t>
  </si>
  <si>
    <t>沈丘老城镇后西顾冢村</t>
  </si>
  <si>
    <t>412728198110245295</t>
  </si>
  <si>
    <t>沈丘县老城镇后西行政村顾冢村</t>
  </si>
  <si>
    <t>412728196805055501</t>
  </si>
  <si>
    <t>瓦房庄</t>
  </si>
  <si>
    <t>河南省沈丘县老城镇瓦房庄行政村陈营村</t>
  </si>
  <si>
    <t>412728196603175230</t>
  </si>
  <si>
    <t>程庄</t>
  </si>
  <si>
    <t>沈丘老城镇程庄李庄</t>
  </si>
  <si>
    <t>412728196202095213</t>
  </si>
  <si>
    <t>南李庄</t>
  </si>
  <si>
    <t>沈丘县老城镇南李庄</t>
  </si>
  <si>
    <t>412728197408175299</t>
  </si>
  <si>
    <t>412728196303215210</t>
  </si>
  <si>
    <t>河南省沈丘县老城镇刘大庄</t>
  </si>
  <si>
    <t>412728196309065217</t>
  </si>
  <si>
    <t>刘花</t>
  </si>
  <si>
    <t>沈丘县老城镇瓦房庄</t>
  </si>
  <si>
    <t>412728197811175248</t>
  </si>
  <si>
    <t>南吴营</t>
  </si>
  <si>
    <t>河南省沈丘县老城镇南吴营</t>
  </si>
  <si>
    <t>412728197111255298</t>
  </si>
  <si>
    <t>沈丘县老城镇前楼村</t>
  </si>
  <si>
    <t>412728198503175275</t>
  </si>
  <si>
    <t>沈丘老城镇前楼村</t>
  </si>
  <si>
    <t>412728197711185254</t>
  </si>
  <si>
    <t>桃园</t>
  </si>
  <si>
    <t>沈丘县老城镇桃园村</t>
  </si>
  <si>
    <t>412728197003015270</t>
  </si>
  <si>
    <t>龙王庙</t>
  </si>
  <si>
    <t>沈丘老城镇龙王庙村</t>
  </si>
  <si>
    <t>412728196908045277</t>
  </si>
  <si>
    <t>河南省沈丘县老城镇刘大庄村</t>
  </si>
  <si>
    <t>412728198304155319</t>
  </si>
  <si>
    <t>沈丘县老城镇岳庄行政村秦湾村</t>
  </si>
  <si>
    <t>412728199401025238</t>
  </si>
  <si>
    <t>412728199807205271</t>
  </si>
  <si>
    <t>新安集镇下溜</t>
  </si>
  <si>
    <t>河南省沈丘县新安集镇下溜行政村下溜村662</t>
  </si>
  <si>
    <t>412728197704032815</t>
  </si>
  <si>
    <t>新安集镇安庄</t>
  </si>
  <si>
    <t>河南省沈丘县新安集镇安庄行政村朱庄000号</t>
  </si>
  <si>
    <t>412728197009262811</t>
  </si>
  <si>
    <t>新安集镇乔寨</t>
  </si>
  <si>
    <t>8000</t>
  </si>
  <si>
    <t>河南省沈丘县新安集镇乔寨行政村齐庄106号</t>
  </si>
  <si>
    <t>412728198010252850</t>
  </si>
  <si>
    <t>莲池乡邹营</t>
  </si>
  <si>
    <t>10000</t>
  </si>
  <si>
    <t>用于种芝麻</t>
  </si>
  <si>
    <t>河南省沈丘县莲池乡邹营行政村邹营村23号</t>
  </si>
  <si>
    <t>412728198511123272</t>
  </si>
  <si>
    <t>莲池乡吴楼</t>
  </si>
  <si>
    <t>河南省沈丘县莲池乡吴楼行政村斋公营村</t>
  </si>
  <si>
    <t>412728198211083336</t>
  </si>
  <si>
    <t>20000</t>
  </si>
  <si>
    <t>河南省沈丘县莲池乡邹营行政村邹营村666号</t>
  </si>
  <si>
    <t>412728197810143113</t>
  </si>
  <si>
    <t>种药</t>
  </si>
  <si>
    <t>河南省沈丘县莲池乡邹营行政村邹营村3号</t>
  </si>
  <si>
    <t>412728197304203160</t>
  </si>
  <si>
    <t>西张庄行政村东张庄</t>
  </si>
  <si>
    <t>张宣</t>
  </si>
  <si>
    <t>412728197511166032</t>
  </si>
  <si>
    <t>西张庄行政村西张庄</t>
  </si>
  <si>
    <t>412728197303136090</t>
  </si>
  <si>
    <t>冯营张良袁庄</t>
  </si>
  <si>
    <t>412728196607086016</t>
  </si>
  <si>
    <t>张良行政村袁庄</t>
  </si>
  <si>
    <t>412728196608026031</t>
  </si>
  <si>
    <t>西张庄行政村夏庄</t>
  </si>
  <si>
    <t>412728196212036014</t>
  </si>
  <si>
    <t>张良行政村</t>
  </si>
  <si>
    <t>412728196610156214</t>
  </si>
  <si>
    <t>金李庄行政村洪山庙村</t>
  </si>
  <si>
    <t>412728196208196066</t>
  </si>
  <si>
    <t>柳树庄行政村许庄</t>
  </si>
  <si>
    <t>41272819640616601X</t>
  </si>
  <si>
    <t>冯营乡金李庄</t>
  </si>
  <si>
    <t>20200302</t>
  </si>
  <si>
    <t>412728197209076079</t>
  </si>
  <si>
    <t>冯营乡西王行政村西王自然村478号</t>
  </si>
  <si>
    <t>412728195809156030</t>
  </si>
  <si>
    <t>李庙行政村张庄</t>
  </si>
  <si>
    <t>412728196712156119</t>
  </si>
  <si>
    <t>刘烟行政村刘腰庄</t>
  </si>
  <si>
    <t>412728197412126035</t>
  </si>
  <si>
    <t>田庄行政村高桥村</t>
  </si>
  <si>
    <t>412728197208246013</t>
  </si>
  <si>
    <t>412728197709126036</t>
  </si>
  <si>
    <t>李广楼行政村西小庄</t>
  </si>
  <si>
    <t>412728196307236019</t>
  </si>
  <si>
    <t>刘庄寨行政村棉种坑村</t>
  </si>
  <si>
    <t>412728196208126033</t>
  </si>
  <si>
    <t>412728198508116039</t>
  </si>
  <si>
    <t>李广楼行政村老赵庄</t>
  </si>
  <si>
    <t>412728197001076010</t>
  </si>
  <si>
    <t>刘桥行政村罗匠庄村</t>
  </si>
  <si>
    <t>20200228</t>
  </si>
  <si>
    <t>412728196112206055</t>
  </si>
  <si>
    <t>西王行政村西王村</t>
  </si>
  <si>
    <t>412728197508266016</t>
  </si>
  <si>
    <t>刘桥行政村王小寨村</t>
  </si>
  <si>
    <t>412728196308096011</t>
  </si>
  <si>
    <t>李寨行政村新村</t>
  </si>
  <si>
    <t>412728198204206094</t>
  </si>
  <si>
    <t>李庙行政村</t>
  </si>
  <si>
    <t>20200319</t>
  </si>
  <si>
    <t>41272819790124602X</t>
  </si>
  <si>
    <t>冯营乡李庙行政村赵庄自然村</t>
  </si>
  <si>
    <t>412728197407146023</t>
  </si>
  <si>
    <t>41272819881016615X</t>
  </si>
  <si>
    <t>田庄行政村赵庄</t>
  </si>
  <si>
    <t>赵利伟</t>
  </si>
  <si>
    <t>412728199006076115</t>
  </si>
  <si>
    <t>西王行政村</t>
  </si>
  <si>
    <t>412728196608096013</t>
  </si>
  <si>
    <t>刘尧行政村</t>
  </si>
  <si>
    <t>412728196708146073</t>
  </si>
  <si>
    <t>刘相行政村李庄</t>
  </si>
  <si>
    <t>412728196810116030</t>
  </si>
  <si>
    <t>吕集行政村</t>
  </si>
  <si>
    <t>吕集</t>
  </si>
  <si>
    <t>412728196810146037</t>
  </si>
  <si>
    <t>王小庄行政村王小庄自然村</t>
  </si>
  <si>
    <t>412728196303106102</t>
  </si>
  <si>
    <t>冯营乡吕集行政村</t>
  </si>
  <si>
    <t>412728196512256035</t>
  </si>
  <si>
    <t>吕集村</t>
  </si>
  <si>
    <t>41272819911003605X</t>
  </si>
  <si>
    <t>金李庄行政村王楼村</t>
  </si>
  <si>
    <t>412728198012306023</t>
  </si>
  <si>
    <t>双刘庄行政村双刘庄</t>
  </si>
  <si>
    <t>412728196803146063</t>
  </si>
  <si>
    <t>梁古洞行政村</t>
  </si>
  <si>
    <t>412728197804286038</t>
  </si>
  <si>
    <t>412728196607246091</t>
  </si>
  <si>
    <t>412728197605046074</t>
  </si>
  <si>
    <t>冯营行政村</t>
  </si>
  <si>
    <t>冯营村</t>
  </si>
  <si>
    <t>412728196312016037</t>
  </si>
  <si>
    <t>小高营行政村小高营村</t>
  </si>
  <si>
    <t>20200325</t>
  </si>
  <si>
    <t>20210325</t>
  </si>
  <si>
    <t>41272819671105601X</t>
  </si>
  <si>
    <t>西张庄行政村杨庄</t>
  </si>
  <si>
    <t>412728198007246038</t>
  </si>
  <si>
    <t>412728198312031615</t>
  </si>
  <si>
    <t>赵桥行政村</t>
  </si>
  <si>
    <t>412728199508031515</t>
  </si>
  <si>
    <t>41272819731204151X</t>
  </si>
  <si>
    <t>412728197303231733</t>
  </si>
  <si>
    <t>412728196603091555</t>
  </si>
  <si>
    <t>马李堂行政村</t>
  </si>
  <si>
    <t>刘公平</t>
  </si>
  <si>
    <t>412728198011161619</t>
  </si>
  <si>
    <t>谷孟庄行政村</t>
  </si>
  <si>
    <t>412728198002201519</t>
  </si>
  <si>
    <t>412728197012111539</t>
  </si>
  <si>
    <t>412728197903071534</t>
  </si>
  <si>
    <t>412728197512161575</t>
  </si>
  <si>
    <t>张红立</t>
  </si>
  <si>
    <t>412728196911121533</t>
  </si>
  <si>
    <t>41272819700704153X</t>
  </si>
  <si>
    <t>412728198606021519</t>
  </si>
  <si>
    <t>北杨集乡梅刘庄行政村大朱庄</t>
  </si>
  <si>
    <t>412728198503101655</t>
  </si>
  <si>
    <t xml:space="preserve">   卞路口乡南郭庄楼里村2225</t>
  </si>
  <si>
    <t>412728197012091216</t>
  </si>
  <si>
    <t xml:space="preserve">   卞路口乡南郭庄楼里村000号</t>
  </si>
  <si>
    <t>412728197805181254</t>
  </si>
  <si>
    <t xml:space="preserve">   卞路口乡南郭庄275号</t>
  </si>
  <si>
    <t>412728198910101214</t>
  </si>
  <si>
    <t xml:space="preserve">   白集镇李竹园行政村</t>
  </si>
  <si>
    <t>412728197112120870</t>
  </si>
  <si>
    <t xml:space="preserve">   白集镇李宋楼行政村</t>
  </si>
  <si>
    <t>412728198410250811</t>
  </si>
  <si>
    <t>412728198009100833</t>
  </si>
  <si>
    <t>卞路口行政村</t>
  </si>
  <si>
    <t>412728198312081823</t>
  </si>
  <si>
    <t xml:space="preserve">   白集镇大滩李行政村</t>
  </si>
  <si>
    <t>412728197603080834</t>
  </si>
  <si>
    <t>41272819921213083X</t>
  </si>
  <si>
    <t xml:space="preserve">   白集镇高庄行政村</t>
  </si>
  <si>
    <t>412728198803290814</t>
  </si>
  <si>
    <t xml:space="preserve">   白集镇张善庄行政村</t>
  </si>
  <si>
    <t>412728197206220872</t>
  </si>
  <si>
    <t>卞路口乡前营子行政村</t>
  </si>
  <si>
    <t>412728196601201220</t>
  </si>
  <si>
    <t xml:space="preserve">  白集镇张善庄行政村</t>
  </si>
  <si>
    <t>412728197906220857</t>
  </si>
  <si>
    <t>41272819880220083X</t>
  </si>
  <si>
    <t>钟寨行政村</t>
  </si>
  <si>
    <t>412728198802011297</t>
  </si>
  <si>
    <t>412728197410010880</t>
  </si>
  <si>
    <t>412728196805050911</t>
  </si>
  <si>
    <t>412728196106210832</t>
  </si>
  <si>
    <t>卞路口乡张保元行政村</t>
  </si>
  <si>
    <t>412728196808171217</t>
  </si>
  <si>
    <t>412728197202180850</t>
  </si>
  <si>
    <t>412728198306030819</t>
  </si>
  <si>
    <t>412728196301060817</t>
  </si>
  <si>
    <t>412728197206040812</t>
  </si>
  <si>
    <t>王庄行政村</t>
  </si>
  <si>
    <t>412728196907041215</t>
  </si>
  <si>
    <t>卞路口乡钟寨行政村</t>
  </si>
  <si>
    <t>412728198208161292</t>
  </si>
  <si>
    <t xml:space="preserve">  卞路口乡前营子村前营子245号</t>
  </si>
  <si>
    <t>412728197712191218</t>
  </si>
  <si>
    <t>412728196302101318</t>
  </si>
  <si>
    <t>41272819850226089X</t>
  </si>
  <si>
    <t xml:space="preserve">   白集镇西张庄行政村</t>
  </si>
  <si>
    <t>412728197105140814</t>
  </si>
  <si>
    <t>412728199105131220</t>
  </si>
  <si>
    <t>412728196412290834</t>
  </si>
  <si>
    <t xml:space="preserve">   洪山乡王腰庄行政村刑堂58号</t>
  </si>
  <si>
    <t>412728196411231840</t>
  </si>
  <si>
    <t>412728197408151211</t>
  </si>
  <si>
    <t xml:space="preserve">   洪山乡孟店桥行政村后店子村094号</t>
  </si>
  <si>
    <t>412728197910271817</t>
  </si>
  <si>
    <t xml:space="preserve">   洪山乡胡老庄行政村贾寨村000</t>
  </si>
  <si>
    <t>41272819731224187X</t>
  </si>
  <si>
    <t xml:space="preserve">   洪山乡石关行政村胡庄039号</t>
  </si>
  <si>
    <t>412728197508041810</t>
  </si>
  <si>
    <t xml:space="preserve">   洪山乡石关行政村李庄049号</t>
  </si>
  <si>
    <t>412728197905031878</t>
  </si>
  <si>
    <t>前营子行政村</t>
  </si>
  <si>
    <t>41272819870819121X</t>
  </si>
  <si>
    <t xml:space="preserve">   洪山乡马庄行政村王庄045</t>
  </si>
  <si>
    <t>412728197102241839</t>
  </si>
  <si>
    <t>孙东平</t>
  </si>
  <si>
    <t>412728197101031581</t>
  </si>
  <si>
    <t>412728196802051556</t>
  </si>
  <si>
    <t>梅刘庄行政村</t>
  </si>
  <si>
    <t>412728199304111580</t>
  </si>
  <si>
    <t>412728197106201682</t>
  </si>
  <si>
    <t>412728198809201237</t>
  </si>
  <si>
    <t xml:space="preserve">   洪山乡庙山李行政村大孙庄174</t>
  </si>
  <si>
    <t>412728198108131977</t>
  </si>
  <si>
    <t xml:space="preserve">   洪山乡臧庄行政村郭庄32号</t>
  </si>
  <si>
    <t>412728198001301817</t>
  </si>
  <si>
    <t xml:space="preserve">   洪山乡王油坊村大张庄069</t>
  </si>
  <si>
    <t>412728197406181871</t>
  </si>
  <si>
    <t xml:space="preserve">   洪山乡臧庄行政村郭庄58号</t>
  </si>
  <si>
    <t>412728198712131818</t>
  </si>
  <si>
    <t xml:space="preserve">   洪山乡王腰庄行政村刑堂58</t>
  </si>
  <si>
    <t>412728198705281834</t>
  </si>
  <si>
    <t xml:space="preserve">   洪山乡宁庄行政村宁庄056号</t>
  </si>
  <si>
    <t>412728196308021810</t>
  </si>
  <si>
    <t xml:space="preserve">   洪山乡石关行政村陈庄049号</t>
  </si>
  <si>
    <t>412728197205121813</t>
  </si>
  <si>
    <t xml:space="preserve">   洪山乡东胡庄行政村新胡庄008号</t>
  </si>
  <si>
    <t>412728196802241878</t>
  </si>
  <si>
    <t xml:space="preserve">   洪山乡石关行政村陈庄083号</t>
  </si>
  <si>
    <t>412728198108181851</t>
  </si>
  <si>
    <t xml:space="preserve">   白集镇尹庄行政村</t>
  </si>
  <si>
    <t>412728196712080812</t>
  </si>
  <si>
    <t>41272819770112081X</t>
  </si>
  <si>
    <t xml:space="preserve">   洪山乡庙山李行政村庙山李000号</t>
  </si>
  <si>
    <t>412728196705251820</t>
  </si>
  <si>
    <t>412728197205060942</t>
  </si>
  <si>
    <t>412728196203020897</t>
  </si>
  <si>
    <t xml:space="preserve">   白集镇尹庄行政村孟庄</t>
  </si>
  <si>
    <t>412728198305100838</t>
  </si>
  <si>
    <t>412728198208041557</t>
  </si>
  <si>
    <t>412728197010150972</t>
  </si>
  <si>
    <t>412728197211181556</t>
  </si>
  <si>
    <t>东胡庄行政村</t>
  </si>
  <si>
    <t>412728200002151910</t>
  </si>
  <si>
    <t>王庄行政村赵庄066号</t>
  </si>
  <si>
    <t>纸店镇</t>
  </si>
  <si>
    <t>41272819911119253X</t>
  </si>
  <si>
    <t>程营行政村</t>
  </si>
  <si>
    <t>48900</t>
  </si>
  <si>
    <t>412728198605242563</t>
  </si>
  <si>
    <t>徐楼行政村杨桥村555号</t>
  </si>
  <si>
    <t>49000</t>
  </si>
  <si>
    <t>412728196607162533</t>
  </si>
  <si>
    <t>49200</t>
  </si>
  <si>
    <t>412728196111212517</t>
  </si>
  <si>
    <t>丘庄行政村</t>
  </si>
  <si>
    <t>412728199611292545</t>
  </si>
  <si>
    <t>杂姓营行政村</t>
  </si>
  <si>
    <t>44700</t>
  </si>
  <si>
    <t>412728196809062549</t>
  </si>
  <si>
    <t>张庄行政村张庄084号</t>
  </si>
  <si>
    <t>44400</t>
  </si>
  <si>
    <t>412728196603032539</t>
  </si>
  <si>
    <t>潘董庄行政村小姜庄555号</t>
  </si>
  <si>
    <t>45800</t>
  </si>
  <si>
    <t>412728196112122513</t>
  </si>
  <si>
    <t>秦庄行政村秦庄173号</t>
  </si>
  <si>
    <t>44000</t>
  </si>
  <si>
    <t>412728197710202569</t>
  </si>
  <si>
    <t>徐楼行政村徐楼村026号</t>
  </si>
  <si>
    <t>44500</t>
  </si>
  <si>
    <t>412728197201202536</t>
  </si>
  <si>
    <t>张庄行政村</t>
  </si>
  <si>
    <t>43200</t>
  </si>
  <si>
    <t>412728196904182514</t>
  </si>
  <si>
    <t>赵楼行政村小赵庄555号</t>
  </si>
  <si>
    <t>49100</t>
  </si>
  <si>
    <t>412728198110212530</t>
  </si>
  <si>
    <t>纸东行政村</t>
  </si>
  <si>
    <t>46700</t>
  </si>
  <si>
    <t>412728198102162510</t>
  </si>
  <si>
    <t>卢寨行政村</t>
  </si>
  <si>
    <t>44800</t>
  </si>
  <si>
    <t>412728197208192553</t>
  </si>
  <si>
    <t>徐楼行政村胡楼村064号</t>
  </si>
  <si>
    <t>46900</t>
  </si>
  <si>
    <t>412728196407122545</t>
  </si>
  <si>
    <t>赵楼行政村赵楼村</t>
  </si>
  <si>
    <t>48700</t>
  </si>
  <si>
    <t>412728196604032530</t>
  </si>
  <si>
    <t>潘董庄行政村</t>
  </si>
  <si>
    <t>412728198308020550</t>
  </si>
  <si>
    <t>小李庄行政村李寨村085号</t>
  </si>
  <si>
    <t>412728198312042517</t>
  </si>
  <si>
    <t>孙洼行政村孙洼村166号</t>
  </si>
  <si>
    <t>412728199703012512</t>
  </si>
  <si>
    <t>30000</t>
  </si>
  <si>
    <t>412728196303122620</t>
  </si>
  <si>
    <t>孙洼行政村孙洼村101号</t>
  </si>
  <si>
    <t>412728198212302537</t>
  </si>
  <si>
    <t>孙洼行政村西杨桥村096号</t>
  </si>
  <si>
    <t>50000</t>
  </si>
  <si>
    <t>412728199203152519</t>
  </si>
  <si>
    <t>孙洼行政村孙洼村339号</t>
  </si>
  <si>
    <t>412728198703292556</t>
  </si>
  <si>
    <t>孙洼行政村孙洼村324号</t>
  </si>
  <si>
    <t>412728196210152513</t>
  </si>
  <si>
    <t>大李口行政村</t>
  </si>
  <si>
    <t>周营乡</t>
  </si>
  <si>
    <t>412728196307267296</t>
  </si>
  <si>
    <t>李楼营行政村王楼村000号</t>
  </si>
  <si>
    <t>开婚庆服务店</t>
  </si>
  <si>
    <t>412728200001047230</t>
  </si>
  <si>
    <t>李楼营行政村李楼营行政村039号</t>
  </si>
  <si>
    <t>412728200001217244</t>
  </si>
  <si>
    <t>西李口行政村西李口村000号</t>
  </si>
  <si>
    <t>412728197411197229</t>
  </si>
  <si>
    <t>欧营行政村欧营村000号</t>
  </si>
  <si>
    <t>412728197004087356</t>
  </si>
  <si>
    <t>大李口行政村大李口村006号</t>
  </si>
  <si>
    <t>412728199902237212</t>
  </si>
  <si>
    <t>黄孟营行政村苏村000号</t>
  </si>
  <si>
    <t>15000</t>
  </si>
  <si>
    <t>412728199802177275</t>
  </si>
  <si>
    <t>谢营行政村</t>
  </si>
  <si>
    <t>40000</t>
  </si>
  <si>
    <t>412728199809027253</t>
  </si>
  <si>
    <t>小刘营村</t>
  </si>
  <si>
    <t>赵德营镇小刘营村</t>
  </si>
  <si>
    <t>412728198008116497</t>
  </si>
  <si>
    <t>董小庄村</t>
  </si>
  <si>
    <t>赵德营镇董小庄村</t>
  </si>
  <si>
    <t>412728196908196497</t>
  </si>
  <si>
    <t>刘庄村</t>
  </si>
  <si>
    <t>赵德营镇刘庄村</t>
  </si>
  <si>
    <t>412728198609066413</t>
  </si>
  <si>
    <t>张营村</t>
  </si>
  <si>
    <t>赵德营镇张营村</t>
  </si>
  <si>
    <t>412728199101266419</t>
  </si>
  <si>
    <t>杨艳平</t>
  </si>
  <si>
    <t>412728197204046428</t>
  </si>
  <si>
    <t>412728196710276416</t>
  </si>
  <si>
    <t>曹楼村</t>
  </si>
  <si>
    <t>曹楼村王庄</t>
  </si>
  <si>
    <t>412728196808036410</t>
  </si>
  <si>
    <t>412728196204246417</t>
  </si>
  <si>
    <t>宋营村</t>
  </si>
  <si>
    <t>宋营村王庄</t>
  </si>
  <si>
    <t>412728197112196429</t>
  </si>
  <si>
    <t>宋营村后小庄</t>
  </si>
  <si>
    <t>412728196606156473</t>
  </si>
  <si>
    <t>赵德营镇宋营村</t>
  </si>
  <si>
    <t>412728197204076459</t>
  </si>
  <si>
    <t>宋营行政村王庄</t>
  </si>
  <si>
    <t>412728196809076457</t>
  </si>
  <si>
    <t>412728196509126483</t>
  </si>
  <si>
    <t>412728197006046419</t>
  </si>
  <si>
    <t>陈楼村</t>
  </si>
  <si>
    <t>赵海岗</t>
  </si>
  <si>
    <t>412728197904206437</t>
  </si>
  <si>
    <t>董尧村</t>
  </si>
  <si>
    <t>412728196608156450</t>
  </si>
  <si>
    <t>良营村</t>
  </si>
  <si>
    <t>良营</t>
  </si>
  <si>
    <t>412728197409066529</t>
  </si>
  <si>
    <t>412728196801016425</t>
  </si>
  <si>
    <t>412728196510166415</t>
  </si>
  <si>
    <t>412728199809066439</t>
  </si>
  <si>
    <t>盆尧村</t>
  </si>
  <si>
    <t>盆尧，曾庄</t>
  </si>
  <si>
    <t>412728198209206456</t>
  </si>
  <si>
    <t>马楼村</t>
  </si>
  <si>
    <t>赵德营镇马楼村</t>
  </si>
  <si>
    <t>412728196605056112</t>
  </si>
  <si>
    <t>412728196409096432</t>
  </si>
  <si>
    <t>41272819790418643X</t>
  </si>
  <si>
    <t>付营村</t>
  </si>
  <si>
    <t>412728197310156479</t>
  </si>
  <si>
    <t>张刘营村</t>
  </si>
  <si>
    <t>412728197202296458</t>
  </si>
  <si>
    <t>412728196205256414</t>
  </si>
  <si>
    <t>412728196710026417</t>
  </si>
  <si>
    <t>王关庙村</t>
  </si>
  <si>
    <t>王关庙</t>
  </si>
  <si>
    <t>412728197804016433</t>
  </si>
  <si>
    <t>412728196801106412</t>
  </si>
  <si>
    <t>412728197010046518</t>
  </si>
  <si>
    <t>邵庙村</t>
  </si>
  <si>
    <t>赵德营镇邵庙村</t>
  </si>
  <si>
    <t>412728196803276431</t>
  </si>
  <si>
    <t>纸店镇胡营行政村</t>
  </si>
  <si>
    <t>412728196003122522</t>
  </si>
  <si>
    <t>沈丘县纸店镇小赵庄</t>
  </si>
  <si>
    <t>41272819760613253X</t>
  </si>
  <si>
    <t>河南省沈丘县纸店镇丘庄行政村东丘庄031号</t>
  </si>
  <si>
    <t>412728197006082540</t>
  </si>
  <si>
    <t>沈丘县纸店镇孙洼行政村</t>
  </si>
  <si>
    <t>41272819680229251X</t>
  </si>
  <si>
    <t>河南省沈丘县纸店镇赵楼行政村</t>
  </si>
  <si>
    <t>412728196911142553</t>
  </si>
  <si>
    <t>沈丘县纸店镇赵楼村</t>
  </si>
  <si>
    <t>412728196505252538</t>
  </si>
  <si>
    <t>沈丘县纸店镇纸东行政村</t>
  </si>
  <si>
    <t>412728196812262576</t>
  </si>
  <si>
    <t>纸店镇王庄行政村</t>
  </si>
  <si>
    <t>41272819681210253X</t>
  </si>
  <si>
    <t>河南省沈丘县纸店镇徐楼行政村大王庄051号</t>
  </si>
  <si>
    <t>412728197807302523</t>
  </si>
  <si>
    <t>河南省沈丘县纸店镇程营行政村程营村555号</t>
  </si>
  <si>
    <t>412728199903252553</t>
  </si>
  <si>
    <t>河南省沈丘县纸店镇纸东行政村纸东村022号</t>
  </si>
  <si>
    <t>412728196001102560</t>
  </si>
  <si>
    <t>纸店镇史庄行政村</t>
  </si>
  <si>
    <t>412728198004127228</t>
  </si>
  <si>
    <t>沈丘县纸店镇纸东村</t>
  </si>
  <si>
    <t>412728195912152556</t>
  </si>
  <si>
    <t>河南省沈丘县纸店镇小李庄行政村小李庄028号</t>
  </si>
  <si>
    <t>41272819631110254X</t>
  </si>
  <si>
    <t>秦庄行政村</t>
  </si>
  <si>
    <t>412728196210012561</t>
  </si>
  <si>
    <t>沈丘县纸店镇赵腰庄行政村</t>
  </si>
  <si>
    <t>412728196712032511</t>
  </si>
  <si>
    <t>纸店镇丘庄行政村</t>
  </si>
  <si>
    <t>412728197011122578</t>
  </si>
  <si>
    <t>412728196407162555</t>
  </si>
  <si>
    <t>纸店镇小李庄行政村</t>
  </si>
  <si>
    <t>412728199311202536</t>
  </si>
  <si>
    <t>沈丘县纸店镇潘董庄行政村</t>
  </si>
  <si>
    <t>412728196508112549</t>
  </si>
  <si>
    <t>河南省沈丘县纸店镇白果行政村赵大寺村555号</t>
  </si>
  <si>
    <t>412728195710172516</t>
  </si>
  <si>
    <t>沈丘县纸店镇小李庄池李庄</t>
  </si>
  <si>
    <t>412728196010072519</t>
  </si>
  <si>
    <t>沈丘县纸店镇卢庄</t>
  </si>
  <si>
    <t>412728196609242510</t>
  </si>
  <si>
    <t>沈丘县纸店镇吴楼村</t>
  </si>
  <si>
    <t>412728196307092510</t>
  </si>
  <si>
    <t>沈丘县纸店镇潘董庄</t>
  </si>
  <si>
    <t>412728197112202518</t>
  </si>
  <si>
    <t>沈丘县纸店镇潘董庄小姜庄</t>
  </si>
  <si>
    <t>412728196608232513</t>
  </si>
  <si>
    <t>纸店镇赵腰庄行政村</t>
  </si>
  <si>
    <t>412728199601072514</t>
  </si>
  <si>
    <t>纸店镇张庄行政村</t>
  </si>
  <si>
    <t>412728196206202573</t>
  </si>
  <si>
    <t>沈丘县纸店镇小李庄</t>
  </si>
  <si>
    <t>412728197208202555</t>
  </si>
  <si>
    <t>41272819651024257X</t>
  </si>
  <si>
    <t>412728198807052514</t>
  </si>
  <si>
    <t>412728198506072554</t>
  </si>
  <si>
    <t>纸店镇孙洼行政村</t>
  </si>
  <si>
    <t>412728196211242510</t>
  </si>
  <si>
    <t>41272819641027251X</t>
  </si>
  <si>
    <t>412728199502142521</t>
  </si>
  <si>
    <t>纸店镇潘董庄行政村</t>
  </si>
  <si>
    <t>412728196609192517</t>
  </si>
  <si>
    <t>兴龙行政村</t>
  </si>
  <si>
    <t>沈丘县赵德营镇兴龙行政村兴龙村</t>
  </si>
  <si>
    <t>412728197908106417</t>
  </si>
  <si>
    <t>沈丘县赵德营镇张庄行政村张庄村</t>
  </si>
  <si>
    <t>412728196202086413</t>
  </si>
  <si>
    <t>412728196504056500</t>
  </si>
  <si>
    <t>412728197309156455</t>
  </si>
  <si>
    <t>41272819671001642X</t>
  </si>
  <si>
    <t>沈丘县赵德营镇张庄行政村赵庄村</t>
  </si>
  <si>
    <t>412728198404216414</t>
  </si>
  <si>
    <t>小欧营行政村</t>
  </si>
  <si>
    <t>沈丘县赵德营镇小欧营行政村小欧营村</t>
  </si>
  <si>
    <t>41272819860308643X</t>
  </si>
  <si>
    <t>412728197301016431</t>
  </si>
  <si>
    <t>412728198802196471</t>
  </si>
  <si>
    <t>宋营行政村</t>
  </si>
  <si>
    <t>沈丘县赵德营镇宋营行政村后小庄</t>
  </si>
  <si>
    <t>412728197203106484</t>
  </si>
  <si>
    <t>田庄行政村</t>
  </si>
  <si>
    <t>沈丘县冯营乡田庄行政村赵庄</t>
  </si>
  <si>
    <t>412728196407166054</t>
  </si>
  <si>
    <t>天桥行政村</t>
  </si>
  <si>
    <t>沈丘县冯营乡天桥行政村吕庄寨村</t>
  </si>
  <si>
    <t>412728196704206104</t>
  </si>
  <si>
    <t>412728196305106421</t>
  </si>
  <si>
    <t>西张庄行政村</t>
  </si>
  <si>
    <t>沈丘县冯营乡西张行政村东张村</t>
  </si>
  <si>
    <t>412728197809026016</t>
  </si>
  <si>
    <t>沈丘县冯营乡李庙行政村王桥村</t>
  </si>
  <si>
    <t>412728197610106019</t>
  </si>
  <si>
    <t>后刘营行政村</t>
  </si>
  <si>
    <t>沈丘县赵德营镇后刘村</t>
  </si>
  <si>
    <t>412728197808097226</t>
  </si>
  <si>
    <t>411624196609166421</t>
  </si>
  <si>
    <t>412728196703156491</t>
  </si>
  <si>
    <t>李广楼行政村</t>
  </si>
  <si>
    <t>沈丘县冯营乡李广楼行政村赵庄</t>
  </si>
  <si>
    <t>412728199204106012</t>
  </si>
  <si>
    <t>贾寨行政村</t>
  </si>
  <si>
    <t>412728196503193116</t>
  </si>
  <si>
    <t>00000122001193789889</t>
  </si>
  <si>
    <t>412728196601043154</t>
  </si>
  <si>
    <t>623059137801806877</t>
  </si>
  <si>
    <t>郭营行政村</t>
  </si>
  <si>
    <t>刘庄店镇</t>
  </si>
  <si>
    <t>412728199112114517</t>
  </si>
  <si>
    <t>412728197404014551</t>
  </si>
  <si>
    <t>留福镇</t>
  </si>
  <si>
    <t>412728198504284916</t>
  </si>
  <si>
    <t>41272819771003493X</t>
  </si>
  <si>
    <t>412728200110204979</t>
  </si>
  <si>
    <t>岳庄行政村</t>
  </si>
  <si>
    <t>412728196306234919</t>
  </si>
  <si>
    <t>412728197703164971</t>
  </si>
  <si>
    <t>段庄行政村</t>
  </si>
  <si>
    <t>大邢庄镇</t>
  </si>
  <si>
    <t>41272819841024573X</t>
  </si>
  <si>
    <t>清凉寺行政村</t>
  </si>
  <si>
    <t>412728197105015714</t>
  </si>
  <si>
    <t>西赵楼行政村</t>
  </si>
  <si>
    <t>41272819780316571X</t>
  </si>
  <si>
    <t>程庄行政村</t>
  </si>
  <si>
    <t>41272819621124572X</t>
  </si>
  <si>
    <t>412728196509024911</t>
  </si>
  <si>
    <t>412728198407165739</t>
  </si>
  <si>
    <t>东吴庄行政村</t>
  </si>
  <si>
    <t>李老庄乡</t>
  </si>
  <si>
    <t>412728198612264218</t>
  </si>
  <si>
    <t>412728199703214237</t>
  </si>
  <si>
    <t>李老庄行政村</t>
  </si>
  <si>
    <t>412728199412174239</t>
  </si>
  <si>
    <t>木庄行政村</t>
  </si>
  <si>
    <t>412728198205254258</t>
  </si>
  <si>
    <t>陈老庄行政村</t>
  </si>
  <si>
    <t>412728199109264215</t>
  </si>
  <si>
    <t>412728198605304226</t>
  </si>
  <si>
    <t>412728197104304231</t>
  </si>
  <si>
    <t>412728196307054282</t>
  </si>
  <si>
    <t>孙老庄行政村</t>
  </si>
  <si>
    <t>412728198710254291</t>
  </si>
  <si>
    <t>412728200103284210</t>
  </si>
  <si>
    <t>曹桥行政村</t>
  </si>
  <si>
    <t>41272819730318499X</t>
  </si>
  <si>
    <t>陈寨行政村</t>
  </si>
  <si>
    <t>412728196207084919</t>
  </si>
  <si>
    <t>412728197704084957</t>
  </si>
  <si>
    <t>412728197201084912</t>
  </si>
  <si>
    <t>李大庄行政村</t>
  </si>
  <si>
    <t>412728198912024929</t>
  </si>
  <si>
    <t>412728197411104934</t>
  </si>
  <si>
    <t>412728197009174918</t>
  </si>
  <si>
    <t>徐岭行政村</t>
  </si>
  <si>
    <t>41132319900612264X</t>
  </si>
  <si>
    <t>412728198002134213</t>
  </si>
  <si>
    <t>木林桥行政村</t>
  </si>
  <si>
    <t>412728199205014232</t>
  </si>
  <si>
    <t>梧桐庄行政村</t>
  </si>
  <si>
    <t>412728196311104211</t>
  </si>
  <si>
    <t>蒋庄行政村</t>
  </si>
  <si>
    <t>412728197810014215</t>
  </si>
  <si>
    <t>陈庄行政村</t>
  </si>
  <si>
    <t>142622199311191022</t>
  </si>
  <si>
    <t>412728198004254518</t>
  </si>
  <si>
    <t>412728200001204590</t>
  </si>
  <si>
    <t>刘代庄行政村</t>
  </si>
  <si>
    <t>412728197608024532</t>
  </si>
  <si>
    <t>412728199711224531</t>
  </si>
  <si>
    <t>412728199707064539</t>
  </si>
  <si>
    <t>41272819830927451X</t>
  </si>
  <si>
    <t>李老家行政村</t>
  </si>
  <si>
    <t>412728198502104547</t>
  </si>
  <si>
    <t>普楼行政村</t>
  </si>
  <si>
    <t>412728197106165722</t>
  </si>
  <si>
    <t>后王庄行政村</t>
  </si>
  <si>
    <t>412728197108025715</t>
  </si>
  <si>
    <t>412728198307245731</t>
  </si>
  <si>
    <t>东赵楼行政村</t>
  </si>
  <si>
    <t>412728196206055737</t>
  </si>
  <si>
    <t>赵庄行政村</t>
  </si>
  <si>
    <t>412728197701025716</t>
  </si>
  <si>
    <t>412728198608225734</t>
  </si>
  <si>
    <t>412728199805095718</t>
  </si>
  <si>
    <t>412728199702105741</t>
  </si>
  <si>
    <t>八里湾行政村</t>
  </si>
  <si>
    <t>412728196906295731</t>
  </si>
  <si>
    <t>闫庄行政村</t>
  </si>
  <si>
    <t>412728196301015717</t>
  </si>
  <si>
    <t>412728196905115719</t>
  </si>
  <si>
    <t>陈埠口</t>
  </si>
  <si>
    <t>412728196210105741</t>
  </si>
  <si>
    <t>政府路</t>
  </si>
  <si>
    <t>任山峰</t>
  </si>
  <si>
    <t>412728197410044511</t>
  </si>
  <si>
    <t>席张庄行政村</t>
  </si>
  <si>
    <t>412728197201184518</t>
  </si>
  <si>
    <t>412728196609254554</t>
  </si>
  <si>
    <t>412728196807124515</t>
  </si>
  <si>
    <t>510823198908148641</t>
  </si>
  <si>
    <t>412728198404064537</t>
  </si>
  <si>
    <t>412728198104164579</t>
  </si>
  <si>
    <t>412728198506274519</t>
  </si>
  <si>
    <t>41272819680701456X</t>
  </si>
  <si>
    <t>严楼行政村</t>
  </si>
  <si>
    <t>412728199003084224</t>
  </si>
  <si>
    <t>412728197111014531</t>
  </si>
  <si>
    <t>412728198010204656</t>
  </si>
  <si>
    <t>412728197109114576</t>
  </si>
  <si>
    <t>蔡洼行政村</t>
  </si>
  <si>
    <t>412728199803014929</t>
  </si>
  <si>
    <t>412728197212285015</t>
  </si>
  <si>
    <t>412728199912064917</t>
  </si>
  <si>
    <t>41272819630320495X</t>
  </si>
  <si>
    <t>412728196802094214</t>
  </si>
  <si>
    <t>雒庄行政村</t>
  </si>
  <si>
    <t>412728197011234377</t>
  </si>
  <si>
    <t>412728197705164211</t>
  </si>
  <si>
    <t>412728196301094232</t>
  </si>
  <si>
    <t>陈营行政村</t>
  </si>
  <si>
    <t>412728199908194225</t>
  </si>
  <si>
    <t>412728199810054240</t>
  </si>
  <si>
    <t>412728197610154213</t>
  </si>
  <si>
    <t>沙岭行政村</t>
  </si>
  <si>
    <t>412728198608105716</t>
  </si>
  <si>
    <t>邢庄行政村小邢庄000号</t>
  </si>
  <si>
    <t>2000</t>
  </si>
  <si>
    <t>周口市沈丘县大邢庄乡邢庄行政村小邢庄000号</t>
  </si>
  <si>
    <t>412728196612155717</t>
  </si>
  <si>
    <t>邢庄行政村237号</t>
  </si>
  <si>
    <t>412728196709145718</t>
  </si>
  <si>
    <t>412728197109055713</t>
  </si>
  <si>
    <t>段庄行政村段庄56号</t>
  </si>
  <si>
    <t>周口市沈丘县大邢庄乡段庄行政村段庄56号</t>
  </si>
  <si>
    <t>412728198602065733</t>
  </si>
  <si>
    <t>后李庄程李庄24号</t>
  </si>
  <si>
    <t>周口市沈丘县大邢庄乡后李庄程李庄24号</t>
  </si>
  <si>
    <t>412728197302195718</t>
  </si>
  <si>
    <t>宋庄行政村大宋庄000号</t>
  </si>
  <si>
    <t>412728196507095716</t>
  </si>
  <si>
    <t>周营乡孟寨行政村</t>
  </si>
  <si>
    <t>种植流动资金</t>
  </si>
  <si>
    <t>412728196307047269</t>
  </si>
  <si>
    <t>周营镇西李营行政村</t>
  </si>
  <si>
    <t>412728198210267213</t>
  </si>
  <si>
    <t>周营乡李楼营村</t>
  </si>
  <si>
    <t>经营种植行业</t>
  </si>
  <si>
    <t>41272819660505722X</t>
  </si>
  <si>
    <t>周营镇崔营行政村</t>
  </si>
  <si>
    <t>412728197102057214</t>
  </si>
  <si>
    <t>412728196701127259</t>
  </si>
  <si>
    <t>周营镇李楼营行政村</t>
  </si>
  <si>
    <t>412728197007157444</t>
  </si>
  <si>
    <t>周营乡崔营村</t>
  </si>
  <si>
    <t>412728197609297217</t>
  </si>
  <si>
    <t>周营乡赵寨村</t>
  </si>
  <si>
    <t>412728195809127213</t>
  </si>
  <si>
    <t>周营乡孔营行政村</t>
  </si>
  <si>
    <t>412728196510097253</t>
  </si>
  <si>
    <t>周营镇马营行政村</t>
  </si>
  <si>
    <t>41272819660928725X</t>
  </si>
  <si>
    <t>周营乡孔营村</t>
  </si>
  <si>
    <t>412728196708127219</t>
  </si>
  <si>
    <t>412728197208167235</t>
  </si>
  <si>
    <t>周营乡刘集村</t>
  </si>
  <si>
    <t>从事经营种植</t>
  </si>
  <si>
    <t>412728196806107211</t>
  </si>
  <si>
    <t>周营乡郭寨村</t>
  </si>
  <si>
    <t>41272819630402730X</t>
  </si>
  <si>
    <t>经营养殖行业</t>
  </si>
  <si>
    <t>周营乡赵寨村246号</t>
  </si>
  <si>
    <t>412728197410027287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</si>
</sst>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#,##0.00%"/>
    <numFmt numFmtId="178" formatCode="0.00_ "/>
    <numFmt numFmtId="179" formatCode="yyyy/m/d;@"/>
    <numFmt numFmtId="180" formatCode="_ &quot;￥&quot;* #,##0.00_ ;_ &quot;￥&quot;* \-#,##0.00_ ;_ &quot;￥&quot;* \-??_ ;_ @_ "/>
    <numFmt numFmtId="181" formatCode="0.00;[Red]0.00"/>
    <numFmt numFmtId="182" formatCode="yyyy\-m\-d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8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80" fontId="32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/>
    <xf numFmtId="0" fontId="26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21" applyNumberFormat="1" applyFont="1" applyFill="1" applyBorder="1" applyAlignment="1">
      <alignment horizontal="center" vertical="center" wrapText="1"/>
    </xf>
    <xf numFmtId="179" fontId="7" fillId="0" borderId="1" xfId="2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8" fillId="0" borderId="1" xfId="21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/>
    </xf>
    <xf numFmtId="0" fontId="4" fillId="0" borderId="1" xfId="52" applyFont="1" applyBorder="1" applyAlignment="1">
      <alignment horizontal="center" vertical="center" wrapText="1"/>
    </xf>
    <xf numFmtId="0" fontId="4" fillId="0" borderId="1" xfId="52" applyNumberFormat="1" applyFont="1" applyBorder="1" applyAlignment="1">
      <alignment horizontal="center" vertical="center" wrapText="1"/>
    </xf>
    <xf numFmtId="49" fontId="4" fillId="0" borderId="1" xfId="52" applyNumberFormat="1" applyFont="1" applyBorder="1" applyAlignment="1">
      <alignment horizontal="center" vertical="center" wrapText="1"/>
    </xf>
    <xf numFmtId="0" fontId="4" fillId="0" borderId="1" xfId="2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2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21" applyNumberFormat="1" applyFont="1" applyFill="1" applyBorder="1" applyAlignment="1">
      <alignment horizontal="center" vertical="center" wrapText="1"/>
    </xf>
    <xf numFmtId="178" fontId="12" fillId="0" borderId="1" xfId="21" applyNumberFormat="1" applyFont="1" applyFill="1" applyBorder="1" applyAlignment="1">
      <alignment horizontal="center" vertical="center" wrapText="1"/>
    </xf>
    <xf numFmtId="179" fontId="12" fillId="0" borderId="1" xfId="2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82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 shrinkToFi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OA\KGKey\keydrivers\MW\kghard_rsa\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21271;&#22478;&#21150;2020&#24180;&#25206;&#36139;&#23567;&#39069;&#20449;&#36151;&#31532;&#19968;&#27425;&#23567;&#39069;&#36148;&#24687;&#36151;&#27454;&#36148;&#24687;&#26126;&#32454;1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19996;&#22478;2020&#24180;&#31532;&#19968;&#27425;&#36148;&#24687;&#26126;&#32454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21608;&#33829;&#38215;2020&#24180;&#31532;&#19968;&#27425;&#36148;&#24687;&#26126;&#32454;&#34920;1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32440;&#24215;&#38215;2020&#24180;&#31532;&#19968;&#27425;&#36148;&#24687;&#26126;&#3245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1_&#32769;&#22478;&#38215;2020&#24180;&#31532;&#19968;&#27425;&#36148;&#24687;&#26126;&#32454;&#34920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30333;&#38598;&#38215;2020&#24180;&#31532;&#19968;&#27425;&#36148;&#24687;&#26126;&#32454;&#34920;&#65288;&#34892;&#25919;&#26449;&#26680;&#23545;&#215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2020&#24180;&#31532;&#19968;&#27425;&#36148;&#24687;&#26126;&#32454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21342;&#36335;&#21475;&#20065;2020&#24180;&#31532;&#19968;&#27425;&#36148;&#24687;&#26126;&#32454;&#34920;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2020&#24180;&#27946;&#23665;&#38215;&#31532;&#19968;&#27425;&#36148;&#24687;&#26126;&#32454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30707;&#27133;&#38598;&#20065;2020&#24180;&#31532;&#19968;&#27425;&#36148;&#24687;&#26126;&#32454;&#34920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37026;&#24196;&#38215;2020&#24180;&#31532;&#19968;&#23395;&#24230;&#23567;&#39069;&#36151;&#27454;&#36148;&#24687;&#26126;&#3245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2020&#24180;&#20911;&#33829;&#20065;&#25206;&#36139;&#23567;&#39069;&#36148;&#24687;&#36151;&#27454;&#26126;&#32454;&#34920;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20184;&#20117;&#38215;&#25206;&#36139;&#23567;&#39069;&#36148;&#24687;&#36151;&#27454;&#36148;&#24687;&#26126;&#32454;2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2020&#24180;&#21016;&#28286;&#38215;&#31532;&#19968;&#27425;&#36148;&#24687;&#26126;&#32454;&#34920;(1)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36213;&#24503;&#33829;&#38215;&#23567;&#39069;&#36151;&#27454;&#36148;&#24687;&#34920;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33714;&#27744;&#38215;2020&#24180;&#31532;&#19968;&#27425;&#25143;&#36151;&#25143;&#29992;&#36148;&#24687;&#20154;&#21592;&#26126;&#32454;&#65288;&#25253;&#21439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26446;&#32769;&#24196;&#20065;2020&#24180;&#31532;&#19968;&#27425;&#36148;&#24687;&#26126;&#32454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21016;&#24196;&#24215;2020&#24180;&#31532;&#19968;&#27425;&#36148;&#24687;&#26126;&#32454;&#34920;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2020&#24180;&#30041;&#31119;&#38215;&#31532;&#19968;&#27425;&#36148;&#24687;&#26126;&#32454;&#34920;(1)(1)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26032;&#23433;&#38598;&#38215;2020&#24180;&#31532;&#19968;&#27425;&#36148;&#24687;&#26126;&#32454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7329;&#34701;&#25206;&#36139;&#36164;&#26009;\&#36148;&#24687;&#36164;&#26009;\2020&#19968;&#23395;&#24230;&#36148;&#24687;&#20065;&#38215;&#36164;&#26009;\&#33539;&#33829;&#20065;&#25206;&#36139;&#23567;&#39069;&#36148;&#24687;&#36151;&#27454;&#36148;&#24687;&#26126;&#32454;&#27719;&#24635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李中华</v>
          </cell>
          <cell r="B2" t="str">
            <v>蔬菜大棚</v>
          </cell>
        </row>
        <row r="3">
          <cell r="A3" t="str">
            <v>刘彩霞</v>
          </cell>
          <cell r="B3" t="str">
            <v>矿山配件</v>
          </cell>
        </row>
        <row r="4">
          <cell r="A4" t="str">
            <v>耿纪强</v>
          </cell>
          <cell r="B4" t="str">
            <v>养羊</v>
          </cell>
        </row>
        <row r="5">
          <cell r="A5" t="str">
            <v>耿铁矿</v>
          </cell>
          <cell r="B5" t="str">
            <v>养猪</v>
          </cell>
        </row>
        <row r="6">
          <cell r="A6" t="str">
            <v>王海成</v>
          </cell>
          <cell r="B6" t="str">
            <v>饭店</v>
          </cell>
        </row>
        <row r="7">
          <cell r="A7" t="str">
            <v>徐文学</v>
          </cell>
          <cell r="B7" t="str">
            <v>建筑</v>
          </cell>
        </row>
        <row r="8">
          <cell r="A8" t="str">
            <v>夏留峰</v>
          </cell>
          <cell r="B8" t="str">
            <v>种植</v>
          </cell>
        </row>
        <row r="9">
          <cell r="A9" t="str">
            <v>郑书海</v>
          </cell>
          <cell r="B9" t="str">
            <v>养殖</v>
          </cell>
        </row>
        <row r="10">
          <cell r="A10" t="str">
            <v>祁晓兰</v>
          </cell>
          <cell r="B10" t="str">
            <v>装饰</v>
          </cell>
        </row>
        <row r="11">
          <cell r="A11" t="str">
            <v>范保中</v>
          </cell>
          <cell r="B11" t="str">
            <v>种植</v>
          </cell>
        </row>
        <row r="12">
          <cell r="A12" t="str">
            <v>刘保权</v>
          </cell>
          <cell r="B12" t="str">
            <v>扩大种植</v>
          </cell>
        </row>
        <row r="13">
          <cell r="A13" t="str">
            <v>韩学明</v>
          </cell>
          <cell r="B13" t="str">
            <v>种植蘑菇</v>
          </cell>
        </row>
        <row r="14">
          <cell r="A14" t="str">
            <v>陈风英</v>
          </cell>
          <cell r="B14" t="str">
            <v>种植</v>
          </cell>
        </row>
        <row r="15">
          <cell r="A15" t="str">
            <v>高心同</v>
          </cell>
          <cell r="B15" t="str">
            <v>种蘑菇</v>
          </cell>
        </row>
        <row r="16">
          <cell r="A16" t="str">
            <v>张向杰</v>
          </cell>
          <cell r="B16" t="str">
            <v>种植药材</v>
          </cell>
        </row>
        <row r="17">
          <cell r="A17" t="str">
            <v>杨子峰</v>
          </cell>
          <cell r="B17" t="str">
            <v>养殖</v>
          </cell>
        </row>
        <row r="18">
          <cell r="A18" t="str">
            <v>王永刚</v>
          </cell>
          <cell r="B18" t="str">
            <v>屠宰</v>
          </cell>
        </row>
        <row r="19">
          <cell r="A19" t="str">
            <v>牛小娃</v>
          </cell>
          <cell r="B19" t="str">
            <v>装修</v>
          </cell>
        </row>
        <row r="20">
          <cell r="A20" t="str">
            <v>鲁学珍</v>
          </cell>
          <cell r="B20" t="str">
            <v>养殖</v>
          </cell>
        </row>
        <row r="21">
          <cell r="A21" t="str">
            <v>徐乃争</v>
          </cell>
          <cell r="B21" t="str">
            <v>养殖</v>
          </cell>
        </row>
        <row r="22">
          <cell r="A22" t="str">
            <v>鲁士明</v>
          </cell>
          <cell r="B22" t="str">
            <v>养殖</v>
          </cell>
        </row>
        <row r="23">
          <cell r="A23" t="str">
            <v>邹美灵</v>
          </cell>
          <cell r="B23" t="str">
            <v>餐饮</v>
          </cell>
        </row>
        <row r="24">
          <cell r="A24" t="str">
            <v>韩如意</v>
          </cell>
          <cell r="B24" t="str">
            <v>养羊</v>
          </cell>
        </row>
        <row r="25">
          <cell r="A25" t="str">
            <v>徐军委</v>
          </cell>
          <cell r="B25" t="str">
            <v>种植药材</v>
          </cell>
        </row>
        <row r="26">
          <cell r="A26" t="str">
            <v>耿素平</v>
          </cell>
          <cell r="B26" t="str">
            <v>养羊</v>
          </cell>
        </row>
        <row r="27">
          <cell r="A27" t="str">
            <v>李翠平</v>
          </cell>
          <cell r="B27" t="str">
            <v>种植大蒜</v>
          </cell>
        </row>
        <row r="28">
          <cell r="A28" t="str">
            <v>李东来</v>
          </cell>
          <cell r="B28" t="str">
            <v>加工配件</v>
          </cell>
        </row>
        <row r="29">
          <cell r="A29" t="str">
            <v>彭志刚</v>
          </cell>
          <cell r="B29" t="str">
            <v>养猪</v>
          </cell>
        </row>
        <row r="30">
          <cell r="A30" t="str">
            <v>周中堂</v>
          </cell>
          <cell r="B30" t="str">
            <v>养羊</v>
          </cell>
        </row>
        <row r="31">
          <cell r="A31" t="str">
            <v>方松琳</v>
          </cell>
          <cell r="B31" t="str">
            <v>种植</v>
          </cell>
        </row>
        <row r="32">
          <cell r="A32" t="str">
            <v>耿东利</v>
          </cell>
          <cell r="B32" t="str">
            <v>养殖</v>
          </cell>
        </row>
        <row r="33">
          <cell r="A33" t="str">
            <v>管朋朋</v>
          </cell>
          <cell r="B33" t="str">
            <v>售后维修</v>
          </cell>
        </row>
        <row r="34">
          <cell r="A34" t="str">
            <v>王德义</v>
          </cell>
          <cell r="B34" t="str">
            <v>种植芝麻</v>
          </cell>
        </row>
        <row r="35">
          <cell r="A35" t="str">
            <v>王长伟</v>
          </cell>
          <cell r="B35" t="str">
            <v>养鸡</v>
          </cell>
        </row>
        <row r="36">
          <cell r="A36" t="str">
            <v>崔中良</v>
          </cell>
          <cell r="B36" t="str">
            <v>建筑</v>
          </cell>
        </row>
        <row r="37">
          <cell r="A37" t="str">
            <v>王卫东</v>
          </cell>
          <cell r="B37" t="str">
            <v>种植芝麻</v>
          </cell>
        </row>
        <row r="38">
          <cell r="A38" t="str">
            <v>杨国旗</v>
          </cell>
          <cell r="B38" t="str">
            <v>养羊</v>
          </cell>
        </row>
        <row r="39">
          <cell r="A39" t="str">
            <v>徐玉东</v>
          </cell>
          <cell r="B39" t="str">
            <v>养殖</v>
          </cell>
        </row>
        <row r="40">
          <cell r="A40" t="str">
            <v>韩建磊</v>
          </cell>
          <cell r="B40" t="str">
            <v>种植</v>
          </cell>
        </row>
        <row r="41">
          <cell r="A41" t="str">
            <v>王新俊</v>
          </cell>
          <cell r="B41" t="str">
            <v>种植</v>
          </cell>
        </row>
        <row r="42">
          <cell r="A42" t="str">
            <v>贾海均</v>
          </cell>
          <cell r="B42" t="str">
            <v>养殖青蛙</v>
          </cell>
        </row>
        <row r="43">
          <cell r="A43" t="str">
            <v>张海兵</v>
          </cell>
          <cell r="B43" t="str">
            <v>装修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4">
          <cell r="K4" t="str">
            <v>412728198107200619</v>
          </cell>
          <cell r="L4" t="str">
            <v>邮储银行</v>
          </cell>
          <cell r="M4" t="str">
            <v>农商行</v>
          </cell>
          <cell r="N4" t="str">
            <v>王振华</v>
          </cell>
          <cell r="O4" t="str">
            <v>37802032000003162</v>
          </cell>
        </row>
        <row r="5">
          <cell r="K5" t="str">
            <v>412728198104060550</v>
          </cell>
          <cell r="L5" t="str">
            <v>邮储银行</v>
          </cell>
          <cell r="M5" t="str">
            <v>农商行</v>
          </cell>
          <cell r="N5" t="str">
            <v>王永安</v>
          </cell>
          <cell r="O5" t="str">
            <v>37802002100007651</v>
          </cell>
        </row>
        <row r="6">
          <cell r="K6" t="str">
            <v>412728198212100564</v>
          </cell>
          <cell r="L6" t="str">
            <v>邮储银行</v>
          </cell>
          <cell r="M6" t="str">
            <v>农商行</v>
          </cell>
          <cell r="N6" t="str">
            <v>辛风华</v>
          </cell>
          <cell r="O6" t="str">
            <v>623059137803464675</v>
          </cell>
        </row>
        <row r="7">
          <cell r="K7" t="str">
            <v>41272819741202053X</v>
          </cell>
          <cell r="L7" t="str">
            <v>邮储银行</v>
          </cell>
          <cell r="M7" t="str">
            <v>农商行</v>
          </cell>
          <cell r="N7" t="str">
            <v>王国钱</v>
          </cell>
          <cell r="O7" t="str">
            <v>37802002400003109</v>
          </cell>
        </row>
        <row r="8">
          <cell r="K8" t="str">
            <v>412728196209250538</v>
          </cell>
          <cell r="L8" t="str">
            <v>邮储银行</v>
          </cell>
          <cell r="M8" t="str">
            <v>农商行</v>
          </cell>
          <cell r="N8" t="str">
            <v>王新堂</v>
          </cell>
          <cell r="O8" t="str">
            <v>00000022867903780889</v>
          </cell>
        </row>
        <row r="9">
          <cell r="K9" t="str">
            <v>412728197309250572</v>
          </cell>
          <cell r="L9" t="str">
            <v>邮储银行</v>
          </cell>
          <cell r="M9" t="str">
            <v>农商行</v>
          </cell>
          <cell r="N9" t="str">
            <v>王永华</v>
          </cell>
          <cell r="O9" t="str">
            <v>623059137801118984</v>
          </cell>
        </row>
        <row r="10">
          <cell r="K10" t="str">
            <v>412728197303050510</v>
          </cell>
          <cell r="L10" t="str">
            <v>邮储银行</v>
          </cell>
          <cell r="M10" t="str">
            <v>农商行</v>
          </cell>
          <cell r="N10" t="str">
            <v>王华桥</v>
          </cell>
          <cell r="O10" t="str">
            <v>37802032300003820</v>
          </cell>
        </row>
        <row r="11">
          <cell r="K11" t="str">
            <v>412728196412100519</v>
          </cell>
          <cell r="L11" t="str">
            <v>邮储银行</v>
          </cell>
          <cell r="M11" t="str">
            <v>农商行</v>
          </cell>
          <cell r="N11" t="str">
            <v>王金学</v>
          </cell>
          <cell r="O11" t="str">
            <v>37802002500008516</v>
          </cell>
        </row>
        <row r="12">
          <cell r="K12" t="str">
            <v>412728197201150617</v>
          </cell>
          <cell r="L12" t="str">
            <v>邮储银行</v>
          </cell>
          <cell r="M12" t="str">
            <v>农商行</v>
          </cell>
          <cell r="N12" t="str">
            <v>王向东</v>
          </cell>
          <cell r="O12" t="str">
            <v>623059137803236719</v>
          </cell>
        </row>
        <row r="13">
          <cell r="K13" t="str">
            <v>412728197011040513</v>
          </cell>
          <cell r="L13" t="str">
            <v>邮储银行</v>
          </cell>
          <cell r="M13" t="str">
            <v>农商行</v>
          </cell>
          <cell r="N13" t="str">
            <v>王献忠</v>
          </cell>
          <cell r="O13" t="str">
            <v>00000049749993780889</v>
          </cell>
        </row>
        <row r="14">
          <cell r="K14" t="str">
            <v>412728197102230515</v>
          </cell>
          <cell r="L14" t="str">
            <v>邮储银行</v>
          </cell>
          <cell r="M14" t="str">
            <v>农商行</v>
          </cell>
          <cell r="N14" t="str">
            <v>王纯敬</v>
          </cell>
          <cell r="O14" t="str">
            <v>00000049463153786889</v>
          </cell>
        </row>
        <row r="15">
          <cell r="K15" t="str">
            <v>412728197303250512</v>
          </cell>
          <cell r="L15" t="str">
            <v>邮储银行</v>
          </cell>
          <cell r="M15" t="str">
            <v>农商行</v>
          </cell>
          <cell r="N15" t="str">
            <v>王铁军</v>
          </cell>
          <cell r="O15" t="str">
            <v>00000022866963780889</v>
          </cell>
        </row>
        <row r="16">
          <cell r="K16" t="str">
            <v>412728198202010514</v>
          </cell>
          <cell r="L16" t="str">
            <v>邮储银行</v>
          </cell>
          <cell r="M16" t="str">
            <v>农商行</v>
          </cell>
          <cell r="N16" t="str">
            <v>王留峰</v>
          </cell>
          <cell r="O16" t="str">
            <v>623059137803392215</v>
          </cell>
        </row>
        <row r="17">
          <cell r="K17" t="str">
            <v>412728196407180534</v>
          </cell>
          <cell r="L17" t="str">
            <v>邮储银行</v>
          </cell>
          <cell r="M17" t="str">
            <v>农商行</v>
          </cell>
          <cell r="N17" t="str">
            <v>吴矿井</v>
          </cell>
          <cell r="O17" t="str">
            <v>37802032700004417</v>
          </cell>
        </row>
        <row r="18">
          <cell r="K18" t="str">
            <v>412728197304290540</v>
          </cell>
          <cell r="L18" t="str">
            <v>邮储银行</v>
          </cell>
          <cell r="M18" t="str">
            <v>农商行</v>
          </cell>
          <cell r="N18" t="str">
            <v>顾伟</v>
          </cell>
          <cell r="O18" t="str">
            <v>00000157058933789889</v>
          </cell>
        </row>
        <row r="19">
          <cell r="K19" t="str">
            <v>412728196704190528</v>
          </cell>
          <cell r="L19" t="str">
            <v>邮储银行</v>
          </cell>
          <cell r="M19" t="str">
            <v>农商行</v>
          </cell>
          <cell r="N19" t="str">
            <v>吴华</v>
          </cell>
          <cell r="O19" t="str">
            <v>37802032200002883</v>
          </cell>
        </row>
        <row r="20">
          <cell r="K20" t="str">
            <v>412728198710290559</v>
          </cell>
          <cell r="L20" t="str">
            <v>邮储银行</v>
          </cell>
          <cell r="M20" t="str">
            <v>农商行</v>
          </cell>
          <cell r="N20" t="str">
            <v>王建华</v>
          </cell>
          <cell r="O20" t="str">
            <v>37802002700005994</v>
          </cell>
        </row>
        <row r="21">
          <cell r="K21" t="str">
            <v>412728198512200532</v>
          </cell>
          <cell r="L21" t="str">
            <v>邮储银行</v>
          </cell>
          <cell r="M21" t="str">
            <v>农商行</v>
          </cell>
          <cell r="N21" t="str">
            <v>耿守义</v>
          </cell>
          <cell r="O21" t="str">
            <v>000000230339137889</v>
          </cell>
        </row>
        <row r="22">
          <cell r="K22" t="str">
            <v>412728197206200572</v>
          </cell>
          <cell r="L22" t="str">
            <v>邮储银行</v>
          </cell>
          <cell r="M22" t="str">
            <v>农商行</v>
          </cell>
          <cell r="N22" t="str">
            <v>顾伟</v>
          </cell>
          <cell r="O22" t="str">
            <v>00000157058933789889</v>
          </cell>
        </row>
        <row r="23">
          <cell r="K23" t="str">
            <v>412728197812030518</v>
          </cell>
          <cell r="L23" t="str">
            <v>邮储银行</v>
          </cell>
          <cell r="M23" t="str">
            <v>农商行</v>
          </cell>
          <cell r="N23" t="str">
            <v>吴保华</v>
          </cell>
          <cell r="O23" t="str">
            <v>37802002600007007</v>
          </cell>
        </row>
        <row r="24">
          <cell r="K24" t="str">
            <v>412728197301070534</v>
          </cell>
          <cell r="L24" t="str">
            <v>邮储银行</v>
          </cell>
          <cell r="M24" t="str">
            <v>农商行</v>
          </cell>
          <cell r="N24" t="str">
            <v>吴公平</v>
          </cell>
          <cell r="O24" t="str">
            <v>00000023030973789889</v>
          </cell>
        </row>
        <row r="25">
          <cell r="K25" t="str">
            <v>412728196611230543</v>
          </cell>
          <cell r="L25" t="str">
            <v>邮储银行</v>
          </cell>
          <cell r="M25" t="str">
            <v>农商行</v>
          </cell>
          <cell r="N25" t="str">
            <v>焦浩之</v>
          </cell>
          <cell r="O25" t="str">
            <v>00000049467013785889</v>
          </cell>
        </row>
        <row r="26">
          <cell r="K26" t="str">
            <v>412728196203090510</v>
          </cell>
          <cell r="L26" t="str">
            <v>邮储银行</v>
          </cell>
          <cell r="M26" t="str">
            <v>农商行</v>
          </cell>
          <cell r="N26" t="str">
            <v>王大海</v>
          </cell>
          <cell r="O26" t="str">
            <v>623059137801642397</v>
          </cell>
        </row>
        <row r="27">
          <cell r="K27" t="str">
            <v>412728197904010581</v>
          </cell>
          <cell r="L27" t="str">
            <v>邮储银行</v>
          </cell>
          <cell r="M27" t="str">
            <v>农商行</v>
          </cell>
          <cell r="N27" t="str">
            <v>王海燕</v>
          </cell>
          <cell r="O27" t="str">
            <v>00000049466793783889</v>
          </cell>
        </row>
        <row r="28">
          <cell r="K28" t="str">
            <v>412728197707090535</v>
          </cell>
          <cell r="L28" t="str">
            <v>邮储银行</v>
          </cell>
          <cell r="M28" t="str">
            <v>农商行</v>
          </cell>
          <cell r="N28" t="str">
            <v>王礼</v>
          </cell>
          <cell r="O28" t="str">
            <v>37802002900006134</v>
          </cell>
        </row>
        <row r="29">
          <cell r="K29" t="str">
            <v>412728196911210536</v>
          </cell>
          <cell r="L29" t="str">
            <v>邮储银行</v>
          </cell>
          <cell r="M29" t="str">
            <v>农商行</v>
          </cell>
          <cell r="N29" t="str">
            <v>豆孝院</v>
          </cell>
          <cell r="O29" t="str">
            <v>00000000679483784889</v>
          </cell>
        </row>
        <row r="30">
          <cell r="K30" t="str">
            <v>412728196401010550</v>
          </cell>
          <cell r="L30" t="str">
            <v>邮储银行</v>
          </cell>
          <cell r="M30" t="str">
            <v>农商行</v>
          </cell>
          <cell r="N30" t="str">
            <v>豆学军</v>
          </cell>
          <cell r="O30" t="str">
            <v>623059137800859059</v>
          </cell>
        </row>
        <row r="31">
          <cell r="K31" t="str">
            <v>41272819630908053X</v>
          </cell>
          <cell r="L31" t="str">
            <v>邮储银行</v>
          </cell>
          <cell r="M31" t="str">
            <v>农商行</v>
          </cell>
          <cell r="N31" t="str">
            <v>鲁浩印</v>
          </cell>
          <cell r="O31" t="str">
            <v>6221804910002685596</v>
          </cell>
        </row>
        <row r="32">
          <cell r="K32" t="str">
            <v>412728196506250542</v>
          </cell>
          <cell r="L32" t="str">
            <v>邮储银行</v>
          </cell>
          <cell r="M32" t="str">
            <v>农商行</v>
          </cell>
          <cell r="N32" t="str">
            <v>张珍英</v>
          </cell>
          <cell r="O32" t="str">
            <v>6217994910088749587</v>
          </cell>
        </row>
        <row r="33">
          <cell r="K33" t="str">
            <v>412728196703280556</v>
          </cell>
          <cell r="L33" t="str">
            <v>邮储银行</v>
          </cell>
          <cell r="M33" t="str">
            <v>农商行</v>
          </cell>
          <cell r="N33" t="str">
            <v>徐如刚</v>
          </cell>
          <cell r="O33" t="str">
            <v>6221804910002754251</v>
          </cell>
        </row>
        <row r="34">
          <cell r="K34" t="str">
            <v>412728197003170537</v>
          </cell>
          <cell r="L34" t="str">
            <v>邮储银行</v>
          </cell>
          <cell r="M34" t="str">
            <v>农商行</v>
          </cell>
          <cell r="N34" t="str">
            <v>辛五刚</v>
          </cell>
          <cell r="O34" t="str">
            <v>00000022683093785889</v>
          </cell>
        </row>
        <row r="35">
          <cell r="K35" t="str">
            <v>412728197810210566</v>
          </cell>
          <cell r="L35" t="str">
            <v>邮储银行</v>
          </cell>
          <cell r="M35" t="str">
            <v>农商行</v>
          </cell>
          <cell r="N35" t="str">
            <v>王行</v>
          </cell>
          <cell r="O35" t="str">
            <v>00000093479343785889</v>
          </cell>
        </row>
        <row r="36">
          <cell r="K36" t="str">
            <v>412728196709190535</v>
          </cell>
          <cell r="L36" t="str">
            <v>邮储银行</v>
          </cell>
          <cell r="M36" t="str">
            <v>农商行</v>
          </cell>
          <cell r="N36" t="str">
            <v>郭洪生</v>
          </cell>
          <cell r="O36" t="str">
            <v>00000023050763785889</v>
          </cell>
        </row>
        <row r="37">
          <cell r="K37" t="str">
            <v>412728198311210515</v>
          </cell>
          <cell r="L37" t="str">
            <v>邮储银行</v>
          </cell>
          <cell r="M37" t="str">
            <v>农商行</v>
          </cell>
          <cell r="N37" t="str">
            <v>耿保磊</v>
          </cell>
          <cell r="O37" t="str">
            <v>00000049467033780889</v>
          </cell>
        </row>
        <row r="38">
          <cell r="K38" t="str">
            <v>412728197611210512</v>
          </cell>
          <cell r="L38" t="str">
            <v>邮储银行</v>
          </cell>
          <cell r="M38" t="str">
            <v>农商行</v>
          </cell>
          <cell r="N38" t="str">
            <v>耿保锋</v>
          </cell>
          <cell r="O38" t="str">
            <v>00000163098343787889</v>
          </cell>
        </row>
        <row r="39">
          <cell r="K39" t="str">
            <v>412728196309230550</v>
          </cell>
          <cell r="L39" t="str">
            <v>邮储银行</v>
          </cell>
          <cell r="M39" t="str">
            <v>农商行</v>
          </cell>
          <cell r="N39" t="str">
            <v>吴子强</v>
          </cell>
          <cell r="O39" t="str">
            <v>0000002303030753785889</v>
          </cell>
        </row>
        <row r="40">
          <cell r="K40" t="str">
            <v>412728197201090511</v>
          </cell>
          <cell r="L40" t="str">
            <v>邮储银行</v>
          </cell>
          <cell r="M40" t="str">
            <v>农商行</v>
          </cell>
          <cell r="N40" t="str">
            <v>范中新</v>
          </cell>
          <cell r="O40" t="str">
            <v>00000023043583780889</v>
          </cell>
        </row>
        <row r="41">
          <cell r="K41" t="str">
            <v>412728198102010533</v>
          </cell>
          <cell r="L41" t="str">
            <v>邮储银行</v>
          </cell>
          <cell r="M41" t="str">
            <v>农商行</v>
          </cell>
          <cell r="N41" t="str">
            <v>范红旗</v>
          </cell>
          <cell r="O41" t="str">
            <v>37802002600010571</v>
          </cell>
        </row>
        <row r="42">
          <cell r="K42" t="str">
            <v>412728197209150515</v>
          </cell>
          <cell r="L42" t="str">
            <v>邮储银行</v>
          </cell>
          <cell r="M42" t="str">
            <v>农商行</v>
          </cell>
          <cell r="N42" t="str">
            <v>范长征</v>
          </cell>
          <cell r="O42" t="str">
            <v>00000023044683787889</v>
          </cell>
        </row>
        <row r="43">
          <cell r="K43" t="str">
            <v>412728196512110597</v>
          </cell>
          <cell r="L43" t="str">
            <v>邮储银行</v>
          </cell>
          <cell r="M43" t="str">
            <v>农商行</v>
          </cell>
          <cell r="N43" t="str">
            <v>李国民</v>
          </cell>
          <cell r="O43" t="str">
            <v>00000023037173787889</v>
          </cell>
        </row>
        <row r="44">
          <cell r="K44" t="str">
            <v>412728196503260550</v>
          </cell>
          <cell r="L44" t="str">
            <v>邮储银行</v>
          </cell>
          <cell r="M44" t="str">
            <v>农商行</v>
          </cell>
          <cell r="N44" t="str">
            <v>于建国</v>
          </cell>
          <cell r="O44" t="str">
            <v>00000022417403784889</v>
          </cell>
        </row>
        <row r="45">
          <cell r="K45" t="str">
            <v>412728198205070555</v>
          </cell>
          <cell r="L45" t="str">
            <v>邮储银行</v>
          </cell>
          <cell r="M45" t="str">
            <v>农商行</v>
          </cell>
          <cell r="N45" t="str">
            <v>范志良</v>
          </cell>
          <cell r="O45" t="str">
            <v>00000067887593781889</v>
          </cell>
        </row>
        <row r="46">
          <cell r="K46" t="str">
            <v>412728197808170518</v>
          </cell>
          <cell r="L46" t="str">
            <v>邮储银行</v>
          </cell>
          <cell r="M46" t="str">
            <v>农商行</v>
          </cell>
          <cell r="N46" t="str">
            <v>王志伟</v>
          </cell>
          <cell r="O46" t="str">
            <v>37802032300007205</v>
          </cell>
        </row>
        <row r="47">
          <cell r="K47" t="str">
            <v>412728198807190538</v>
          </cell>
          <cell r="L47" t="str">
            <v>邮储银行</v>
          </cell>
          <cell r="M47" t="str">
            <v>农商行</v>
          </cell>
          <cell r="N47" t="str">
            <v>范新亚</v>
          </cell>
          <cell r="O47" t="str">
            <v>623059137802082049</v>
          </cell>
        </row>
        <row r="48">
          <cell r="K48" t="str">
            <v>412728197506150511</v>
          </cell>
          <cell r="L48" t="str">
            <v>邮储银行</v>
          </cell>
          <cell r="M48" t="str">
            <v>农商行</v>
          </cell>
          <cell r="N48" t="str">
            <v>辛海清</v>
          </cell>
          <cell r="O48" t="str">
            <v>37801082500002865</v>
          </cell>
        </row>
        <row r="49">
          <cell r="K49" t="str">
            <v>412728198711050530</v>
          </cell>
          <cell r="L49" t="str">
            <v>邮储银行</v>
          </cell>
          <cell r="M49" t="str">
            <v>农商行</v>
          </cell>
          <cell r="N49" t="str">
            <v>张振峰</v>
          </cell>
          <cell r="O49" t="str">
            <v>623059137803636819</v>
          </cell>
        </row>
        <row r="50">
          <cell r="K50" t="str">
            <v>412728196802030560</v>
          </cell>
          <cell r="L50" t="str">
            <v>邮储银行</v>
          </cell>
          <cell r="M50" t="str">
            <v>农商行</v>
          </cell>
          <cell r="N50" t="str">
            <v>肖爱玉</v>
          </cell>
          <cell r="O50" t="str">
            <v>00000093426903789889</v>
          </cell>
        </row>
        <row r="51">
          <cell r="K51" t="str">
            <v>412728199110260510</v>
          </cell>
          <cell r="L51" t="str">
            <v>邮储银行</v>
          </cell>
          <cell r="M51" t="str">
            <v>农商行</v>
          </cell>
          <cell r="N51" t="str">
            <v>周余良</v>
          </cell>
          <cell r="O51" t="str">
            <v>623059137802241520</v>
          </cell>
        </row>
        <row r="52">
          <cell r="K52" t="str">
            <v>412728199005030537</v>
          </cell>
          <cell r="L52" t="str">
            <v>邮储银行</v>
          </cell>
          <cell r="M52" t="str">
            <v>农商行</v>
          </cell>
          <cell r="N52" t="str">
            <v>韩忠敏</v>
          </cell>
          <cell r="O52" t="str">
            <v>37802002100080978</v>
          </cell>
        </row>
        <row r="53">
          <cell r="K53" t="str">
            <v>412728197306010530</v>
          </cell>
          <cell r="L53" t="str">
            <v>邮储银行</v>
          </cell>
          <cell r="M53" t="str">
            <v>农商行</v>
          </cell>
          <cell r="N53" t="str">
            <v>张锦峰</v>
          </cell>
          <cell r="O53" t="str">
            <v>37802002800009190</v>
          </cell>
        </row>
        <row r="54">
          <cell r="K54" t="str">
            <v>412728197907270530</v>
          </cell>
          <cell r="L54" t="str">
            <v>邮储银行</v>
          </cell>
          <cell r="M54" t="str">
            <v>农商行</v>
          </cell>
          <cell r="N54" t="str">
            <v>豆建厂</v>
          </cell>
          <cell r="O54" t="str">
            <v>623059137800965278</v>
          </cell>
        </row>
        <row r="55">
          <cell r="K55" t="str">
            <v>412728196506010522</v>
          </cell>
          <cell r="L55" t="str">
            <v>邮储银行</v>
          </cell>
          <cell r="M55" t="str">
            <v>农商行</v>
          </cell>
          <cell r="N55" t="str">
            <v>杨学灵</v>
          </cell>
          <cell r="O55" t="str">
            <v>00000022782423783889</v>
          </cell>
        </row>
        <row r="56">
          <cell r="K56" t="str">
            <v>412728198408010616</v>
          </cell>
          <cell r="L56" t="str">
            <v>邮储银行</v>
          </cell>
          <cell r="M56" t="str">
            <v>农商行</v>
          </cell>
          <cell r="N56" t="str">
            <v>豆保全</v>
          </cell>
          <cell r="O56" t="str">
            <v>622991137801230824</v>
          </cell>
        </row>
        <row r="57">
          <cell r="K57" t="str">
            <v>412728197808270527</v>
          </cell>
          <cell r="L57" t="str">
            <v>邮储银行</v>
          </cell>
          <cell r="M57" t="str">
            <v>农商行</v>
          </cell>
          <cell r="N57" t="str">
            <v>申春梅</v>
          </cell>
          <cell r="O57" t="str">
            <v>623059137803728020</v>
          </cell>
        </row>
        <row r="58">
          <cell r="K58" t="str">
            <v>412728198705260531</v>
          </cell>
          <cell r="L58" t="str">
            <v>邮储银行</v>
          </cell>
          <cell r="M58" t="str">
            <v>农商行</v>
          </cell>
          <cell r="N58" t="str">
            <v>任文祥</v>
          </cell>
          <cell r="O58" t="str">
            <v>0000022991763784889</v>
          </cell>
        </row>
        <row r="59">
          <cell r="K59" t="str">
            <v>412728197106200532</v>
          </cell>
          <cell r="L59" t="str">
            <v>邮储银行</v>
          </cell>
          <cell r="M59" t="str">
            <v>农商行</v>
          </cell>
          <cell r="N59" t="str">
            <v>崔传祥</v>
          </cell>
          <cell r="O59" t="str">
            <v>00000022883433781889</v>
          </cell>
        </row>
        <row r="60">
          <cell r="K60" t="str">
            <v>412728197309090513</v>
          </cell>
          <cell r="L60" t="str">
            <v>邮储银行</v>
          </cell>
          <cell r="M60" t="str">
            <v>农商行</v>
          </cell>
          <cell r="N60" t="str">
            <v>崔自学</v>
          </cell>
          <cell r="O60" t="str">
            <v>000000022884473780889</v>
          </cell>
        </row>
        <row r="61">
          <cell r="K61" t="str">
            <v>412728197206160558</v>
          </cell>
          <cell r="L61" t="str">
            <v>邮储银行</v>
          </cell>
          <cell r="M61" t="str">
            <v>农商行</v>
          </cell>
          <cell r="N61" t="str">
            <v>崔新志</v>
          </cell>
          <cell r="O61" t="str">
            <v>00000022884153787889</v>
          </cell>
        </row>
        <row r="62">
          <cell r="K62" t="str">
            <v>412728199612080536</v>
          </cell>
          <cell r="L62" t="str">
            <v>邮储银行</v>
          </cell>
          <cell r="M62" t="str">
            <v>农商行</v>
          </cell>
          <cell r="N62" t="str">
            <v>范华峰</v>
          </cell>
          <cell r="O62" t="str">
            <v>37802012700002396</v>
          </cell>
        </row>
        <row r="63">
          <cell r="K63" t="str">
            <v>412728198805200667</v>
          </cell>
          <cell r="L63" t="str">
            <v>邮储银行</v>
          </cell>
          <cell r="M63" t="str">
            <v>农商行</v>
          </cell>
          <cell r="N63" t="str">
            <v>解卫平</v>
          </cell>
          <cell r="O63" t="str">
            <v>623059137800964081</v>
          </cell>
        </row>
        <row r="64">
          <cell r="K64" t="str">
            <v>412728196808230512</v>
          </cell>
          <cell r="L64" t="str">
            <v>邮储银行</v>
          </cell>
          <cell r="M64" t="str">
            <v>农商行</v>
          </cell>
          <cell r="N64" t="str">
            <v>赵国峰</v>
          </cell>
          <cell r="O64" t="str">
            <v>37802032100004477</v>
          </cell>
        </row>
        <row r="65">
          <cell r="K65" t="str">
            <v>412728197808280573</v>
          </cell>
          <cell r="L65" t="str">
            <v>邮储银行</v>
          </cell>
          <cell r="M65" t="str">
            <v>农商行</v>
          </cell>
          <cell r="N65" t="str">
            <v>于海生</v>
          </cell>
          <cell r="O65" t="str">
            <v>00000067884033788889</v>
          </cell>
        </row>
        <row r="66">
          <cell r="K66" t="str">
            <v>412728196511170555</v>
          </cell>
          <cell r="L66" t="str">
            <v>邮储银行</v>
          </cell>
          <cell r="M66" t="str">
            <v>农商行</v>
          </cell>
          <cell r="N66" t="str">
            <v>王银矿</v>
          </cell>
          <cell r="O66" t="str">
            <v>00000023037033787889</v>
          </cell>
        </row>
        <row r="67">
          <cell r="K67" t="str">
            <v>41272819781220053X</v>
          </cell>
          <cell r="L67" t="str">
            <v>邮储银行</v>
          </cell>
          <cell r="M67" t="str">
            <v>农商行</v>
          </cell>
          <cell r="N67" t="str">
            <v>王田仁</v>
          </cell>
          <cell r="O67" t="str">
            <v>37802032400011933</v>
          </cell>
        </row>
        <row r="68">
          <cell r="K68" t="str">
            <v>412728198202200561</v>
          </cell>
          <cell r="L68" t="str">
            <v>邮储银行</v>
          </cell>
          <cell r="M68" t="str">
            <v>农商行</v>
          </cell>
          <cell r="N68" t="str">
            <v>王金行</v>
          </cell>
          <cell r="O68" t="str">
            <v>00000049520483783889</v>
          </cell>
        </row>
        <row r="69">
          <cell r="K69" t="str">
            <v>412728198903030577</v>
          </cell>
          <cell r="L69" t="str">
            <v>邮储银行</v>
          </cell>
          <cell r="M69" t="str">
            <v>农商行</v>
          </cell>
          <cell r="N69" t="str">
            <v>王燕飞</v>
          </cell>
          <cell r="O69" t="str">
            <v>623059137802338383</v>
          </cell>
        </row>
        <row r="70">
          <cell r="K70" t="str">
            <v>412726198406124940</v>
          </cell>
          <cell r="L70" t="str">
            <v>邮储银行</v>
          </cell>
          <cell r="M70" t="str">
            <v>农商行</v>
          </cell>
          <cell r="N70" t="str">
            <v>王明杰</v>
          </cell>
          <cell r="O70" t="str">
            <v>37802032300003523</v>
          </cell>
        </row>
        <row r="71">
          <cell r="K71" t="str">
            <v>412728196210050533</v>
          </cell>
          <cell r="L71" t="str">
            <v>中银富登</v>
          </cell>
          <cell r="M71" t="str">
            <v>农商行</v>
          </cell>
          <cell r="N71" t="str">
            <v>辛克存</v>
          </cell>
          <cell r="O71" t="str">
            <v>623059137801937532</v>
          </cell>
        </row>
        <row r="72">
          <cell r="K72" t="str">
            <v>412728197907210511</v>
          </cell>
          <cell r="L72" t="str">
            <v>中银富登</v>
          </cell>
          <cell r="M72" t="str">
            <v>农商行</v>
          </cell>
          <cell r="N72" t="str">
            <v>鲁海港</v>
          </cell>
          <cell r="O72" t="str">
            <v>6213560710900083212</v>
          </cell>
        </row>
        <row r="73">
          <cell r="K73" t="str">
            <v>412728198311180520</v>
          </cell>
          <cell r="L73" t="str">
            <v>中银富登</v>
          </cell>
          <cell r="M73" t="str">
            <v>农商行</v>
          </cell>
          <cell r="N73" t="str">
            <v>樊丹丹</v>
          </cell>
          <cell r="O73" t="str">
            <v>623059137803247328</v>
          </cell>
        </row>
        <row r="74">
          <cell r="K74" t="str">
            <v>412728197401150558</v>
          </cell>
          <cell r="L74" t="str">
            <v>中银富登</v>
          </cell>
          <cell r="M74" t="str">
            <v>农商行</v>
          </cell>
          <cell r="N74" t="str">
            <v>豆全兵</v>
          </cell>
          <cell r="O74" t="str">
            <v>00000049459853780889</v>
          </cell>
        </row>
        <row r="75">
          <cell r="K75" t="str">
            <v>412728198001090511</v>
          </cell>
          <cell r="L75" t="str">
            <v>中银富登</v>
          </cell>
          <cell r="M75" t="str">
            <v>农商行</v>
          </cell>
          <cell r="N75" t="str">
            <v>王孝华</v>
          </cell>
          <cell r="O75" t="str">
            <v>623059137803634566</v>
          </cell>
        </row>
        <row r="76">
          <cell r="K76" t="str">
            <v>412728198508120513</v>
          </cell>
          <cell r="L76" t="str">
            <v>中银富登</v>
          </cell>
          <cell r="M76" t="str">
            <v>农商行</v>
          </cell>
          <cell r="N76" t="str">
            <v>范金贺</v>
          </cell>
          <cell r="O76" t="str">
            <v>37802002700007525</v>
          </cell>
        </row>
        <row r="77">
          <cell r="K77" t="str">
            <v>412728198211082843</v>
          </cell>
          <cell r="L77" t="str">
            <v>中银富登</v>
          </cell>
          <cell r="M77" t="str">
            <v>农商行</v>
          </cell>
          <cell r="N77" t="str">
            <v>马中山</v>
          </cell>
          <cell r="O77" t="str">
            <v>00000084370073788889</v>
          </cell>
        </row>
        <row r="78">
          <cell r="K78" t="str">
            <v>412728198210030515</v>
          </cell>
          <cell r="L78" t="str">
            <v>中银富登</v>
          </cell>
          <cell r="M78" t="str">
            <v>农商行</v>
          </cell>
          <cell r="N78" t="str">
            <v>王金贺</v>
          </cell>
          <cell r="O78" t="str">
            <v>00000022869743788889</v>
          </cell>
        </row>
        <row r="79">
          <cell r="K79" t="str">
            <v>412728196509120559</v>
          </cell>
          <cell r="L79" t="str">
            <v>中银富登</v>
          </cell>
          <cell r="M79" t="str">
            <v>农商行</v>
          </cell>
          <cell r="N79" t="str">
            <v>王向朋</v>
          </cell>
          <cell r="O79" t="str">
            <v>00000049463253785889</v>
          </cell>
        </row>
        <row r="80">
          <cell r="K80" t="str">
            <v>412728199003030533</v>
          </cell>
          <cell r="L80" t="str">
            <v>中银富登</v>
          </cell>
          <cell r="M80" t="str">
            <v>农商行</v>
          </cell>
          <cell r="N80" t="str">
            <v>宋小林</v>
          </cell>
          <cell r="O80" t="str">
            <v>623059137803635860</v>
          </cell>
        </row>
        <row r="81">
          <cell r="K81" t="str">
            <v>412728197307240530</v>
          </cell>
          <cell r="L81" t="str">
            <v>中银富登</v>
          </cell>
          <cell r="M81" t="str">
            <v>农商行</v>
          </cell>
          <cell r="N81" t="str">
            <v>申俊锋</v>
          </cell>
          <cell r="O81" t="str">
            <v>37802002300005972</v>
          </cell>
        </row>
        <row r="82">
          <cell r="K82" t="str">
            <v>412728198104080535</v>
          </cell>
          <cell r="L82" t="str">
            <v>沈丘农商行北郊支行</v>
          </cell>
          <cell r="M82" t="str">
            <v>农商行</v>
          </cell>
          <cell r="N82" t="str">
            <v>崔永齐</v>
          </cell>
          <cell r="O82" t="str">
            <v>37802032400007375</v>
          </cell>
        </row>
        <row r="83">
          <cell r="K83" t="str">
            <v>41272819691206055X</v>
          </cell>
          <cell r="L83" t="str">
            <v>沈丘农商行北郊支行</v>
          </cell>
          <cell r="M83" t="str">
            <v>农商行</v>
          </cell>
          <cell r="N83" t="str">
            <v>窦品全</v>
          </cell>
          <cell r="O83" t="str">
            <v>37802002000005582</v>
          </cell>
        </row>
        <row r="84">
          <cell r="K84" t="str">
            <v>412728198010120516</v>
          </cell>
          <cell r="L84" t="str">
            <v>沈丘农商行北郊支行</v>
          </cell>
          <cell r="M84" t="str">
            <v>农商行</v>
          </cell>
          <cell r="N84" t="str">
            <v>辛东风</v>
          </cell>
          <cell r="O84" t="str">
            <v>621585137800580348</v>
          </cell>
        </row>
        <row r="85">
          <cell r="K85" t="str">
            <v>412728198010210634</v>
          </cell>
          <cell r="L85" t="str">
            <v>沈丘农商行北郊支行</v>
          </cell>
          <cell r="M85" t="str">
            <v>农商行</v>
          </cell>
          <cell r="N85" t="str">
            <v>杨林</v>
          </cell>
          <cell r="O85" t="str">
            <v>621585137800604858</v>
          </cell>
        </row>
        <row r="86">
          <cell r="K86" t="str">
            <v>412728197902220024</v>
          </cell>
          <cell r="L86" t="str">
            <v>沈丘农商行北郊支行</v>
          </cell>
          <cell r="M86" t="str">
            <v>农商行</v>
          </cell>
          <cell r="N86" t="str">
            <v>杨茜</v>
          </cell>
          <cell r="O86" t="str">
            <v>621585137800580785</v>
          </cell>
        </row>
        <row r="87">
          <cell r="K87" t="str">
            <v>412728196509250513</v>
          </cell>
          <cell r="L87" t="str">
            <v>沈丘农商行北郊支行</v>
          </cell>
          <cell r="M87" t="str">
            <v>农商行</v>
          </cell>
          <cell r="N87" t="str">
            <v>李勇</v>
          </cell>
          <cell r="O87" t="str">
            <v>621585137800604874</v>
          </cell>
        </row>
        <row r="88">
          <cell r="K88" t="str">
            <v>412728196501050517</v>
          </cell>
          <cell r="L88" t="str">
            <v>沈丘农商行北郊支行</v>
          </cell>
          <cell r="M88" t="str">
            <v>农商行</v>
          </cell>
          <cell r="N88" t="str">
            <v>周明庄</v>
          </cell>
          <cell r="O88" t="str">
            <v>621585137800604866</v>
          </cell>
        </row>
        <row r="89">
          <cell r="K89" t="str">
            <v>412728198807100539</v>
          </cell>
          <cell r="L89" t="str">
            <v>沈丘农商行北郊支行</v>
          </cell>
          <cell r="M89" t="str">
            <v>农商行</v>
          </cell>
          <cell r="N89" t="str">
            <v>杨彬</v>
          </cell>
          <cell r="O89" t="str">
            <v>623059137800817156</v>
          </cell>
        </row>
        <row r="90">
          <cell r="K90" t="str">
            <v>412728198811270522</v>
          </cell>
          <cell r="L90" t="str">
            <v>沈丘农商行北郊支行</v>
          </cell>
          <cell r="M90" t="str">
            <v>农商行</v>
          </cell>
          <cell r="N90" t="str">
            <v>焦新响</v>
          </cell>
          <cell r="O90" t="str">
            <v>621585137800587244</v>
          </cell>
        </row>
        <row r="91">
          <cell r="K91" t="str">
            <v>412728198509180518</v>
          </cell>
          <cell r="L91" t="str">
            <v>沈丘农商行北郊支行</v>
          </cell>
          <cell r="M91" t="str">
            <v>农商行</v>
          </cell>
          <cell r="N91" t="str">
            <v>李永卫</v>
          </cell>
          <cell r="O91" t="str">
            <v>00000202890323784889</v>
          </cell>
        </row>
        <row r="92">
          <cell r="K92" t="str">
            <v>412728196907270536</v>
          </cell>
          <cell r="L92" t="str">
            <v>沈丘农商行北郊支行</v>
          </cell>
          <cell r="M92" t="str">
            <v>农商行</v>
          </cell>
          <cell r="N92" t="str">
            <v>李伟</v>
          </cell>
          <cell r="O92" t="str">
            <v>00000158963863785889</v>
          </cell>
        </row>
        <row r="93">
          <cell r="K93" t="str">
            <v>412728197409050578</v>
          </cell>
          <cell r="L93" t="str">
            <v>沈丘农商行北郊支行</v>
          </cell>
          <cell r="M93" t="str">
            <v>农商行</v>
          </cell>
          <cell r="N93" t="str">
            <v>杨建峰</v>
          </cell>
          <cell r="O93" t="str">
            <v>37802002600009073</v>
          </cell>
        </row>
        <row r="94">
          <cell r="K94" t="str">
            <v>412728197904250534</v>
          </cell>
          <cell r="L94" t="str">
            <v>沈丘农商行北郊支行</v>
          </cell>
          <cell r="M94" t="str">
            <v>农商行</v>
          </cell>
          <cell r="N94" t="str">
            <v>杨会领</v>
          </cell>
          <cell r="O94" t="str">
            <v>621585137800587426</v>
          </cell>
        </row>
        <row r="95">
          <cell r="K95" t="str">
            <v>412728199805260525</v>
          </cell>
          <cell r="L95" t="str">
            <v>沈丘农商行北郊支行</v>
          </cell>
          <cell r="M95" t="str">
            <v>农商行</v>
          </cell>
          <cell r="N95" t="str">
            <v>杨赛</v>
          </cell>
          <cell r="O95" t="str">
            <v>621585137800604999</v>
          </cell>
        </row>
        <row r="96">
          <cell r="K96" t="str">
            <v>412728197001010572</v>
          </cell>
          <cell r="L96" t="str">
            <v>沈丘农商行北郊支行</v>
          </cell>
          <cell r="M96" t="str">
            <v>农商行</v>
          </cell>
          <cell r="N96" t="str">
            <v>王新富</v>
          </cell>
          <cell r="O96" t="str">
            <v>00000022877543785889</v>
          </cell>
        </row>
        <row r="97">
          <cell r="K97" t="str">
            <v>412728197903250532</v>
          </cell>
          <cell r="L97" t="str">
            <v>沈丘农商行北郊支行</v>
          </cell>
          <cell r="M97" t="str">
            <v>农商行</v>
          </cell>
          <cell r="N97" t="str">
            <v>申林</v>
          </cell>
          <cell r="O97" t="str">
            <v>621585137800580686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 "/>
      <sheetName val="2019年11月-2020年3月31新贷款人员"/>
    </sheetNames>
    <sheetDataSet>
      <sheetData sheetId="0"/>
      <sheetData sheetId="1">
        <row r="4">
          <cell r="O4" t="str">
            <v>412728198005130517</v>
          </cell>
          <cell r="P4" t="str">
            <v>邮储银行</v>
          </cell>
          <cell r="Q4" t="str">
            <v>农商行</v>
          </cell>
          <cell r="R4" t="str">
            <v>郑建领</v>
          </cell>
          <cell r="S4" t="str">
            <v>623059137801264630</v>
          </cell>
        </row>
        <row r="5">
          <cell r="O5" t="str">
            <v>412728198710110511</v>
          </cell>
          <cell r="P5" t="str">
            <v>邮储银行</v>
          </cell>
          <cell r="Q5" t="str">
            <v>农商行</v>
          </cell>
          <cell r="R5" t="str">
            <v>海纪信</v>
          </cell>
          <cell r="S5" t="str">
            <v>37802002400006056</v>
          </cell>
        </row>
        <row r="6">
          <cell r="O6" t="str">
            <v>412728196511060516</v>
          </cell>
          <cell r="P6" t="str">
            <v>邮储银行</v>
          </cell>
          <cell r="Q6" t="str">
            <v>农商行</v>
          </cell>
          <cell r="R6" t="str">
            <v>乔清兰</v>
          </cell>
          <cell r="S6" t="str">
            <v>00000058647983780889</v>
          </cell>
        </row>
        <row r="7">
          <cell r="O7" t="str">
            <v>412728198410050553</v>
          </cell>
          <cell r="P7" t="str">
            <v>邮储银行</v>
          </cell>
          <cell r="Q7" t="str">
            <v>农商行</v>
          </cell>
          <cell r="R7" t="str">
            <v>张翠梅</v>
          </cell>
          <cell r="S7" t="str">
            <v>37802002500006353</v>
          </cell>
        </row>
        <row r="8">
          <cell r="O8" t="str">
            <v>412728197704230512</v>
          </cell>
          <cell r="P8" t="str">
            <v>邮储银行</v>
          </cell>
          <cell r="Q8" t="str">
            <v>农商行</v>
          </cell>
          <cell r="R8" t="str">
            <v>王新峰</v>
          </cell>
          <cell r="S8" t="str">
            <v>00000023499683784889</v>
          </cell>
        </row>
        <row r="9">
          <cell r="O9" t="str">
            <v>412728198705100511</v>
          </cell>
          <cell r="P9" t="str">
            <v>邮储银行</v>
          </cell>
          <cell r="Q9" t="str">
            <v>农商行</v>
          </cell>
          <cell r="R9" t="str">
            <v>阙威海</v>
          </cell>
          <cell r="S9" t="str">
            <v>37802032100007640</v>
          </cell>
        </row>
        <row r="10">
          <cell r="O10" t="str">
            <v>412728196310100577</v>
          </cell>
          <cell r="P10" t="str">
            <v>邮储银行</v>
          </cell>
          <cell r="Q10" t="str">
            <v>农商行</v>
          </cell>
          <cell r="R10" t="str">
            <v>阙深义</v>
          </cell>
          <cell r="S10" t="str">
            <v>37802032900003106</v>
          </cell>
        </row>
        <row r="11">
          <cell r="O11" t="str">
            <v>41272819770206053X</v>
          </cell>
          <cell r="P11" t="str">
            <v>邮储银行</v>
          </cell>
          <cell r="Q11" t="str">
            <v>农商行</v>
          </cell>
          <cell r="R11" t="str">
            <v>葛书华</v>
          </cell>
          <cell r="S11" t="str">
            <v>37802002100015284</v>
          </cell>
        </row>
        <row r="12">
          <cell r="O12" t="str">
            <v>412728196201050515</v>
          </cell>
          <cell r="P12" t="str">
            <v>邮储银行</v>
          </cell>
          <cell r="Q12" t="str">
            <v>农商行</v>
          </cell>
          <cell r="R12" t="str">
            <v>于存全</v>
          </cell>
          <cell r="S12" t="str">
            <v>00000023454133784889</v>
          </cell>
        </row>
        <row r="13">
          <cell r="O13" t="str">
            <v>412728198811160518</v>
          </cell>
          <cell r="P13" t="str">
            <v>邮储银行</v>
          </cell>
          <cell r="Q13" t="str">
            <v>农商行</v>
          </cell>
          <cell r="R13" t="str">
            <v>柳新民</v>
          </cell>
          <cell r="S13" t="str">
            <v>37802002100005732</v>
          </cell>
        </row>
        <row r="14">
          <cell r="O14" t="str">
            <v>412728197908140535</v>
          </cell>
          <cell r="P14" t="str">
            <v>邮储银行</v>
          </cell>
          <cell r="Q14" t="str">
            <v>农商行</v>
          </cell>
          <cell r="R14" t="str">
            <v>李建伟</v>
          </cell>
          <cell r="S14" t="str">
            <v>00000062881773789880</v>
          </cell>
        </row>
        <row r="15">
          <cell r="O15" t="str">
            <v>41272819680223052X</v>
          </cell>
          <cell r="P15" t="str">
            <v>邮储银行</v>
          </cell>
          <cell r="Q15" t="str">
            <v>农商行</v>
          </cell>
          <cell r="R15" t="str">
            <v>王新霞</v>
          </cell>
          <cell r="S15" t="str">
            <v>623059137802241116</v>
          </cell>
        </row>
        <row r="16">
          <cell r="O16" t="str">
            <v>412728197111190535</v>
          </cell>
          <cell r="P16" t="str">
            <v>邮储银行</v>
          </cell>
          <cell r="Q16" t="str">
            <v>农商行</v>
          </cell>
          <cell r="R16" t="str">
            <v>解稳成</v>
          </cell>
          <cell r="S16" t="str">
            <v>623059137803729622</v>
          </cell>
        </row>
        <row r="17">
          <cell r="O17" t="str">
            <v>412728196310020606</v>
          </cell>
          <cell r="P17" t="str">
            <v>邮储银行</v>
          </cell>
          <cell r="Q17" t="str">
            <v>农商行</v>
          </cell>
          <cell r="R17" t="str">
            <v>姚秀梅</v>
          </cell>
          <cell r="S17" t="str">
            <v>623059137802244383</v>
          </cell>
        </row>
        <row r="18">
          <cell r="O18" t="str">
            <v>412728197307170579</v>
          </cell>
          <cell r="P18" t="str">
            <v>邮储银行</v>
          </cell>
          <cell r="Q18" t="str">
            <v>农商行</v>
          </cell>
          <cell r="R18" t="str">
            <v>刘永海</v>
          </cell>
          <cell r="S18" t="str">
            <v>37802032300003636</v>
          </cell>
        </row>
        <row r="19">
          <cell r="O19" t="str">
            <v>412728197110100550</v>
          </cell>
          <cell r="P19" t="str">
            <v>邮储银行</v>
          </cell>
          <cell r="Q19" t="str">
            <v>农商行</v>
          </cell>
          <cell r="R19" t="str">
            <v>肖岗</v>
          </cell>
          <cell r="S19" t="str">
            <v>00000067930053784889</v>
          </cell>
        </row>
        <row r="20">
          <cell r="O20" t="str">
            <v>412728198401240515</v>
          </cell>
          <cell r="P20" t="str">
            <v>邮储银行</v>
          </cell>
          <cell r="Q20" t="str">
            <v>农商行</v>
          </cell>
          <cell r="R20" t="str">
            <v>柳厂</v>
          </cell>
          <cell r="S20" t="str">
            <v>00000023256353786889</v>
          </cell>
        </row>
        <row r="21">
          <cell r="O21" t="str">
            <v>412728196910160573</v>
          </cell>
          <cell r="P21" t="str">
            <v>邮储银行</v>
          </cell>
          <cell r="Q21" t="str">
            <v>农商行</v>
          </cell>
          <cell r="R21" t="str">
            <v>柳立新</v>
          </cell>
          <cell r="S21" t="str">
            <v>37802012300002039</v>
          </cell>
        </row>
        <row r="22">
          <cell r="O22" t="str">
            <v>412728198311060537</v>
          </cell>
          <cell r="P22" t="str">
            <v>邮储银行</v>
          </cell>
          <cell r="Q22" t="str">
            <v>农商行</v>
          </cell>
          <cell r="R22" t="str">
            <v>郑俊勇</v>
          </cell>
          <cell r="S22" t="str">
            <v>00000103215603783889</v>
          </cell>
        </row>
        <row r="23">
          <cell r="O23" t="str">
            <v>412728198509290530</v>
          </cell>
          <cell r="P23" t="str">
            <v>邮储银行</v>
          </cell>
          <cell r="Q23" t="str">
            <v>农商行</v>
          </cell>
          <cell r="R23" t="str">
            <v>杨素云</v>
          </cell>
          <cell r="S23" t="str">
            <v>37802002300005793</v>
          </cell>
        </row>
        <row r="24">
          <cell r="O24" t="str">
            <v>41272819710910057X</v>
          </cell>
          <cell r="P24" t="str">
            <v>邮储银行</v>
          </cell>
          <cell r="Q24" t="str">
            <v>农商行</v>
          </cell>
          <cell r="R24" t="str">
            <v>郑海军</v>
          </cell>
          <cell r="S24" t="str">
            <v>623059137803242634</v>
          </cell>
        </row>
        <row r="25">
          <cell r="O25" t="str">
            <v>412728197709120558</v>
          </cell>
          <cell r="P25" t="str">
            <v>邮储银行</v>
          </cell>
          <cell r="Q25" t="str">
            <v>农商行</v>
          </cell>
          <cell r="R25" t="str">
            <v>乔永华</v>
          </cell>
          <cell r="S25" t="str">
            <v>623059137801796706</v>
          </cell>
        </row>
        <row r="26">
          <cell r="O26" t="str">
            <v>412728196509070547</v>
          </cell>
          <cell r="P26" t="str">
            <v>邮储银行</v>
          </cell>
          <cell r="Q26" t="str">
            <v>农商行</v>
          </cell>
          <cell r="R26" t="str">
            <v>张春云</v>
          </cell>
          <cell r="S26" t="str">
            <v>37802012400002185</v>
          </cell>
        </row>
        <row r="27">
          <cell r="O27" t="str">
            <v>412728196608150542</v>
          </cell>
          <cell r="P27" t="str">
            <v>邮储银行</v>
          </cell>
          <cell r="Q27" t="str">
            <v>农商行</v>
          </cell>
          <cell r="R27" t="str">
            <v>齐喜梅</v>
          </cell>
          <cell r="S27" t="str">
            <v>6221804910002755332</v>
          </cell>
        </row>
        <row r="28">
          <cell r="O28" t="str">
            <v>412728196703150516</v>
          </cell>
          <cell r="P28" t="str">
            <v>邮储银行</v>
          </cell>
          <cell r="Q28" t="str">
            <v>农商行</v>
          </cell>
          <cell r="R28" t="str">
            <v>韩美莲</v>
          </cell>
          <cell r="S28" t="str">
            <v>37802012800003338</v>
          </cell>
        </row>
        <row r="29">
          <cell r="O29" t="str">
            <v>41272819831104051X</v>
          </cell>
          <cell r="P29" t="str">
            <v>邮储银行</v>
          </cell>
          <cell r="Q29" t="str">
            <v>农商行</v>
          </cell>
          <cell r="R29" t="str">
            <v>惠西磊</v>
          </cell>
          <cell r="S29" t="str">
            <v>000000235002823780889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1156">
          <cell r="O1156" t="str">
            <v>412728196307267296</v>
          </cell>
          <cell r="P1156" t="str">
            <v>沈丘农商银行</v>
          </cell>
          <cell r="Q1156" t="str">
            <v>农商行</v>
          </cell>
          <cell r="R1156" t="str">
            <v>王芝锋</v>
          </cell>
          <cell r="S1156" t="str">
            <v>623059137803749620</v>
          </cell>
        </row>
        <row r="1157">
          <cell r="O1157" t="str">
            <v>412728200001047230</v>
          </cell>
          <cell r="P1157" t="str">
            <v>沈丘农商银行</v>
          </cell>
          <cell r="Q1157" t="str">
            <v>农商行</v>
          </cell>
          <cell r="R1157" t="str">
            <v>王绍华</v>
          </cell>
          <cell r="S1157" t="str">
            <v>623059137803749075</v>
          </cell>
        </row>
        <row r="1158">
          <cell r="O1158" t="str">
            <v>412728200001217244</v>
          </cell>
          <cell r="P1158" t="str">
            <v>沈丘农商银行</v>
          </cell>
          <cell r="Q1158" t="str">
            <v>农商行</v>
          </cell>
          <cell r="R1158" t="str">
            <v>李文婷</v>
          </cell>
          <cell r="S1158" t="str">
            <v>623059112102105113</v>
          </cell>
        </row>
        <row r="1159">
          <cell r="O1159" t="str">
            <v>412728197411197229</v>
          </cell>
          <cell r="P1159" t="str">
            <v>沈丘农商银行</v>
          </cell>
          <cell r="Q1159" t="str">
            <v>农商行</v>
          </cell>
          <cell r="R1159" t="str">
            <v>郭新红</v>
          </cell>
          <cell r="S1159" t="str">
            <v>623059137802713544</v>
          </cell>
        </row>
        <row r="1160">
          <cell r="O1160" t="str">
            <v>412728197004087356</v>
          </cell>
          <cell r="P1160" t="str">
            <v>沈丘农商银行</v>
          </cell>
          <cell r="Q1160" t="str">
            <v>农商行</v>
          </cell>
          <cell r="R1160" t="str">
            <v>欧阳桂堂</v>
          </cell>
          <cell r="S1160" t="str">
            <v>00000088938673780889</v>
          </cell>
        </row>
        <row r="1161">
          <cell r="O1161" t="str">
            <v>412728199902237212</v>
          </cell>
          <cell r="P1161" t="str">
            <v>沈丘农商银行</v>
          </cell>
          <cell r="Q1161" t="str">
            <v>农商行</v>
          </cell>
          <cell r="R1161" t="str">
            <v>王永光</v>
          </cell>
          <cell r="S1161" t="str">
            <v>623059137803749638</v>
          </cell>
        </row>
        <row r="1162">
          <cell r="O1162" t="str">
            <v>412728199802177275</v>
          </cell>
          <cell r="P1162" t="str">
            <v>沈丘农商银行</v>
          </cell>
          <cell r="Q1162" t="str">
            <v>农商行</v>
          </cell>
          <cell r="R1162" t="str">
            <v>孙亮亮</v>
          </cell>
          <cell r="S1162" t="str">
            <v>623059137800401316</v>
          </cell>
        </row>
        <row r="1163">
          <cell r="O1163" t="str">
            <v>412728199809027253</v>
          </cell>
          <cell r="P1163" t="str">
            <v>沈丘农商银行</v>
          </cell>
          <cell r="Q1163" t="str">
            <v>农商行</v>
          </cell>
          <cell r="R1163" t="str">
            <v>谢李闯</v>
          </cell>
          <cell r="S1163" t="str">
            <v>623059137801965996</v>
          </cell>
        </row>
        <row r="1164">
          <cell r="O1164" t="str">
            <v>412728198008116497</v>
          </cell>
          <cell r="P1164" t="str">
            <v>农商行</v>
          </cell>
        </row>
        <row r="1164">
          <cell r="R1164" t="str">
            <v>赵秀梅</v>
          </cell>
        </row>
        <row r="1165">
          <cell r="O1165" t="str">
            <v>412728196908196497</v>
          </cell>
          <cell r="P1165" t="str">
            <v>农商行</v>
          </cell>
        </row>
        <row r="1165">
          <cell r="R1165" t="str">
            <v>李辉</v>
          </cell>
        </row>
        <row r="1166">
          <cell r="O1166" t="str">
            <v>412728198609066413</v>
          </cell>
          <cell r="P1166" t="str">
            <v>农商行</v>
          </cell>
        </row>
        <row r="1166">
          <cell r="R1166" t="str">
            <v>姜桂花</v>
          </cell>
        </row>
        <row r="1167">
          <cell r="O1167" t="str">
            <v>412728199101266419</v>
          </cell>
          <cell r="P1167" t="str">
            <v>农商行</v>
          </cell>
        </row>
        <row r="1167">
          <cell r="R1167" t="str">
            <v>崔进</v>
          </cell>
        </row>
        <row r="1168">
          <cell r="O1168" t="str">
            <v>412728197204046428</v>
          </cell>
          <cell r="P1168" t="str">
            <v>农商行</v>
          </cell>
        </row>
        <row r="1168">
          <cell r="R1168" t="str">
            <v>崔志军</v>
          </cell>
        </row>
        <row r="1169">
          <cell r="O1169" t="str">
            <v>412728196710276416</v>
          </cell>
          <cell r="P1169" t="str">
            <v>农商行</v>
          </cell>
        </row>
        <row r="1169">
          <cell r="R1169" t="str">
            <v>贾秀英</v>
          </cell>
        </row>
        <row r="1170">
          <cell r="O1170" t="str">
            <v>412728196808036410</v>
          </cell>
          <cell r="P1170" t="str">
            <v>农商行</v>
          </cell>
        </row>
        <row r="1170">
          <cell r="R1170" t="str">
            <v>周保林</v>
          </cell>
        </row>
        <row r="1171">
          <cell r="O1171" t="str">
            <v>412728196204246417</v>
          </cell>
          <cell r="P1171" t="str">
            <v>农商行</v>
          </cell>
        </row>
        <row r="1171">
          <cell r="R1171" t="str">
            <v>王丙田</v>
          </cell>
        </row>
        <row r="1172">
          <cell r="O1172" t="str">
            <v>412728197112196429</v>
          </cell>
          <cell r="P1172" t="str">
            <v>农商行</v>
          </cell>
        </row>
        <row r="1172">
          <cell r="R1172" t="str">
            <v>孔德齐</v>
          </cell>
        </row>
        <row r="1173">
          <cell r="O1173" t="str">
            <v>412728196606156473</v>
          </cell>
          <cell r="P1173" t="str">
            <v>农商行</v>
          </cell>
        </row>
        <row r="1173">
          <cell r="R1173" t="str">
            <v>王海军</v>
          </cell>
        </row>
        <row r="1174">
          <cell r="O1174" t="str">
            <v>412728197204076459</v>
          </cell>
          <cell r="P1174" t="str">
            <v>农商行</v>
          </cell>
        </row>
        <row r="1174">
          <cell r="R1174" t="str">
            <v>孔维志</v>
          </cell>
        </row>
        <row r="1175">
          <cell r="O1175" t="str">
            <v>412728196809076457</v>
          </cell>
          <cell r="P1175" t="str">
            <v>农商行</v>
          </cell>
        </row>
        <row r="1175">
          <cell r="R1175" t="str">
            <v>于运龙</v>
          </cell>
        </row>
        <row r="1176">
          <cell r="O1176" t="str">
            <v>412728196509126483</v>
          </cell>
          <cell r="P1176" t="str">
            <v>农商行</v>
          </cell>
        </row>
        <row r="1176">
          <cell r="R1176" t="str">
            <v>张万幸</v>
          </cell>
        </row>
        <row r="1177">
          <cell r="O1177" t="str">
            <v>412728197006046419</v>
          </cell>
          <cell r="P1177" t="str">
            <v>农商行</v>
          </cell>
        </row>
        <row r="1177">
          <cell r="R1177" t="str">
            <v>李彩云</v>
          </cell>
        </row>
        <row r="1178">
          <cell r="O1178" t="str">
            <v>412728197904206437</v>
          </cell>
          <cell r="P1178" t="str">
            <v>农商行</v>
          </cell>
        </row>
        <row r="1178">
          <cell r="R1178" t="str">
            <v>王春英</v>
          </cell>
        </row>
        <row r="1179">
          <cell r="O1179" t="str">
            <v>412728196608156450</v>
          </cell>
          <cell r="P1179" t="str">
            <v>农商行</v>
          </cell>
        </row>
        <row r="1180">
          <cell r="O1180" t="str">
            <v>412728197409066529</v>
          </cell>
          <cell r="P1180" t="str">
            <v>农商行</v>
          </cell>
        </row>
        <row r="1181">
          <cell r="O1181" t="str">
            <v>412728196801016425</v>
          </cell>
          <cell r="P1181" t="str">
            <v>农商行</v>
          </cell>
        </row>
        <row r="1182">
          <cell r="O1182" t="str">
            <v>412728196510166415</v>
          </cell>
          <cell r="P1182" t="str">
            <v>农商行</v>
          </cell>
        </row>
        <row r="1183">
          <cell r="O1183" t="str">
            <v>412728199809066439</v>
          </cell>
          <cell r="P1183" t="str">
            <v>农商行</v>
          </cell>
        </row>
        <row r="1184">
          <cell r="O1184" t="str">
            <v>412728198209206456</v>
          </cell>
          <cell r="P1184" t="str">
            <v>农商行</v>
          </cell>
        </row>
        <row r="1185">
          <cell r="O1185" t="str">
            <v>412728196605056112</v>
          </cell>
          <cell r="P1185" t="str">
            <v>农商行</v>
          </cell>
        </row>
        <row r="1186">
          <cell r="O1186" t="str">
            <v>412728196409096432</v>
          </cell>
          <cell r="P1186" t="str">
            <v>农商行</v>
          </cell>
        </row>
        <row r="1187">
          <cell r="O1187" t="str">
            <v>41272819790418643X</v>
          </cell>
          <cell r="P1187" t="str">
            <v>农商行</v>
          </cell>
        </row>
        <row r="1188">
          <cell r="O1188" t="str">
            <v>412728197310156479</v>
          </cell>
          <cell r="P1188" t="str">
            <v>农商行</v>
          </cell>
        </row>
        <row r="1189">
          <cell r="O1189" t="str">
            <v>412728197202296458</v>
          </cell>
          <cell r="P1189" t="str">
            <v>农商行</v>
          </cell>
        </row>
        <row r="1190">
          <cell r="O1190" t="str">
            <v>412728196205256414</v>
          </cell>
          <cell r="P1190" t="str">
            <v>农商行</v>
          </cell>
        </row>
        <row r="1191">
          <cell r="O1191" t="str">
            <v>412728196710026417</v>
          </cell>
          <cell r="P1191" t="str">
            <v>农商行</v>
          </cell>
        </row>
        <row r="1192">
          <cell r="O1192" t="str">
            <v>412728197804016433</v>
          </cell>
          <cell r="P1192" t="str">
            <v>农商行</v>
          </cell>
        </row>
        <row r="1193">
          <cell r="O1193" t="str">
            <v>412728196801106412</v>
          </cell>
          <cell r="P1193" t="str">
            <v>农商行</v>
          </cell>
        </row>
        <row r="1194">
          <cell r="O1194" t="str">
            <v>412728197010046518</v>
          </cell>
          <cell r="P1194" t="str">
            <v>农商行</v>
          </cell>
        </row>
        <row r="1195">
          <cell r="O1195" t="str">
            <v>412728196803276431</v>
          </cell>
          <cell r="P1195" t="str">
            <v>农商行</v>
          </cell>
        </row>
        <row r="1196">
          <cell r="O1196" t="str">
            <v>412728196003122522</v>
          </cell>
          <cell r="P1196" t="str">
            <v>农商行</v>
          </cell>
        </row>
        <row r="1197">
          <cell r="O1197" t="str">
            <v>41272819760613253X</v>
          </cell>
          <cell r="P1197" t="str">
            <v>农商行</v>
          </cell>
        </row>
        <row r="1198">
          <cell r="O1198" t="str">
            <v>412728197006082540</v>
          </cell>
          <cell r="P1198" t="str">
            <v>农商行</v>
          </cell>
        </row>
        <row r="1199">
          <cell r="O1199" t="str">
            <v>41272819680229251X</v>
          </cell>
          <cell r="P1199" t="str">
            <v>农商行</v>
          </cell>
        </row>
        <row r="1200">
          <cell r="O1200" t="str">
            <v>412728196911142553</v>
          </cell>
          <cell r="P1200" t="str">
            <v>农商行</v>
          </cell>
        </row>
        <row r="1201">
          <cell r="O1201" t="str">
            <v>412728196505252538</v>
          </cell>
          <cell r="P1201" t="str">
            <v>农商行</v>
          </cell>
        </row>
        <row r="1202">
          <cell r="O1202" t="str">
            <v>412728196812262576</v>
          </cell>
          <cell r="P1202" t="str">
            <v>农商行</v>
          </cell>
        </row>
        <row r="1203">
          <cell r="O1203" t="str">
            <v>41272819681210253X</v>
          </cell>
          <cell r="P1203" t="str">
            <v>农商行</v>
          </cell>
        </row>
        <row r="1204">
          <cell r="O1204" t="str">
            <v>412728197807302523</v>
          </cell>
          <cell r="P1204" t="str">
            <v>农商行</v>
          </cell>
        </row>
        <row r="1205">
          <cell r="O1205" t="str">
            <v>412728199903252553</v>
          </cell>
          <cell r="P1205" t="str">
            <v>农商行</v>
          </cell>
        </row>
        <row r="1206">
          <cell r="O1206" t="str">
            <v>412728196001102560</v>
          </cell>
          <cell r="P1206" t="str">
            <v>农商行</v>
          </cell>
        </row>
        <row r="1207">
          <cell r="O1207" t="str">
            <v>412728198004127228</v>
          </cell>
          <cell r="P1207" t="str">
            <v>农商行</v>
          </cell>
        </row>
        <row r="1208">
          <cell r="O1208" t="str">
            <v>412728195912152556</v>
          </cell>
          <cell r="P1208" t="str">
            <v>农商行</v>
          </cell>
        </row>
        <row r="1209">
          <cell r="O1209" t="str">
            <v>41272819631110254X</v>
          </cell>
          <cell r="P1209" t="str">
            <v>农商行</v>
          </cell>
        </row>
        <row r="1210">
          <cell r="O1210" t="str">
            <v>412728196210012561</v>
          </cell>
          <cell r="P1210" t="str">
            <v>农商行</v>
          </cell>
        </row>
        <row r="1211">
          <cell r="O1211" t="str">
            <v>412728196712032511</v>
          </cell>
          <cell r="P1211" t="str">
            <v>农商行</v>
          </cell>
        </row>
        <row r="1212">
          <cell r="O1212" t="str">
            <v>412728197011122578</v>
          </cell>
          <cell r="P1212" t="str">
            <v>农商行</v>
          </cell>
        </row>
        <row r="1213">
          <cell r="O1213" t="str">
            <v>412728196407162555</v>
          </cell>
          <cell r="P1213" t="str">
            <v>农商行</v>
          </cell>
        </row>
        <row r="1214">
          <cell r="O1214" t="str">
            <v>412728199311202536</v>
          </cell>
          <cell r="P1214" t="str">
            <v>农商行</v>
          </cell>
        </row>
        <row r="1215">
          <cell r="O1215" t="str">
            <v>412728196508112549</v>
          </cell>
          <cell r="P1215" t="str">
            <v>农商行</v>
          </cell>
        </row>
        <row r="1216">
          <cell r="O1216" t="str">
            <v>412728195710172516</v>
          </cell>
          <cell r="P1216" t="str">
            <v>农商行</v>
          </cell>
        </row>
        <row r="1217">
          <cell r="O1217" t="str">
            <v>412728196010072519</v>
          </cell>
          <cell r="P1217" t="str">
            <v>农商行</v>
          </cell>
        </row>
        <row r="1218">
          <cell r="O1218" t="str">
            <v>412728196609242510</v>
          </cell>
          <cell r="P1218" t="str">
            <v>农商行</v>
          </cell>
        </row>
        <row r="1219">
          <cell r="O1219" t="str">
            <v>412728196307092510</v>
          </cell>
          <cell r="P1219" t="str">
            <v>农商行</v>
          </cell>
        </row>
        <row r="1220">
          <cell r="O1220" t="str">
            <v>412728197112202518</v>
          </cell>
          <cell r="P1220" t="str">
            <v>农商行</v>
          </cell>
        </row>
        <row r="1221">
          <cell r="O1221" t="str">
            <v>412728196608232513</v>
          </cell>
          <cell r="P1221" t="str">
            <v>农商行</v>
          </cell>
        </row>
        <row r="1222">
          <cell r="O1222" t="str">
            <v>412728199601072514</v>
          </cell>
          <cell r="P1222" t="str">
            <v>农商行</v>
          </cell>
        </row>
        <row r="1223">
          <cell r="O1223" t="str">
            <v>412728196206202573</v>
          </cell>
          <cell r="P1223" t="str">
            <v>农商行</v>
          </cell>
        </row>
        <row r="1224">
          <cell r="O1224" t="str">
            <v>412728197208202555</v>
          </cell>
          <cell r="P1224" t="str">
            <v>农商行</v>
          </cell>
        </row>
        <row r="1225">
          <cell r="O1225" t="str">
            <v>41272819651024257X</v>
          </cell>
          <cell r="P1225" t="str">
            <v>农商行</v>
          </cell>
        </row>
        <row r="1226">
          <cell r="O1226" t="str">
            <v>412728198807052514</v>
          </cell>
          <cell r="P1226" t="str">
            <v>农商行</v>
          </cell>
        </row>
        <row r="1227">
          <cell r="O1227" t="str">
            <v>412728198506072554</v>
          </cell>
          <cell r="P1227" t="str">
            <v>农商行</v>
          </cell>
        </row>
        <row r="1228">
          <cell r="O1228" t="str">
            <v>412728196211242510</v>
          </cell>
          <cell r="P1228" t="str">
            <v>农商行</v>
          </cell>
        </row>
        <row r="1229">
          <cell r="O1229" t="str">
            <v>41272819641027251X</v>
          </cell>
          <cell r="P1229" t="str">
            <v>农商行</v>
          </cell>
        </row>
        <row r="1230">
          <cell r="O1230" t="str">
            <v>412728199502142521</v>
          </cell>
          <cell r="P1230" t="str">
            <v>农商行</v>
          </cell>
        </row>
        <row r="1231">
          <cell r="O1231" t="str">
            <v>412728196609192517</v>
          </cell>
          <cell r="P1231" t="str">
            <v>农商行</v>
          </cell>
        </row>
        <row r="1232">
          <cell r="O1232" t="str">
            <v>412728197908106417</v>
          </cell>
          <cell r="P1232" t="str">
            <v>沈丘农商银行</v>
          </cell>
        </row>
        <row r="1233">
          <cell r="O1233" t="str">
            <v>412728196202086413</v>
          </cell>
          <cell r="P1233" t="str">
            <v>沈丘农商银行</v>
          </cell>
        </row>
        <row r="1234">
          <cell r="O1234" t="str">
            <v>412728196504056500</v>
          </cell>
          <cell r="P1234" t="str">
            <v>沈丘农商银行</v>
          </cell>
        </row>
        <row r="1235">
          <cell r="O1235" t="str">
            <v>412728197309156455</v>
          </cell>
          <cell r="P1235" t="str">
            <v>沈丘农商银行</v>
          </cell>
        </row>
        <row r="1236">
          <cell r="O1236" t="str">
            <v>41272819671001642X</v>
          </cell>
          <cell r="P1236" t="str">
            <v>沈丘农商银行</v>
          </cell>
        </row>
        <row r="1237">
          <cell r="O1237" t="str">
            <v>412728198404216414</v>
          </cell>
          <cell r="P1237" t="str">
            <v>沈丘农商银行</v>
          </cell>
        </row>
        <row r="1238">
          <cell r="O1238" t="str">
            <v>41272819860308643X</v>
          </cell>
          <cell r="P1238" t="str">
            <v>沈丘农商银行</v>
          </cell>
        </row>
        <row r="1239">
          <cell r="O1239" t="str">
            <v>412728197301016431</v>
          </cell>
          <cell r="P1239" t="str">
            <v>沈丘农商银行</v>
          </cell>
        </row>
        <row r="1240">
          <cell r="O1240" t="str">
            <v>412728198802196471</v>
          </cell>
          <cell r="P1240" t="str">
            <v>沈丘农商银行</v>
          </cell>
        </row>
        <row r="1241">
          <cell r="O1241" t="str">
            <v>412728197203106484</v>
          </cell>
          <cell r="P1241" t="str">
            <v>沈丘农商银行</v>
          </cell>
        </row>
        <row r="1242">
          <cell r="O1242" t="str">
            <v>412728196407166054</v>
          </cell>
          <cell r="P1242" t="str">
            <v>沈丘农商银行</v>
          </cell>
        </row>
        <row r="1243">
          <cell r="O1243" t="str">
            <v>412728196704206104</v>
          </cell>
          <cell r="P1243" t="str">
            <v>沈丘农商银行</v>
          </cell>
        </row>
        <row r="1244">
          <cell r="O1244" t="str">
            <v>412728196305106421</v>
          </cell>
          <cell r="P1244" t="str">
            <v>沈丘农商银行</v>
          </cell>
        </row>
        <row r="1245">
          <cell r="O1245" t="str">
            <v>412728197809026016</v>
          </cell>
          <cell r="P1245" t="str">
            <v>沈丘农商银行</v>
          </cell>
        </row>
        <row r="1246">
          <cell r="O1246" t="str">
            <v>412728197610106019</v>
          </cell>
          <cell r="P1246" t="str">
            <v>沈丘农商银行</v>
          </cell>
        </row>
        <row r="1247">
          <cell r="O1247" t="str">
            <v>412728197808097226</v>
          </cell>
          <cell r="P1247" t="str">
            <v>沈丘农商银行</v>
          </cell>
        </row>
        <row r="1248">
          <cell r="O1248" t="str">
            <v>411624196609166421</v>
          </cell>
          <cell r="P1248" t="str">
            <v>沈丘农商银行</v>
          </cell>
        </row>
        <row r="1249">
          <cell r="O1249" t="str">
            <v>412728196703156491</v>
          </cell>
          <cell r="P1249" t="str">
            <v>沈丘农商银行</v>
          </cell>
        </row>
        <row r="1250">
          <cell r="O1250" t="str">
            <v>412728199204106012</v>
          </cell>
          <cell r="P1250" t="str">
            <v>沈丘农商银行</v>
          </cell>
        </row>
        <row r="1251">
          <cell r="O1251" t="str">
            <v>412728196503193116</v>
          </cell>
          <cell r="P1251" t="str">
            <v>沈丘农商银行槐店支行</v>
          </cell>
        </row>
        <row r="1252">
          <cell r="O1252" t="str">
            <v>412728196601043154</v>
          </cell>
          <cell r="P1252" t="str">
            <v>沈丘农商银行槐店支行</v>
          </cell>
        </row>
        <row r="1253">
          <cell r="O1253" t="str">
            <v>412728199112114517</v>
          </cell>
          <cell r="P1253" t="str">
            <v>沈丘农商银行</v>
          </cell>
        </row>
        <row r="1254">
          <cell r="O1254" t="str">
            <v>412728197404014551</v>
          </cell>
          <cell r="P1254" t="str">
            <v>沈丘农商银行</v>
          </cell>
        </row>
        <row r="1255">
          <cell r="O1255" t="str">
            <v>412728198504284916</v>
          </cell>
          <cell r="P1255" t="str">
            <v>沈丘农商银行</v>
          </cell>
        </row>
        <row r="1256">
          <cell r="O1256" t="str">
            <v>41272819771003493X</v>
          </cell>
          <cell r="P1256" t="str">
            <v>沈丘农商银行</v>
          </cell>
        </row>
        <row r="1257">
          <cell r="O1257" t="str">
            <v>412728200110204979</v>
          </cell>
          <cell r="P1257" t="str">
            <v>沈丘农商银行</v>
          </cell>
        </row>
        <row r="1258">
          <cell r="O1258" t="str">
            <v>412728196306234919</v>
          </cell>
          <cell r="P1258" t="str">
            <v>沈丘农商银行</v>
          </cell>
        </row>
        <row r="1259">
          <cell r="O1259" t="str">
            <v>412728197703164971</v>
          </cell>
          <cell r="P1259" t="str">
            <v>沈丘农商银行</v>
          </cell>
        </row>
        <row r="1260">
          <cell r="O1260" t="str">
            <v>41272819841024573X</v>
          </cell>
          <cell r="P1260" t="str">
            <v>沈丘农商银行</v>
          </cell>
        </row>
        <row r="1261">
          <cell r="O1261" t="str">
            <v>412728197105015714</v>
          </cell>
          <cell r="P1261" t="str">
            <v>沈丘农商银行</v>
          </cell>
        </row>
        <row r="1262">
          <cell r="O1262" t="str">
            <v>41272819780316571X</v>
          </cell>
          <cell r="P1262" t="str">
            <v>沈丘农商银行</v>
          </cell>
        </row>
        <row r="1263">
          <cell r="O1263" t="str">
            <v>41272819621124572X</v>
          </cell>
          <cell r="P1263" t="str">
            <v>沈丘农商银行</v>
          </cell>
        </row>
        <row r="1264">
          <cell r="O1264" t="str">
            <v>412728196509024911</v>
          </cell>
          <cell r="P1264" t="str">
            <v>沈丘农商银行</v>
          </cell>
        </row>
        <row r="1265">
          <cell r="O1265" t="str">
            <v>412728198407165739</v>
          </cell>
          <cell r="P1265" t="str">
            <v>沈丘农商银行</v>
          </cell>
        </row>
        <row r="1266">
          <cell r="O1266" t="str">
            <v>412728198612264218</v>
          </cell>
          <cell r="P1266" t="str">
            <v>沈丘农商银行</v>
          </cell>
        </row>
        <row r="1267">
          <cell r="O1267" t="str">
            <v>412728199703214237</v>
          </cell>
          <cell r="P1267" t="str">
            <v>沈丘农商银行</v>
          </cell>
        </row>
        <row r="1268">
          <cell r="O1268" t="str">
            <v>412728199412174239</v>
          </cell>
          <cell r="P1268" t="str">
            <v>沈丘农商银行</v>
          </cell>
        </row>
        <row r="1269">
          <cell r="O1269" t="str">
            <v>412728198205254258</v>
          </cell>
          <cell r="P1269" t="str">
            <v>沈丘农商银行</v>
          </cell>
        </row>
        <row r="1270">
          <cell r="O1270" t="str">
            <v>412728199109264215</v>
          </cell>
          <cell r="P1270" t="str">
            <v>沈丘农商银行</v>
          </cell>
        </row>
        <row r="1271">
          <cell r="O1271" t="str">
            <v>412728198605304226</v>
          </cell>
          <cell r="P1271" t="str">
            <v>沈丘农商银行</v>
          </cell>
        </row>
        <row r="1272">
          <cell r="O1272" t="str">
            <v>412728197104304231</v>
          </cell>
          <cell r="P1272" t="str">
            <v>沈丘农商银行</v>
          </cell>
        </row>
        <row r="1273">
          <cell r="O1273" t="str">
            <v>412728196307054282</v>
          </cell>
          <cell r="P1273" t="str">
            <v>沈丘农商银行</v>
          </cell>
        </row>
        <row r="1274">
          <cell r="O1274" t="str">
            <v>412728198710254291</v>
          </cell>
          <cell r="P1274" t="str">
            <v>沈丘农商银行</v>
          </cell>
        </row>
        <row r="1275">
          <cell r="O1275" t="str">
            <v>412728200103284210</v>
          </cell>
          <cell r="P1275" t="str">
            <v>沈丘农商银行</v>
          </cell>
        </row>
        <row r="1276">
          <cell r="O1276" t="str">
            <v>41272819730318499X</v>
          </cell>
          <cell r="P1276" t="str">
            <v>沈丘农商银行</v>
          </cell>
        </row>
        <row r="1277">
          <cell r="O1277" t="str">
            <v>412728196207084919</v>
          </cell>
          <cell r="P1277" t="str">
            <v>沈丘农商银行</v>
          </cell>
        </row>
        <row r="1278">
          <cell r="O1278" t="str">
            <v>412728197704084957</v>
          </cell>
          <cell r="P1278" t="str">
            <v>沈丘农商银行</v>
          </cell>
        </row>
        <row r="1279">
          <cell r="O1279" t="str">
            <v>412728197201084912</v>
          </cell>
          <cell r="P1279" t="str">
            <v>沈丘农商银行</v>
          </cell>
        </row>
        <row r="1280">
          <cell r="O1280" t="str">
            <v>412728198912024929</v>
          </cell>
          <cell r="P1280" t="str">
            <v>沈丘农商银行</v>
          </cell>
        </row>
        <row r="1281">
          <cell r="O1281" t="str">
            <v>412728197411104934</v>
          </cell>
          <cell r="P1281" t="str">
            <v>沈丘农商银行</v>
          </cell>
        </row>
        <row r="1282">
          <cell r="O1282" t="str">
            <v>412728197009174918</v>
          </cell>
          <cell r="P1282" t="str">
            <v>沈丘农商银行</v>
          </cell>
        </row>
        <row r="1283">
          <cell r="O1283" t="str">
            <v>41132319900612264X</v>
          </cell>
          <cell r="P1283" t="str">
            <v>沈丘农商银行</v>
          </cell>
        </row>
        <row r="1284">
          <cell r="O1284" t="str">
            <v>412728198002134213</v>
          </cell>
          <cell r="P1284" t="str">
            <v>沈丘农商银行</v>
          </cell>
        </row>
        <row r="1285">
          <cell r="O1285" t="str">
            <v>412728199205014232</v>
          </cell>
          <cell r="P1285" t="str">
            <v>沈丘农商银行</v>
          </cell>
        </row>
        <row r="1286">
          <cell r="O1286" t="str">
            <v>412728196311104211</v>
          </cell>
          <cell r="P1286" t="str">
            <v>沈丘农商银行</v>
          </cell>
        </row>
        <row r="1287">
          <cell r="O1287" t="str">
            <v>412728197810014215</v>
          </cell>
          <cell r="P1287" t="str">
            <v>沈丘农商银行</v>
          </cell>
        </row>
        <row r="1288">
          <cell r="O1288" t="str">
            <v>142622199311191022</v>
          </cell>
          <cell r="P1288" t="str">
            <v>沈丘农商银行</v>
          </cell>
        </row>
        <row r="1289">
          <cell r="O1289" t="str">
            <v>412728198004254518</v>
          </cell>
          <cell r="P1289" t="str">
            <v>沈丘农商银行</v>
          </cell>
        </row>
        <row r="1290">
          <cell r="O1290" t="str">
            <v>412728200001204590</v>
          </cell>
          <cell r="P1290" t="str">
            <v>沈丘农商银行</v>
          </cell>
        </row>
        <row r="1291">
          <cell r="O1291" t="str">
            <v>412728197608024532</v>
          </cell>
          <cell r="P1291" t="str">
            <v>沈丘农商银行</v>
          </cell>
        </row>
        <row r="1292">
          <cell r="O1292" t="str">
            <v>412728199711224531</v>
          </cell>
          <cell r="P1292" t="str">
            <v>沈丘农商银行</v>
          </cell>
        </row>
        <row r="1293">
          <cell r="O1293" t="str">
            <v>412728199707064539</v>
          </cell>
          <cell r="P1293" t="str">
            <v>沈丘农商银行</v>
          </cell>
        </row>
        <row r="1294">
          <cell r="O1294" t="str">
            <v>41272819830927451X</v>
          </cell>
          <cell r="P1294" t="str">
            <v>沈丘农商银行</v>
          </cell>
        </row>
        <row r="1295">
          <cell r="O1295" t="str">
            <v>412728198502104547</v>
          </cell>
          <cell r="P1295" t="str">
            <v>沈丘农商银行</v>
          </cell>
        </row>
        <row r="1296">
          <cell r="O1296" t="str">
            <v>412728197106165722</v>
          </cell>
          <cell r="P1296" t="str">
            <v>沈丘农商银行</v>
          </cell>
        </row>
        <row r="1297">
          <cell r="O1297" t="str">
            <v>412728197108025715</v>
          </cell>
          <cell r="P1297" t="str">
            <v>沈丘农商银行</v>
          </cell>
        </row>
        <row r="1298">
          <cell r="O1298" t="str">
            <v>412728198307245731</v>
          </cell>
          <cell r="P1298" t="str">
            <v>沈丘农商银行</v>
          </cell>
        </row>
        <row r="1299">
          <cell r="O1299" t="str">
            <v>412728196206055737</v>
          </cell>
          <cell r="P1299" t="str">
            <v>沈丘农商银行</v>
          </cell>
        </row>
        <row r="1300">
          <cell r="O1300" t="str">
            <v>412728197701025716</v>
          </cell>
          <cell r="P1300" t="str">
            <v>沈丘农商银行</v>
          </cell>
        </row>
        <row r="1301">
          <cell r="O1301" t="str">
            <v>412728198608225734</v>
          </cell>
          <cell r="P1301" t="str">
            <v>沈丘农商银行</v>
          </cell>
        </row>
        <row r="1302">
          <cell r="O1302" t="str">
            <v>412728199805095718</v>
          </cell>
          <cell r="P1302" t="str">
            <v>沈丘农商银行</v>
          </cell>
        </row>
        <row r="1303">
          <cell r="O1303" t="str">
            <v>412728199702105741</v>
          </cell>
          <cell r="P1303" t="str">
            <v>沈丘农商银行</v>
          </cell>
        </row>
        <row r="1304">
          <cell r="O1304" t="str">
            <v>412728196906295731</v>
          </cell>
          <cell r="P1304" t="str">
            <v>沈丘农商银行</v>
          </cell>
        </row>
        <row r="1305">
          <cell r="O1305" t="str">
            <v>412728196301015717</v>
          </cell>
          <cell r="P1305" t="str">
            <v>沈丘农商银行</v>
          </cell>
        </row>
        <row r="1306">
          <cell r="O1306" t="str">
            <v>412728196905115719</v>
          </cell>
          <cell r="P1306" t="str">
            <v>沈丘农商银行</v>
          </cell>
        </row>
        <row r="1307">
          <cell r="O1307" t="str">
            <v>412728196210105741</v>
          </cell>
          <cell r="P1307" t="str">
            <v>沈丘农商银行</v>
          </cell>
        </row>
        <row r="1308">
          <cell r="O1308" t="str">
            <v>412728197410044511</v>
          </cell>
          <cell r="P1308" t="str">
            <v>沈丘农商银行</v>
          </cell>
        </row>
        <row r="1309">
          <cell r="O1309" t="str">
            <v>412728197201184518</v>
          </cell>
          <cell r="P1309" t="str">
            <v>沈丘农商银行</v>
          </cell>
        </row>
        <row r="1310">
          <cell r="O1310" t="str">
            <v>412728196609254554</v>
          </cell>
          <cell r="P1310" t="str">
            <v>沈丘农商银行</v>
          </cell>
        </row>
        <row r="1311">
          <cell r="O1311" t="str">
            <v>412728196807124515</v>
          </cell>
          <cell r="P1311" t="str">
            <v>沈丘农商银行</v>
          </cell>
        </row>
        <row r="1312">
          <cell r="O1312" t="str">
            <v>510823198908148641</v>
          </cell>
          <cell r="P1312" t="str">
            <v>沈丘农商银行</v>
          </cell>
        </row>
        <row r="1313">
          <cell r="O1313" t="str">
            <v>412728198404064537</v>
          </cell>
          <cell r="P1313" t="str">
            <v>沈丘农商银行</v>
          </cell>
        </row>
        <row r="1314">
          <cell r="O1314" t="str">
            <v>412728198104164579</v>
          </cell>
          <cell r="P1314" t="str">
            <v>沈丘农商银行</v>
          </cell>
        </row>
        <row r="1315">
          <cell r="O1315" t="str">
            <v>412728198506274519</v>
          </cell>
          <cell r="P1315" t="str">
            <v>沈丘农商银行</v>
          </cell>
        </row>
        <row r="1316">
          <cell r="O1316" t="str">
            <v>41272819680701456X</v>
          </cell>
          <cell r="P1316" t="str">
            <v>沈丘农商银行</v>
          </cell>
        </row>
        <row r="1317">
          <cell r="O1317" t="str">
            <v>412728199003084224</v>
          </cell>
          <cell r="P1317" t="str">
            <v>沈丘农商银行</v>
          </cell>
        </row>
        <row r="1318">
          <cell r="O1318" t="str">
            <v>412728197111014531</v>
          </cell>
          <cell r="P1318" t="str">
            <v>沈丘农商银行</v>
          </cell>
        </row>
        <row r="1319">
          <cell r="O1319" t="str">
            <v>412728198010204656</v>
          </cell>
          <cell r="P1319" t="str">
            <v>沈丘农商银行</v>
          </cell>
        </row>
        <row r="1320">
          <cell r="O1320" t="str">
            <v>412728197109114576</v>
          </cell>
          <cell r="P1320" t="str">
            <v>沈丘农商银行</v>
          </cell>
        </row>
        <row r="1321">
          <cell r="O1321" t="str">
            <v>412728199803014929</v>
          </cell>
          <cell r="P1321" t="str">
            <v>沈丘农商银行</v>
          </cell>
        </row>
        <row r="1322">
          <cell r="O1322" t="str">
            <v>412728197212285015</v>
          </cell>
          <cell r="P1322" t="str">
            <v>沈丘农商银行</v>
          </cell>
        </row>
        <row r="1323">
          <cell r="O1323" t="str">
            <v>412728199912064917</v>
          </cell>
          <cell r="P1323" t="str">
            <v>沈丘农商银行</v>
          </cell>
        </row>
        <row r="1324">
          <cell r="O1324" t="str">
            <v>41272819630320495X</v>
          </cell>
          <cell r="P1324" t="str">
            <v>沈丘农商银行</v>
          </cell>
        </row>
        <row r="1325">
          <cell r="O1325" t="str">
            <v>412728196802094214</v>
          </cell>
          <cell r="P1325" t="str">
            <v>沈丘农商银行</v>
          </cell>
        </row>
        <row r="1326">
          <cell r="O1326" t="str">
            <v>412728197011234377</v>
          </cell>
          <cell r="P1326" t="str">
            <v>沈丘农商银行</v>
          </cell>
        </row>
        <row r="1327">
          <cell r="O1327" t="str">
            <v>412728197705164211</v>
          </cell>
          <cell r="P1327" t="str">
            <v>沈丘农商银行</v>
          </cell>
        </row>
        <row r="1328">
          <cell r="O1328" t="str">
            <v>412728196301094232</v>
          </cell>
          <cell r="P1328" t="str">
            <v>沈丘农商银行</v>
          </cell>
        </row>
        <row r="1329">
          <cell r="O1329" t="str">
            <v>412728199908194225</v>
          </cell>
          <cell r="P1329" t="str">
            <v>沈丘农商银行</v>
          </cell>
        </row>
        <row r="1330">
          <cell r="O1330" t="str">
            <v>412728199810054240</v>
          </cell>
          <cell r="P1330" t="str">
            <v>沈丘农商银行</v>
          </cell>
        </row>
        <row r="1331">
          <cell r="O1331" t="str">
            <v>412728197610154213</v>
          </cell>
          <cell r="P1331" t="str">
            <v>沈丘农商银行</v>
          </cell>
        </row>
        <row r="1332">
          <cell r="O1332" t="str">
            <v>412728198608105716</v>
          </cell>
          <cell r="P1332" t="str">
            <v>沈丘农商银行</v>
          </cell>
        </row>
        <row r="1333">
          <cell r="O1333" t="str">
            <v>412728196612155717</v>
          </cell>
          <cell r="P1333" t="str">
            <v>大邢庄支行</v>
          </cell>
        </row>
        <row r="1334">
          <cell r="O1334" t="str">
            <v>412728196709145718</v>
          </cell>
          <cell r="P1334" t="str">
            <v>大邢庄支行</v>
          </cell>
        </row>
        <row r="1335">
          <cell r="O1335" t="str">
            <v>412728197109055713</v>
          </cell>
          <cell r="P1335" t="str">
            <v>大邢庄支行</v>
          </cell>
        </row>
        <row r="1336">
          <cell r="O1336" t="str">
            <v>412728198602065733</v>
          </cell>
          <cell r="P1336" t="str">
            <v>大邢庄支行</v>
          </cell>
        </row>
        <row r="1337">
          <cell r="O1337" t="str">
            <v>412728197302195718</v>
          </cell>
          <cell r="P1337" t="str">
            <v>大邢庄支行</v>
          </cell>
        </row>
        <row r="1338">
          <cell r="O1338" t="str">
            <v>412728196507095716</v>
          </cell>
          <cell r="P1338" t="str">
            <v>大邢庄支行</v>
          </cell>
        </row>
        <row r="1339">
          <cell r="O1339" t="str">
            <v>412728196307047269</v>
          </cell>
          <cell r="P1339" t="str">
            <v>农商行</v>
          </cell>
          <cell r="Q1339" t="str">
            <v>农商行</v>
          </cell>
          <cell r="R1339" t="str">
            <v>赵秀梅</v>
          </cell>
          <cell r="S1339" t="str">
            <v>623059137802525450</v>
          </cell>
        </row>
        <row r="1340">
          <cell r="O1340" t="str">
            <v>412728198210267213</v>
          </cell>
          <cell r="P1340" t="str">
            <v>农商行</v>
          </cell>
          <cell r="Q1340" t="str">
            <v>农商行</v>
          </cell>
          <cell r="R1340" t="str">
            <v>李辉</v>
          </cell>
          <cell r="S1340" t="str">
            <v>623059137801251892</v>
          </cell>
        </row>
        <row r="1341">
          <cell r="O1341" t="str">
            <v>41272819660505722X</v>
          </cell>
          <cell r="P1341" t="str">
            <v>农商行</v>
          </cell>
          <cell r="Q1341" t="str">
            <v>农商行</v>
          </cell>
          <cell r="R1341" t="str">
            <v>姜桂花</v>
          </cell>
          <cell r="S1341" t="str">
            <v>623059137801625020</v>
          </cell>
        </row>
        <row r="1342">
          <cell r="O1342" t="str">
            <v>412728197102057214</v>
          </cell>
          <cell r="P1342" t="str">
            <v>农商行</v>
          </cell>
          <cell r="Q1342" t="str">
            <v>农商行</v>
          </cell>
          <cell r="R1342" t="str">
            <v>崔进</v>
          </cell>
          <cell r="S1342" t="str">
            <v>623059137802834498</v>
          </cell>
        </row>
        <row r="1343">
          <cell r="O1343" t="str">
            <v>412728196701127259</v>
          </cell>
          <cell r="P1343" t="str">
            <v>农商行</v>
          </cell>
          <cell r="Q1343" t="str">
            <v>农商行</v>
          </cell>
          <cell r="R1343" t="str">
            <v>崔志军</v>
          </cell>
          <cell r="S1343" t="str">
            <v>00000022864233783889</v>
          </cell>
        </row>
        <row r="1344">
          <cell r="O1344" t="str">
            <v>412728197007157444</v>
          </cell>
          <cell r="P1344" t="str">
            <v>农商行</v>
          </cell>
          <cell r="Q1344" t="str">
            <v>农商行</v>
          </cell>
          <cell r="R1344" t="str">
            <v>贾秀英</v>
          </cell>
          <cell r="S1344" t="str">
            <v>37814002400009816</v>
          </cell>
        </row>
        <row r="1345">
          <cell r="O1345" t="str">
            <v>412728197609297217</v>
          </cell>
          <cell r="P1345" t="str">
            <v>农商行</v>
          </cell>
          <cell r="Q1345" t="str">
            <v>农商行</v>
          </cell>
          <cell r="R1345" t="str">
            <v>周保林</v>
          </cell>
          <cell r="S1345" t="str">
            <v>623059137801964874</v>
          </cell>
        </row>
        <row r="1346">
          <cell r="O1346" t="str">
            <v>412728195809127213</v>
          </cell>
          <cell r="P1346" t="str">
            <v>农商行</v>
          </cell>
          <cell r="Q1346" t="str">
            <v>农商行</v>
          </cell>
          <cell r="R1346" t="str">
            <v>王丙田</v>
          </cell>
          <cell r="S1346" t="str">
            <v>00000043709063788889</v>
          </cell>
        </row>
        <row r="1347">
          <cell r="O1347" t="str">
            <v>412728196510097253</v>
          </cell>
          <cell r="P1347" t="str">
            <v>农商行</v>
          </cell>
          <cell r="Q1347" t="str">
            <v>农商行</v>
          </cell>
          <cell r="R1347" t="str">
            <v>孔德齐</v>
          </cell>
          <cell r="S1347" t="str">
            <v>621585137800596633</v>
          </cell>
        </row>
        <row r="1348">
          <cell r="O1348" t="str">
            <v>41272819660928725X</v>
          </cell>
          <cell r="P1348" t="str">
            <v>农商行</v>
          </cell>
          <cell r="Q1348" t="str">
            <v>农商行</v>
          </cell>
          <cell r="R1348" t="str">
            <v>王海军</v>
          </cell>
          <cell r="S1348" t="str">
            <v>00000042813693782889</v>
          </cell>
        </row>
        <row r="1349">
          <cell r="O1349" t="str">
            <v>412728196708127219</v>
          </cell>
          <cell r="P1349" t="str">
            <v>农商行</v>
          </cell>
          <cell r="Q1349" t="str">
            <v>农商行</v>
          </cell>
          <cell r="R1349" t="str">
            <v>孔维志</v>
          </cell>
          <cell r="S1349" t="str">
            <v>00000070724313786889</v>
          </cell>
        </row>
        <row r="1350">
          <cell r="O1350" t="str">
            <v>412728197208167235</v>
          </cell>
          <cell r="P1350" t="str">
            <v>农商行</v>
          </cell>
          <cell r="Q1350" t="str">
            <v>农商行</v>
          </cell>
          <cell r="R1350" t="str">
            <v>于运龙</v>
          </cell>
          <cell r="S1350" t="str">
            <v>00000042812053780889</v>
          </cell>
        </row>
        <row r="1351">
          <cell r="O1351" t="str">
            <v>412728196806107211</v>
          </cell>
          <cell r="P1351" t="str">
            <v>农商行</v>
          </cell>
          <cell r="Q1351" t="str">
            <v>农商行</v>
          </cell>
          <cell r="R1351" t="str">
            <v>张万幸</v>
          </cell>
          <cell r="S1351" t="str">
            <v>0000002009004537889</v>
          </cell>
        </row>
        <row r="1352">
          <cell r="O1352" t="str">
            <v>41272819630402730X</v>
          </cell>
          <cell r="P1352" t="str">
            <v>农商行</v>
          </cell>
          <cell r="Q1352" t="str">
            <v>农商行</v>
          </cell>
          <cell r="R1352" t="str">
            <v>李彩云</v>
          </cell>
          <cell r="S1352" t="str">
            <v>623059137802609775</v>
          </cell>
        </row>
        <row r="1353">
          <cell r="O1353" t="str">
            <v>412728197410027287</v>
          </cell>
          <cell r="P1353" t="str">
            <v>农商行</v>
          </cell>
          <cell r="Q1353" t="str">
            <v>农商行</v>
          </cell>
          <cell r="R1353" t="str">
            <v>王春英</v>
          </cell>
          <cell r="S1353" t="str">
            <v>00000138296373786889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4">
          <cell r="O4" t="str">
            <v>412728198209162510</v>
          </cell>
          <cell r="P4" t="str">
            <v>邮储银行</v>
          </cell>
          <cell r="Q4" t="str">
            <v>沈丘农商银行</v>
          </cell>
          <cell r="R4" t="str">
            <v>刘德业</v>
          </cell>
          <cell r="S4" t="str">
            <v>00000022766253785889</v>
          </cell>
        </row>
        <row r="5">
          <cell r="O5" t="str">
            <v>412728197803162535</v>
          </cell>
          <cell r="P5" t="str">
            <v>邮储银行</v>
          </cell>
          <cell r="Q5" t="str">
            <v>沈丘农商银行</v>
          </cell>
          <cell r="R5" t="str">
            <v>李艳廷</v>
          </cell>
          <cell r="S5" t="str">
            <v>623059137802700236</v>
          </cell>
        </row>
        <row r="6">
          <cell r="O6" t="str">
            <v>412728197401182517</v>
          </cell>
          <cell r="P6" t="str">
            <v>邮储银行</v>
          </cell>
          <cell r="Q6" t="str">
            <v>沈丘农商银行</v>
          </cell>
          <cell r="R6" t="str">
            <v>高前进</v>
          </cell>
          <cell r="S6" t="str">
            <v>00000022763923789889</v>
          </cell>
        </row>
        <row r="7">
          <cell r="O7" t="str">
            <v>41272819911119253X</v>
          </cell>
          <cell r="P7" t="str">
            <v>沈丘农商银行</v>
          </cell>
          <cell r="Q7" t="str">
            <v>沈丘农商银行</v>
          </cell>
          <cell r="R7" t="str">
            <v>王魏魏</v>
          </cell>
          <cell r="S7" t="str">
            <v>623059137803727469</v>
          </cell>
        </row>
        <row r="8">
          <cell r="O8" t="str">
            <v>412728198605242563</v>
          </cell>
          <cell r="P8" t="str">
            <v>沈丘农商银行</v>
          </cell>
          <cell r="Q8" t="str">
            <v>沈丘农商银行</v>
          </cell>
          <cell r="R8" t="str">
            <v>张丹丹</v>
          </cell>
          <cell r="S8" t="str">
            <v>623059137801502559</v>
          </cell>
        </row>
        <row r="9">
          <cell r="O9" t="str">
            <v>412728196607162533</v>
          </cell>
          <cell r="P9" t="str">
            <v>沈丘农商银行</v>
          </cell>
          <cell r="Q9" t="str">
            <v>沈丘农商银行</v>
          </cell>
          <cell r="R9" t="str">
            <v>王建斌</v>
          </cell>
          <cell r="S9" t="str">
            <v>623059137803584035</v>
          </cell>
        </row>
        <row r="10">
          <cell r="O10" t="str">
            <v>412728196111212517</v>
          </cell>
          <cell r="P10" t="str">
            <v>沈丘农商银行</v>
          </cell>
          <cell r="Q10" t="str">
            <v>沈丘农商银行</v>
          </cell>
          <cell r="R10" t="str">
            <v>董天奋</v>
          </cell>
          <cell r="S10" t="str">
            <v>623059137800768094</v>
          </cell>
        </row>
        <row r="11">
          <cell r="O11" t="str">
            <v>412728199611292545</v>
          </cell>
          <cell r="P11" t="str">
            <v>沈丘农商银行</v>
          </cell>
          <cell r="Q11" t="str">
            <v>沈丘农商银行</v>
          </cell>
          <cell r="R11" t="str">
            <v>李雪英</v>
          </cell>
          <cell r="S11" t="str">
            <v>623059137801501627</v>
          </cell>
        </row>
        <row r="12">
          <cell r="O12" t="str">
            <v>412728196809062549</v>
          </cell>
          <cell r="P12" t="str">
            <v>沈丘农商银行</v>
          </cell>
          <cell r="Q12" t="str">
            <v>沈丘农商银行</v>
          </cell>
          <cell r="R12" t="str">
            <v>王月兰</v>
          </cell>
          <cell r="S12" t="str">
            <v>623059137801203075</v>
          </cell>
        </row>
        <row r="13">
          <cell r="O13" t="str">
            <v>412728196603032539</v>
          </cell>
          <cell r="P13" t="str">
            <v>沈丘农商银行</v>
          </cell>
          <cell r="Q13" t="str">
            <v>沈丘农商银行</v>
          </cell>
          <cell r="R13" t="str">
            <v>李文彬</v>
          </cell>
          <cell r="S13" t="str">
            <v>623059137800846288</v>
          </cell>
        </row>
        <row r="14">
          <cell r="O14" t="str">
            <v>412728196112122513</v>
          </cell>
          <cell r="P14" t="str">
            <v>沈丘农商银行</v>
          </cell>
          <cell r="Q14" t="str">
            <v>沈丘农商银行</v>
          </cell>
          <cell r="R14" t="str">
            <v>姜守纪</v>
          </cell>
          <cell r="S14" t="str">
            <v>623059137803584357</v>
          </cell>
        </row>
        <row r="15">
          <cell r="O15" t="str">
            <v>412728197710202569</v>
          </cell>
          <cell r="P15" t="str">
            <v>沈丘农商银行</v>
          </cell>
          <cell r="Q15" t="str">
            <v>沈丘农商银行</v>
          </cell>
          <cell r="R15" t="str">
            <v>杨春英</v>
          </cell>
          <cell r="S15" t="str">
            <v>623059137801007617</v>
          </cell>
        </row>
        <row r="16">
          <cell r="O16" t="str">
            <v>412728197201202536</v>
          </cell>
          <cell r="P16" t="str">
            <v>沈丘农商银行</v>
          </cell>
          <cell r="Q16" t="str">
            <v>沈丘农商银行</v>
          </cell>
          <cell r="R16" t="str">
            <v>徐新立</v>
          </cell>
          <cell r="S16" t="str">
            <v>623059137803475861</v>
          </cell>
        </row>
        <row r="17">
          <cell r="O17" t="str">
            <v>412728196904182514</v>
          </cell>
          <cell r="P17" t="str">
            <v>沈丘农商银行</v>
          </cell>
          <cell r="Q17" t="str">
            <v>沈丘农商银行</v>
          </cell>
          <cell r="R17" t="str">
            <v>张自忠</v>
          </cell>
          <cell r="S17" t="str">
            <v>623059137801502369</v>
          </cell>
        </row>
        <row r="18">
          <cell r="O18" t="str">
            <v>412728198110212530</v>
          </cell>
          <cell r="P18" t="str">
            <v>沈丘农商银行</v>
          </cell>
          <cell r="Q18" t="str">
            <v>沈丘农商银行</v>
          </cell>
          <cell r="R18" t="str">
            <v>赵霞军</v>
          </cell>
          <cell r="S18" t="str">
            <v>623059137802121730</v>
          </cell>
        </row>
        <row r="19">
          <cell r="O19" t="str">
            <v>412728198102162510</v>
          </cell>
          <cell r="P19" t="str">
            <v>沈丘农商银行</v>
          </cell>
          <cell r="Q19" t="str">
            <v>沈丘农商银行</v>
          </cell>
          <cell r="R19" t="str">
            <v>赵猛</v>
          </cell>
          <cell r="S19" t="str">
            <v>622991137801160195</v>
          </cell>
        </row>
        <row r="20">
          <cell r="O20" t="str">
            <v>412728197208192553</v>
          </cell>
          <cell r="P20" t="str">
            <v>沈丘农商银行</v>
          </cell>
          <cell r="Q20" t="str">
            <v>沈丘农商银行</v>
          </cell>
          <cell r="R20" t="str">
            <v>卢电秋</v>
          </cell>
          <cell r="S20" t="str">
            <v>623059137801105122</v>
          </cell>
        </row>
        <row r="21">
          <cell r="O21" t="str">
            <v>412728196407122545</v>
          </cell>
          <cell r="P21" t="str">
            <v>沈丘农商银行</v>
          </cell>
          <cell r="Q21" t="str">
            <v>沈丘农商银行</v>
          </cell>
          <cell r="R21" t="str">
            <v>王翠华</v>
          </cell>
          <cell r="S21" t="str">
            <v>623059137803727436</v>
          </cell>
        </row>
        <row r="22">
          <cell r="O22" t="str">
            <v>412728196604032530</v>
          </cell>
          <cell r="P22" t="str">
            <v>沈丘农商银行</v>
          </cell>
          <cell r="Q22" t="str">
            <v>沈丘农商银行</v>
          </cell>
          <cell r="R22" t="str">
            <v>赵亚军</v>
          </cell>
          <cell r="S22" t="str">
            <v>000001635470037848</v>
          </cell>
        </row>
        <row r="23">
          <cell r="O23" t="str">
            <v>412728198308020550</v>
          </cell>
          <cell r="P23" t="str">
            <v>沈丘农商银行</v>
          </cell>
          <cell r="Q23" t="str">
            <v>沈丘农商银行</v>
          </cell>
          <cell r="R23" t="str">
            <v>王高峰</v>
          </cell>
          <cell r="S23" t="str">
            <v>37815002800011807</v>
          </cell>
        </row>
        <row r="24">
          <cell r="O24" t="str">
            <v>412728198312042517</v>
          </cell>
          <cell r="P24" t="str">
            <v>沈丘农商银行</v>
          </cell>
          <cell r="Q24" t="str">
            <v>沈丘农商银行</v>
          </cell>
          <cell r="R24" t="str">
            <v>李梦想</v>
          </cell>
          <cell r="S24" t="str">
            <v>623059137803369452</v>
          </cell>
        </row>
        <row r="25">
          <cell r="O25" t="str">
            <v>412728199703012512</v>
          </cell>
          <cell r="P25" t="str">
            <v>沈丘农商银行</v>
          </cell>
          <cell r="Q25" t="str">
            <v>沈丘农商银行</v>
          </cell>
          <cell r="R25" t="str">
            <v>孙文龙</v>
          </cell>
          <cell r="S25" t="str">
            <v>623059137803727816</v>
          </cell>
        </row>
        <row r="26">
          <cell r="O26" t="str">
            <v>412728196303122620</v>
          </cell>
          <cell r="P26" t="str">
            <v>沈丘农商银行</v>
          </cell>
          <cell r="Q26" t="str">
            <v>沈丘农商银行</v>
          </cell>
          <cell r="R26" t="str">
            <v>丁翠兰</v>
          </cell>
          <cell r="S26" t="str">
            <v>623059137803727741</v>
          </cell>
        </row>
        <row r="27">
          <cell r="O27" t="str">
            <v>412728198212302537</v>
          </cell>
          <cell r="P27" t="str">
            <v>沈丘农商银行</v>
          </cell>
          <cell r="Q27" t="str">
            <v>沈丘农商银行</v>
          </cell>
          <cell r="R27" t="str">
            <v>孙新敬</v>
          </cell>
          <cell r="S27" t="str">
            <v>623059137803727592</v>
          </cell>
        </row>
        <row r="28">
          <cell r="O28" t="str">
            <v>412728199203152519</v>
          </cell>
          <cell r="P28" t="str">
            <v>沈丘农商银行</v>
          </cell>
          <cell r="Q28" t="str">
            <v>沈丘农商银行</v>
          </cell>
          <cell r="R28" t="str">
            <v>杨峰伟</v>
          </cell>
          <cell r="S28" t="str">
            <v>623059137803653087</v>
          </cell>
        </row>
        <row r="29">
          <cell r="O29" t="str">
            <v>412728198703292556</v>
          </cell>
          <cell r="P29" t="str">
            <v>沈丘农商银行</v>
          </cell>
          <cell r="Q29" t="str">
            <v>沈丘农商银行</v>
          </cell>
          <cell r="R29" t="str">
            <v>孙卫峰</v>
          </cell>
          <cell r="S29" t="str">
            <v>623059137803726347</v>
          </cell>
        </row>
        <row r="30">
          <cell r="O30" t="str">
            <v>412728196210152513</v>
          </cell>
          <cell r="P30" t="str">
            <v>沈丘农商银行</v>
          </cell>
          <cell r="Q30" t="str">
            <v>沈丘农商银行</v>
          </cell>
          <cell r="R30" t="str">
            <v>孙华伟</v>
          </cell>
          <cell r="S30" t="str">
            <v>623059137801775130</v>
          </cell>
        </row>
        <row r="31">
          <cell r="O31" t="str">
            <v>412728196003122522</v>
          </cell>
          <cell r="P31" t="str">
            <v>农商行</v>
          </cell>
          <cell r="Q31" t="str">
            <v>沈丘农商银行</v>
          </cell>
          <cell r="R31" t="str">
            <v>王巧荣</v>
          </cell>
          <cell r="S31" t="str">
            <v>623059137803584043</v>
          </cell>
        </row>
        <row r="32">
          <cell r="O32" t="str">
            <v>41272819760613253X</v>
          </cell>
          <cell r="P32" t="str">
            <v>农商行</v>
          </cell>
          <cell r="Q32" t="str">
            <v>沈丘农商银行</v>
          </cell>
          <cell r="R32" t="str">
            <v>赵先进</v>
          </cell>
          <cell r="S32" t="str">
            <v>00000056262523782889</v>
          </cell>
        </row>
        <row r="33">
          <cell r="O33" t="str">
            <v>412728197006082540</v>
          </cell>
          <cell r="P33" t="str">
            <v>农商行</v>
          </cell>
          <cell r="Q33" t="str">
            <v>沈丘农商银行</v>
          </cell>
          <cell r="R33" t="str">
            <v>徐山花</v>
          </cell>
          <cell r="S33" t="str">
            <v>623059137802123033</v>
          </cell>
        </row>
        <row r="34">
          <cell r="O34" t="str">
            <v>41272819680229251X</v>
          </cell>
          <cell r="P34" t="str">
            <v>农商行</v>
          </cell>
          <cell r="Q34" t="str">
            <v>沈丘农商银行</v>
          </cell>
          <cell r="R34" t="str">
            <v>孙根全</v>
          </cell>
          <cell r="S34" t="str">
            <v>00000022853943789889</v>
          </cell>
        </row>
        <row r="35">
          <cell r="O35" t="str">
            <v>412728196911142553</v>
          </cell>
          <cell r="P35" t="str">
            <v>农商行</v>
          </cell>
          <cell r="Q35" t="str">
            <v>沈丘农商银行</v>
          </cell>
          <cell r="R35" t="str">
            <v>刘全雷</v>
          </cell>
          <cell r="S35" t="str">
            <v>37815012800000323</v>
          </cell>
        </row>
        <row r="36">
          <cell r="O36" t="str">
            <v>412728196505252538</v>
          </cell>
          <cell r="P36" t="str">
            <v>农商行</v>
          </cell>
          <cell r="Q36" t="str">
            <v>沈丘农商银行</v>
          </cell>
          <cell r="R36" t="str">
            <v>赵王八</v>
          </cell>
          <cell r="S36" t="str">
            <v>00000022928753787889</v>
          </cell>
        </row>
        <row r="37">
          <cell r="O37" t="str">
            <v>412728196812262576</v>
          </cell>
          <cell r="P37" t="str">
            <v>农商行</v>
          </cell>
          <cell r="Q37" t="str">
            <v>沈丘农商银行</v>
          </cell>
          <cell r="R37" t="str">
            <v>朱华民</v>
          </cell>
          <cell r="S37" t="str">
            <v>0000002300386378888</v>
          </cell>
        </row>
        <row r="38">
          <cell r="O38" t="str">
            <v>41272819681210253X</v>
          </cell>
          <cell r="P38" t="str">
            <v>农商行</v>
          </cell>
          <cell r="Q38" t="str">
            <v>沈丘农商银行</v>
          </cell>
          <cell r="R38" t="str">
            <v>董新礼</v>
          </cell>
          <cell r="S38" t="str">
            <v>623059137800506577</v>
          </cell>
        </row>
        <row r="39">
          <cell r="O39" t="str">
            <v>412728197807302523</v>
          </cell>
          <cell r="P39" t="str">
            <v>农商行</v>
          </cell>
          <cell r="Q39" t="str">
            <v>沈丘农商银行</v>
          </cell>
          <cell r="R39" t="str">
            <v>吴丽敏</v>
          </cell>
          <cell r="S39" t="str">
            <v>623059137801205450</v>
          </cell>
        </row>
        <row r="40">
          <cell r="O40" t="str">
            <v>412728199903252553</v>
          </cell>
          <cell r="P40" t="str">
            <v>农商行</v>
          </cell>
          <cell r="Q40" t="str">
            <v>沈丘农商银行</v>
          </cell>
          <cell r="R40" t="str">
            <v>程永涛</v>
          </cell>
          <cell r="S40" t="str">
            <v>623059137803566545</v>
          </cell>
        </row>
        <row r="41">
          <cell r="O41" t="str">
            <v>412728196001102560</v>
          </cell>
          <cell r="P41" t="str">
            <v>农商行</v>
          </cell>
          <cell r="Q41" t="str">
            <v>沈丘农商银行</v>
          </cell>
          <cell r="R41" t="str">
            <v>杨彩凤</v>
          </cell>
          <cell r="S41" t="str">
            <v>623059137803200129</v>
          </cell>
        </row>
        <row r="42">
          <cell r="O42" t="str">
            <v>412728198004127228</v>
          </cell>
          <cell r="P42" t="str">
            <v>农商行</v>
          </cell>
          <cell r="Q42" t="str">
            <v>沈丘农商银行</v>
          </cell>
          <cell r="R42" t="str">
            <v>孔金花</v>
          </cell>
          <cell r="S42" t="str">
            <v>623059137800141417</v>
          </cell>
        </row>
        <row r="43">
          <cell r="O43" t="str">
            <v>412728195912152556</v>
          </cell>
          <cell r="P43" t="str">
            <v>农商行</v>
          </cell>
          <cell r="Q43" t="str">
            <v>沈丘农商银行</v>
          </cell>
          <cell r="R43" t="str">
            <v>卢安生</v>
          </cell>
          <cell r="S43" t="str">
            <v>623059137801008300</v>
          </cell>
        </row>
        <row r="44">
          <cell r="O44" t="str">
            <v>41272819631110254X</v>
          </cell>
          <cell r="P44" t="str">
            <v>农商行</v>
          </cell>
          <cell r="Q44" t="str">
            <v>沈丘农商银行</v>
          </cell>
          <cell r="R44" t="str">
            <v>陈素英</v>
          </cell>
          <cell r="S44" t="str">
            <v>623059137803369452</v>
          </cell>
        </row>
        <row r="45">
          <cell r="O45" t="str">
            <v>412728196210012561</v>
          </cell>
          <cell r="P45" t="str">
            <v>农商行</v>
          </cell>
          <cell r="Q45" t="str">
            <v>沈丘农商银行</v>
          </cell>
          <cell r="R45" t="str">
            <v>赵凤英</v>
          </cell>
          <cell r="S45" t="str">
            <v>623059137803034759</v>
          </cell>
        </row>
        <row r="46">
          <cell r="O46" t="str">
            <v>412728196712032511</v>
          </cell>
          <cell r="P46" t="str">
            <v>农商行</v>
          </cell>
          <cell r="Q46" t="str">
            <v>沈丘农商银行</v>
          </cell>
          <cell r="R46" t="str">
            <v>赵新军</v>
          </cell>
          <cell r="S46" t="str">
            <v>623059137801502971</v>
          </cell>
        </row>
        <row r="47">
          <cell r="O47" t="str">
            <v>412728197011122578</v>
          </cell>
          <cell r="P47" t="str">
            <v>农商行</v>
          </cell>
          <cell r="Q47" t="str">
            <v>沈丘农商银行</v>
          </cell>
          <cell r="R47" t="str">
            <v>丘狼猫</v>
          </cell>
          <cell r="S47" t="str">
            <v>621585137800578235</v>
          </cell>
        </row>
        <row r="48">
          <cell r="O48" t="str">
            <v>412728196407162555</v>
          </cell>
          <cell r="P48" t="str">
            <v>农商行</v>
          </cell>
          <cell r="Q48" t="str">
            <v>沈丘农商银行</v>
          </cell>
          <cell r="R48" t="str">
            <v>潘廷华</v>
          </cell>
          <cell r="S48" t="str">
            <v>37815002500000155</v>
          </cell>
        </row>
        <row r="49">
          <cell r="O49" t="str">
            <v>412728199311202536</v>
          </cell>
          <cell r="P49" t="str">
            <v>农商行</v>
          </cell>
          <cell r="Q49" t="str">
            <v>沈丘农商银行</v>
          </cell>
          <cell r="R49" t="str">
            <v>李高亮</v>
          </cell>
          <cell r="S49" t="str">
            <v>623059137801500314</v>
          </cell>
        </row>
        <row r="50">
          <cell r="O50" t="str">
            <v>412728196508112549</v>
          </cell>
          <cell r="P50" t="str">
            <v>农商行</v>
          </cell>
          <cell r="Q50" t="str">
            <v>沈丘农商银行</v>
          </cell>
          <cell r="R50" t="str">
            <v>郭秀英</v>
          </cell>
          <cell r="S50" t="str">
            <v>623059137802011501</v>
          </cell>
        </row>
        <row r="51">
          <cell r="O51" t="str">
            <v>412728195710172516</v>
          </cell>
          <cell r="P51" t="str">
            <v>农商行</v>
          </cell>
          <cell r="Q51" t="str">
            <v>沈丘农商银行</v>
          </cell>
          <cell r="R51" t="str">
            <v>赵玉堂</v>
          </cell>
          <cell r="S51" t="str">
            <v>623059137801145524</v>
          </cell>
        </row>
        <row r="52">
          <cell r="O52" t="str">
            <v>412728196010072519</v>
          </cell>
          <cell r="P52" t="str">
            <v>农商行</v>
          </cell>
          <cell r="Q52" t="str">
            <v>沈丘农商银行</v>
          </cell>
          <cell r="R52" t="str">
            <v>李杰堂</v>
          </cell>
          <cell r="S52" t="str">
            <v>621585137800578573</v>
          </cell>
        </row>
        <row r="53">
          <cell r="O53" t="str">
            <v>412728196609242510</v>
          </cell>
          <cell r="P53" t="str">
            <v>农商行</v>
          </cell>
          <cell r="Q53" t="str">
            <v>沈丘农商银行</v>
          </cell>
          <cell r="R53" t="str">
            <v>卢先进</v>
          </cell>
          <cell r="S53" t="str">
            <v>623059137803584407</v>
          </cell>
        </row>
        <row r="54">
          <cell r="O54" t="str">
            <v>412728196307092510</v>
          </cell>
          <cell r="P54" t="str">
            <v>农商行</v>
          </cell>
          <cell r="Q54" t="str">
            <v>沈丘农商银行</v>
          </cell>
          <cell r="R54" t="str">
            <v>吴乐义</v>
          </cell>
          <cell r="S54" t="str">
            <v>00000022503803786889</v>
          </cell>
        </row>
        <row r="55">
          <cell r="O55" t="str">
            <v>412728197112202518</v>
          </cell>
          <cell r="P55" t="str">
            <v>农商行</v>
          </cell>
          <cell r="Q55" t="str">
            <v>沈丘农商银行</v>
          </cell>
          <cell r="R55" t="str">
            <v>潘登云</v>
          </cell>
          <cell r="S55" t="str">
            <v>623059137803566891</v>
          </cell>
        </row>
        <row r="56">
          <cell r="O56" t="str">
            <v>412728196608232513</v>
          </cell>
          <cell r="P56" t="str">
            <v>农商行</v>
          </cell>
          <cell r="Q56" t="str">
            <v>沈丘农商银行</v>
          </cell>
          <cell r="R56" t="str">
            <v>姜涛</v>
          </cell>
          <cell r="S56" t="str">
            <v>623059137803584662</v>
          </cell>
        </row>
        <row r="57">
          <cell r="O57" t="str">
            <v>412728199601072514</v>
          </cell>
          <cell r="P57" t="str">
            <v>农商行</v>
          </cell>
          <cell r="Q57" t="str">
            <v>沈丘农商银行</v>
          </cell>
          <cell r="R57" t="str">
            <v>刘欢</v>
          </cell>
          <cell r="S57" t="str">
            <v>623059137803293413</v>
          </cell>
        </row>
        <row r="58">
          <cell r="O58" t="str">
            <v>412728196206202573</v>
          </cell>
          <cell r="P58" t="str">
            <v>农商行</v>
          </cell>
          <cell r="Q58" t="str">
            <v>沈丘农商银行</v>
          </cell>
          <cell r="R58" t="str">
            <v>卢洪启</v>
          </cell>
          <cell r="S58" t="str">
            <v>623059137803585354</v>
          </cell>
        </row>
        <row r="59">
          <cell r="O59" t="str">
            <v>412728197208202555</v>
          </cell>
          <cell r="P59" t="str">
            <v>农商行</v>
          </cell>
          <cell r="Q59" t="str">
            <v>沈丘农商银行</v>
          </cell>
          <cell r="R59" t="str">
            <v>李广西</v>
          </cell>
          <cell r="S59" t="str">
            <v>00000022876433780889</v>
          </cell>
        </row>
        <row r="60">
          <cell r="O60" t="str">
            <v>41272819651024257X</v>
          </cell>
          <cell r="P60" t="str">
            <v>农商行</v>
          </cell>
          <cell r="Q60" t="str">
            <v>沈丘农商银行</v>
          </cell>
          <cell r="R60" t="str">
            <v>张转运</v>
          </cell>
          <cell r="S60" t="str">
            <v>623059137803585347</v>
          </cell>
        </row>
        <row r="61">
          <cell r="O61" t="str">
            <v>412728198807052514</v>
          </cell>
          <cell r="P61" t="str">
            <v>农商行</v>
          </cell>
          <cell r="Q61" t="str">
            <v>沈丘农商银行</v>
          </cell>
          <cell r="R61" t="str">
            <v>张辉</v>
          </cell>
          <cell r="S61" t="str">
            <v>623059137802700640</v>
          </cell>
        </row>
        <row r="62">
          <cell r="O62" t="str">
            <v>412728198506072554</v>
          </cell>
          <cell r="P62" t="str">
            <v>农商行</v>
          </cell>
          <cell r="Q62" t="str">
            <v>沈丘农商银行</v>
          </cell>
          <cell r="R62" t="str">
            <v>王超</v>
          </cell>
          <cell r="S62" t="str">
            <v>623059137803584670</v>
          </cell>
        </row>
        <row r="63">
          <cell r="O63" t="str">
            <v>412728196211242510</v>
          </cell>
          <cell r="P63" t="str">
            <v>农商行</v>
          </cell>
          <cell r="Q63" t="str">
            <v>沈丘农商银行</v>
          </cell>
          <cell r="R63" t="str">
            <v>孙华召</v>
          </cell>
          <cell r="S63" t="str">
            <v>00000022852583786889</v>
          </cell>
        </row>
        <row r="64">
          <cell r="O64" t="str">
            <v>41272819641027251X</v>
          </cell>
          <cell r="P64" t="str">
            <v>农商行</v>
          </cell>
          <cell r="Q64" t="str">
            <v>沈丘农商银行</v>
          </cell>
          <cell r="R64" t="str">
            <v>姜永清</v>
          </cell>
          <cell r="S64" t="str">
            <v>623059137803584415</v>
          </cell>
        </row>
        <row r="65">
          <cell r="O65" t="str">
            <v>412728199502142521</v>
          </cell>
          <cell r="P65" t="str">
            <v>农商行</v>
          </cell>
          <cell r="Q65" t="str">
            <v>沈丘农商银行</v>
          </cell>
          <cell r="R65" t="str">
            <v>孙晓飞</v>
          </cell>
          <cell r="S65" t="str">
            <v>623059137803584449</v>
          </cell>
        </row>
        <row r="66">
          <cell r="O66" t="str">
            <v>412728196609192517</v>
          </cell>
          <cell r="P66" t="str">
            <v>农商行</v>
          </cell>
          <cell r="Q66" t="str">
            <v>沈丘农商银行</v>
          </cell>
          <cell r="R66" t="str">
            <v>张东文</v>
          </cell>
          <cell r="S66" t="str">
            <v>623059137801775932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953">
          <cell r="O953" t="str">
            <v>412728197708205293</v>
          </cell>
          <cell r="P953" t="str">
            <v>农商银行</v>
          </cell>
          <cell r="Q953" t="str">
            <v>农商银行</v>
          </cell>
          <cell r="R953" t="str">
            <v>王留宗</v>
          </cell>
          <cell r="S953" t="str">
            <v>623059137802198001</v>
          </cell>
        </row>
        <row r="954">
          <cell r="O954" t="str">
            <v>412728196306185272</v>
          </cell>
          <cell r="P954" t="str">
            <v>农商银行</v>
          </cell>
          <cell r="Q954" t="str">
            <v>农商银行</v>
          </cell>
          <cell r="R954" t="str">
            <v>韩建设</v>
          </cell>
          <cell r="S954" t="str">
            <v>623059137802155786</v>
          </cell>
        </row>
        <row r="955">
          <cell r="O955" t="str">
            <v>412728199212025220</v>
          </cell>
          <cell r="P955" t="str">
            <v>农商银行</v>
          </cell>
          <cell r="Q955" t="str">
            <v>农商银行</v>
          </cell>
          <cell r="R955" t="str">
            <v>吴苗苗</v>
          </cell>
          <cell r="S955" t="str">
            <v>00000200273553783889</v>
          </cell>
        </row>
        <row r="956">
          <cell r="O956" t="str">
            <v>412728197003045277</v>
          </cell>
          <cell r="P956" t="str">
            <v>农商银行</v>
          </cell>
          <cell r="Q956" t="str">
            <v>农商银行</v>
          </cell>
          <cell r="R956" t="str">
            <v>刘东升</v>
          </cell>
          <cell r="S956" t="str">
            <v>623059137802754548</v>
          </cell>
        </row>
        <row r="957">
          <cell r="O957" t="str">
            <v>412728199312025287</v>
          </cell>
          <cell r="P957" t="str">
            <v>农商银行</v>
          </cell>
          <cell r="Q957" t="str">
            <v>农商银行</v>
          </cell>
          <cell r="R957" t="str">
            <v>魏至夷</v>
          </cell>
          <cell r="S957" t="str">
            <v>623059137803516953</v>
          </cell>
        </row>
        <row r="958">
          <cell r="O958" t="str">
            <v>412728198805095254</v>
          </cell>
          <cell r="P958" t="str">
            <v>农商银行</v>
          </cell>
          <cell r="Q958" t="str">
            <v>农商银行</v>
          </cell>
          <cell r="R958" t="str">
            <v>韩春理</v>
          </cell>
          <cell r="S958" t="str">
            <v>623059137802198704</v>
          </cell>
        </row>
        <row r="959">
          <cell r="O959" t="str">
            <v>412728197807265232</v>
          </cell>
          <cell r="P959" t="str">
            <v>农商银行</v>
          </cell>
          <cell r="Q959" t="str">
            <v>农商银行</v>
          </cell>
          <cell r="R959" t="str">
            <v>李长波</v>
          </cell>
          <cell r="S959" t="str">
            <v>623059137803735090</v>
          </cell>
        </row>
        <row r="960">
          <cell r="O960" t="str">
            <v>412728196808205253</v>
          </cell>
          <cell r="P960" t="str">
            <v>农商银行</v>
          </cell>
          <cell r="Q960" t="str">
            <v>农商银行</v>
          </cell>
          <cell r="R960" t="str">
            <v>谢建民</v>
          </cell>
          <cell r="S960" t="str">
            <v>00000024779483780889</v>
          </cell>
        </row>
        <row r="961">
          <cell r="O961" t="str">
            <v>412728198102065294</v>
          </cell>
          <cell r="P961" t="str">
            <v>农商银行</v>
          </cell>
          <cell r="Q961" t="str">
            <v>农商银行</v>
          </cell>
          <cell r="R961" t="str">
            <v>谢严利</v>
          </cell>
          <cell r="S961" t="str">
            <v>37808002100009591</v>
          </cell>
        </row>
        <row r="962">
          <cell r="O962" t="str">
            <v>412728196610015227</v>
          </cell>
          <cell r="P962" t="str">
            <v>农商银行</v>
          </cell>
          <cell r="Q962" t="str">
            <v>农商银行</v>
          </cell>
          <cell r="R962" t="str">
            <v>严玲</v>
          </cell>
          <cell r="S962" t="str">
            <v>623059137801622969</v>
          </cell>
        </row>
        <row r="963">
          <cell r="O963" t="str">
            <v>412728196408175251</v>
          </cell>
          <cell r="P963" t="str">
            <v>农商银行</v>
          </cell>
          <cell r="Q963" t="str">
            <v>农商银行</v>
          </cell>
          <cell r="R963" t="str">
            <v>谷安政</v>
          </cell>
          <cell r="S963" t="str">
            <v>621585137800009355</v>
          </cell>
        </row>
        <row r="964">
          <cell r="O964" t="str">
            <v>412728196212095233</v>
          </cell>
          <cell r="P964" t="str">
            <v>农商银行</v>
          </cell>
          <cell r="Q964" t="str">
            <v>农商银行</v>
          </cell>
          <cell r="R964" t="str">
            <v>晏保民</v>
          </cell>
          <cell r="S964" t="str">
            <v>623059137802413046</v>
          </cell>
        </row>
        <row r="965">
          <cell r="O965" t="str">
            <v>412728196803215276</v>
          </cell>
          <cell r="P965" t="str">
            <v>农商银行</v>
          </cell>
          <cell r="Q965" t="str">
            <v>农商银行</v>
          </cell>
          <cell r="R965" t="str">
            <v>韩银行</v>
          </cell>
          <cell r="S965" t="str">
            <v>00000024575073785889</v>
          </cell>
        </row>
        <row r="966">
          <cell r="O966" t="str">
            <v>412728198408025252</v>
          </cell>
          <cell r="P966" t="str">
            <v>农商银行</v>
          </cell>
          <cell r="Q966" t="str">
            <v>农商银行</v>
          </cell>
          <cell r="R966" t="str">
            <v>李齐山</v>
          </cell>
          <cell r="S966" t="str">
            <v>37808002600007735</v>
          </cell>
        </row>
        <row r="967">
          <cell r="O967" t="str">
            <v>412728198104095219</v>
          </cell>
          <cell r="P967" t="str">
            <v>农商银行</v>
          </cell>
          <cell r="Q967" t="str">
            <v>农商银行</v>
          </cell>
          <cell r="R967" t="str">
            <v>吴建峰</v>
          </cell>
          <cell r="S967" t="str">
            <v>623059137802563816</v>
          </cell>
        </row>
        <row r="968">
          <cell r="O968" t="str">
            <v>412728197107285232</v>
          </cell>
          <cell r="P968" t="str">
            <v>农商银行</v>
          </cell>
          <cell r="Q968" t="str">
            <v>农商银行</v>
          </cell>
          <cell r="R968" t="str">
            <v>吴新厂</v>
          </cell>
          <cell r="S968" t="str">
            <v>621585137800583615</v>
          </cell>
        </row>
        <row r="969">
          <cell r="O969" t="str">
            <v>412728196908155302</v>
          </cell>
          <cell r="P969" t="str">
            <v>农商银行</v>
          </cell>
          <cell r="Q969" t="str">
            <v>农商银行</v>
          </cell>
          <cell r="R969" t="str">
            <v>周小侠</v>
          </cell>
          <cell r="S969" t="str">
            <v>37808012700010906</v>
          </cell>
        </row>
        <row r="970">
          <cell r="O970" t="str">
            <v>41272819730523521X</v>
          </cell>
          <cell r="P970" t="str">
            <v>农商银行</v>
          </cell>
          <cell r="Q970" t="str">
            <v>农商银行</v>
          </cell>
          <cell r="R970" t="str">
            <v>李东亚</v>
          </cell>
          <cell r="S970" t="str">
            <v>623059137802563659</v>
          </cell>
        </row>
        <row r="971">
          <cell r="O971" t="str">
            <v>412728199203125211</v>
          </cell>
          <cell r="P971" t="str">
            <v>农商银行</v>
          </cell>
          <cell r="Q971" t="str">
            <v>农商银行</v>
          </cell>
          <cell r="R971" t="str">
            <v>李士明</v>
          </cell>
          <cell r="S971" t="str">
            <v>00000024592193785889</v>
          </cell>
        </row>
        <row r="972">
          <cell r="O972" t="str">
            <v>412728198006216021</v>
          </cell>
          <cell r="P972" t="str">
            <v>农商银行</v>
          </cell>
          <cell r="Q972" t="str">
            <v>农商银行</v>
          </cell>
          <cell r="R972" t="str">
            <v>李艳霞</v>
          </cell>
          <cell r="S972" t="str">
            <v>00000157498563788889</v>
          </cell>
        </row>
        <row r="973">
          <cell r="O973" t="str">
            <v>412728195506245271</v>
          </cell>
          <cell r="P973" t="str">
            <v>农商银行</v>
          </cell>
          <cell r="Q973" t="str">
            <v>农商银行</v>
          </cell>
          <cell r="R973" t="str">
            <v>郑书田</v>
          </cell>
          <cell r="S973" t="str">
            <v>00000055448183789889</v>
          </cell>
        </row>
        <row r="974">
          <cell r="O974" t="str">
            <v>41272819850602523X</v>
          </cell>
          <cell r="P974" t="str">
            <v>农商银行</v>
          </cell>
          <cell r="Q974" t="str">
            <v>农商银行</v>
          </cell>
          <cell r="R974" t="str">
            <v>陈桂芝</v>
          </cell>
          <cell r="S974" t="str">
            <v>37808002300007708</v>
          </cell>
        </row>
        <row r="975">
          <cell r="O975" t="str">
            <v>412728197805145237</v>
          </cell>
          <cell r="P975" t="str">
            <v>农商银行</v>
          </cell>
          <cell r="Q975" t="str">
            <v>农商银行</v>
          </cell>
          <cell r="R975" t="str">
            <v>李连生</v>
          </cell>
          <cell r="S975" t="str">
            <v>623059137801623975</v>
          </cell>
        </row>
        <row r="976">
          <cell r="O976" t="str">
            <v>412728197612175210</v>
          </cell>
          <cell r="P976" t="str">
            <v>农商银行</v>
          </cell>
          <cell r="Q976" t="str">
            <v>农商银行</v>
          </cell>
          <cell r="R976" t="str">
            <v>岳庆华</v>
          </cell>
          <cell r="S976" t="str">
            <v>623059137801603399</v>
          </cell>
        </row>
        <row r="977">
          <cell r="O977" t="str">
            <v>412728197612045248</v>
          </cell>
          <cell r="P977" t="str">
            <v>农商银行</v>
          </cell>
          <cell r="Q977" t="str">
            <v>农商银行</v>
          </cell>
          <cell r="R977" t="str">
            <v>刘红丽</v>
          </cell>
          <cell r="S977" t="str">
            <v>623059137803339455</v>
          </cell>
        </row>
        <row r="978">
          <cell r="O978" t="str">
            <v>412728196001025219</v>
          </cell>
          <cell r="P978" t="str">
            <v>农商银行</v>
          </cell>
          <cell r="Q978" t="str">
            <v>农商银行</v>
          </cell>
          <cell r="R978" t="str">
            <v>刘德锋</v>
          </cell>
          <cell r="S978" t="str">
            <v>00000028089683780889</v>
          </cell>
        </row>
        <row r="979">
          <cell r="O979" t="str">
            <v>412728199005285214</v>
          </cell>
          <cell r="P979" t="str">
            <v>农商银行</v>
          </cell>
          <cell r="Q979" t="str">
            <v>农商银行</v>
          </cell>
          <cell r="R979" t="str">
            <v>刘甲甲</v>
          </cell>
          <cell r="S979" t="str">
            <v>62305913780298063</v>
          </cell>
        </row>
        <row r="980">
          <cell r="O980" t="str">
            <v>412728195712105253</v>
          </cell>
          <cell r="P980" t="str">
            <v>农商银行</v>
          </cell>
          <cell r="Q980" t="str">
            <v>农商银行</v>
          </cell>
          <cell r="R980" t="str">
            <v>史志芳</v>
          </cell>
          <cell r="S980" t="str">
            <v>00000024511953780889</v>
          </cell>
        </row>
        <row r="981">
          <cell r="O981" t="str">
            <v>412728196802195226</v>
          </cell>
          <cell r="P981" t="str">
            <v>农商银行</v>
          </cell>
          <cell r="Q981" t="str">
            <v>农商银行</v>
          </cell>
          <cell r="R981" t="str">
            <v>李雪香</v>
          </cell>
          <cell r="S981" t="str">
            <v>00000024784213780889</v>
          </cell>
        </row>
        <row r="982">
          <cell r="O982" t="str">
            <v>412728198007205236</v>
          </cell>
          <cell r="P982" t="str">
            <v>农商银行</v>
          </cell>
          <cell r="Q982" t="str">
            <v>农商银行</v>
          </cell>
          <cell r="R982" t="str">
            <v>刘东明</v>
          </cell>
          <cell r="S982" t="str">
            <v>623059137803166981</v>
          </cell>
        </row>
        <row r="983">
          <cell r="O983" t="str">
            <v>412728198110245295</v>
          </cell>
          <cell r="P983" t="str">
            <v>农商银行</v>
          </cell>
          <cell r="Q983" t="str">
            <v>农商银行</v>
          </cell>
          <cell r="R983" t="str">
            <v>李自有</v>
          </cell>
          <cell r="S983" t="str">
            <v>62305913701718213</v>
          </cell>
        </row>
        <row r="984">
          <cell r="O984" t="str">
            <v>412728196805055501</v>
          </cell>
          <cell r="P984" t="str">
            <v>农商银行</v>
          </cell>
          <cell r="Q984" t="str">
            <v>农商银行</v>
          </cell>
          <cell r="R984" t="str">
            <v>杨雪兰</v>
          </cell>
          <cell r="S984" t="str">
            <v>37808002700003925</v>
          </cell>
        </row>
        <row r="985">
          <cell r="O985" t="str">
            <v>412728196603175230</v>
          </cell>
          <cell r="P985" t="str">
            <v>农商银行</v>
          </cell>
          <cell r="Q985" t="str">
            <v>农商银行</v>
          </cell>
          <cell r="R985" t="str">
            <v>陈通义</v>
          </cell>
          <cell r="S985" t="str">
            <v>00000024602683783889</v>
          </cell>
        </row>
        <row r="986">
          <cell r="O986" t="str">
            <v>412728196202095213</v>
          </cell>
          <cell r="P986" t="str">
            <v>农商银行</v>
          </cell>
          <cell r="Q986" t="str">
            <v>农商银行</v>
          </cell>
          <cell r="R986" t="str">
            <v>李效华</v>
          </cell>
          <cell r="S986" t="str">
            <v>00000024526013788889</v>
          </cell>
        </row>
        <row r="987">
          <cell r="O987" t="str">
            <v>412728197408175299</v>
          </cell>
          <cell r="P987" t="str">
            <v>农商银行</v>
          </cell>
          <cell r="Q987" t="str">
            <v>农商银行</v>
          </cell>
          <cell r="R987" t="str">
            <v>李天顺</v>
          </cell>
          <cell r="S987" t="str">
            <v>00000024526013788889</v>
          </cell>
        </row>
        <row r="988">
          <cell r="O988" t="str">
            <v>412728196303215210</v>
          </cell>
          <cell r="P988" t="str">
            <v>农商银行</v>
          </cell>
          <cell r="Q988" t="str">
            <v>农商银行</v>
          </cell>
          <cell r="R988" t="str">
            <v>史建东</v>
          </cell>
          <cell r="S988" t="str">
            <v>623059137802536960</v>
          </cell>
        </row>
        <row r="989">
          <cell r="O989" t="str">
            <v>412728196309065217</v>
          </cell>
          <cell r="P989" t="str">
            <v>农商银行</v>
          </cell>
          <cell r="Q989" t="str">
            <v>农商银行</v>
          </cell>
          <cell r="R989" t="str">
            <v>孙东风</v>
          </cell>
          <cell r="S989" t="str">
            <v>00000028090043782889</v>
          </cell>
        </row>
        <row r="990">
          <cell r="O990" t="str">
            <v>412728197811175248</v>
          </cell>
          <cell r="P990" t="str">
            <v>农商银行</v>
          </cell>
          <cell r="Q990" t="str">
            <v>农商银行</v>
          </cell>
          <cell r="R990" t="str">
            <v>刘花</v>
          </cell>
          <cell r="S990" t="str">
            <v>623059137803338390</v>
          </cell>
        </row>
        <row r="991">
          <cell r="O991" t="str">
            <v>412728196610015227</v>
          </cell>
          <cell r="P991" t="str">
            <v>农商银行</v>
          </cell>
          <cell r="Q991" t="str">
            <v>农商银行</v>
          </cell>
          <cell r="R991" t="str">
            <v>严玲</v>
          </cell>
          <cell r="S991" t="str">
            <v>623059137801622969</v>
          </cell>
        </row>
        <row r="992">
          <cell r="O992" t="str">
            <v>412728197612045248</v>
          </cell>
          <cell r="P992" t="str">
            <v>农商银行</v>
          </cell>
          <cell r="Q992" t="str">
            <v>农商银行</v>
          </cell>
          <cell r="R992" t="str">
            <v>刘红丽</v>
          </cell>
          <cell r="S992" t="str">
            <v>623059137803339455</v>
          </cell>
        </row>
        <row r="993">
          <cell r="O993" t="str">
            <v>412728197111255298</v>
          </cell>
          <cell r="P993" t="str">
            <v>农商银行</v>
          </cell>
          <cell r="Q993" t="str">
            <v>农商银行</v>
          </cell>
          <cell r="R993" t="str">
            <v>吴士中</v>
          </cell>
          <cell r="S993" t="str">
            <v>62305913780358081</v>
          </cell>
        </row>
        <row r="994">
          <cell r="O994" t="str">
            <v>412728198503175275</v>
          </cell>
          <cell r="P994" t="str">
            <v>农商银行</v>
          </cell>
          <cell r="Q994" t="str">
            <v>农商银行</v>
          </cell>
          <cell r="R994" t="str">
            <v>李高峰</v>
          </cell>
          <cell r="S994" t="str">
            <v>623059137801401943</v>
          </cell>
        </row>
        <row r="995">
          <cell r="O995" t="str">
            <v>412728197711185254</v>
          </cell>
          <cell r="P995" t="str">
            <v>农商银行</v>
          </cell>
          <cell r="Q995" t="str">
            <v>农商银行</v>
          </cell>
          <cell r="R995" t="str">
            <v>韩秀丽</v>
          </cell>
          <cell r="S995" t="str">
            <v>623059137802563840</v>
          </cell>
        </row>
        <row r="996">
          <cell r="O996" t="str">
            <v>412728197003015270</v>
          </cell>
          <cell r="P996" t="str">
            <v>农商银行</v>
          </cell>
          <cell r="Q996" t="str">
            <v>农商银行</v>
          </cell>
          <cell r="R996" t="str">
            <v>李自德</v>
          </cell>
          <cell r="S996" t="str">
            <v>623059137802667211</v>
          </cell>
        </row>
        <row r="997">
          <cell r="O997" t="str">
            <v>412728196908045277</v>
          </cell>
          <cell r="P997" t="str">
            <v>农商银行</v>
          </cell>
          <cell r="Q997" t="str">
            <v>农商银行</v>
          </cell>
          <cell r="R997" t="str">
            <v>韩记功</v>
          </cell>
          <cell r="S997" t="str">
            <v>62305913780287703</v>
          </cell>
        </row>
        <row r="998">
          <cell r="O998" t="str">
            <v>412728198304155319</v>
          </cell>
          <cell r="P998" t="str">
            <v>农商银行</v>
          </cell>
          <cell r="Q998" t="str">
            <v>农商银行</v>
          </cell>
          <cell r="R998" t="str">
            <v>刘凯</v>
          </cell>
          <cell r="S998" t="str">
            <v>00000028093183784889</v>
          </cell>
        </row>
        <row r="999">
          <cell r="O999" t="str">
            <v>412728199401025238</v>
          </cell>
          <cell r="P999" t="str">
            <v>农商银行</v>
          </cell>
          <cell r="Q999" t="str">
            <v>农商银行</v>
          </cell>
          <cell r="R999" t="str">
            <v>顾超奇</v>
          </cell>
          <cell r="S999" t="str">
            <v>62305913781719773</v>
          </cell>
        </row>
        <row r="1000">
          <cell r="O1000" t="str">
            <v>412728199807205271</v>
          </cell>
          <cell r="P1000" t="str">
            <v>农商银行</v>
          </cell>
          <cell r="Q1000" t="str">
            <v>农商银行</v>
          </cell>
          <cell r="R1000" t="str">
            <v>王百顺</v>
          </cell>
          <cell r="S1000" t="str">
            <v>623059137803582492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  <sheetName val="Sheet1"/>
    </sheetNames>
    <sheetDataSet>
      <sheetData sheetId="0"/>
      <sheetData sheetId="1">
        <row r="133">
          <cell r="O133" t="str">
            <v>412728198108080831</v>
          </cell>
          <cell r="P133" t="str">
            <v>邮储银行</v>
          </cell>
          <cell r="Q133" t="str">
            <v>农商银行</v>
          </cell>
          <cell r="R133" t="str">
            <v>王银行</v>
          </cell>
          <cell r="S133" t="str">
            <v>00000023673843787889</v>
          </cell>
        </row>
        <row r="134">
          <cell r="O134" t="str">
            <v>412728197610270847</v>
          </cell>
          <cell r="P134" t="str">
            <v>邮储银行</v>
          </cell>
          <cell r="Q134" t="str">
            <v>农商银行</v>
          </cell>
          <cell r="R134" t="str">
            <v>吴志敏</v>
          </cell>
          <cell r="S134" t="str">
            <v>623059137803641108</v>
          </cell>
        </row>
        <row r="135">
          <cell r="O135" t="str">
            <v>412728196908100870</v>
          </cell>
          <cell r="P135" t="str">
            <v>邮储银行</v>
          </cell>
          <cell r="Q135" t="str">
            <v>农商银行</v>
          </cell>
          <cell r="R135" t="str">
            <v>李建党</v>
          </cell>
          <cell r="S135" t="str">
            <v>623059137801504142</v>
          </cell>
        </row>
        <row r="136">
          <cell r="O136" t="str">
            <v>412728196207150859</v>
          </cell>
          <cell r="P136" t="str">
            <v>邮储银行</v>
          </cell>
          <cell r="Q136" t="str">
            <v>农商银行</v>
          </cell>
          <cell r="R136" t="str">
            <v>李天强</v>
          </cell>
          <cell r="S136" t="str">
            <v>00000026336483783889</v>
          </cell>
        </row>
        <row r="137">
          <cell r="O137" t="str">
            <v>412728196706150896</v>
          </cell>
          <cell r="P137" t="str">
            <v>邮储银行</v>
          </cell>
          <cell r="Q137" t="str">
            <v>农商银行</v>
          </cell>
          <cell r="R137" t="str">
            <v>闫海印</v>
          </cell>
          <cell r="S137" t="str">
            <v>00000026337083784889</v>
          </cell>
        </row>
        <row r="138">
          <cell r="O138" t="str">
            <v>412728196209290812</v>
          </cell>
          <cell r="P138" t="str">
            <v>邮储银行</v>
          </cell>
          <cell r="Q138" t="str">
            <v>农商银行</v>
          </cell>
          <cell r="R138" t="str">
            <v>门玉华</v>
          </cell>
          <cell r="S138" t="str">
            <v>623059137803105138</v>
          </cell>
        </row>
        <row r="139">
          <cell r="O139" t="str">
            <v>412728196209200936</v>
          </cell>
          <cell r="P139" t="str">
            <v>邮储银行</v>
          </cell>
          <cell r="Q139" t="str">
            <v>农商银行</v>
          </cell>
          <cell r="R139" t="str">
            <v>兖国各</v>
          </cell>
          <cell r="S139" t="str">
            <v>623059137802743905</v>
          </cell>
        </row>
        <row r="140">
          <cell r="O140" t="str">
            <v>412728198811160518</v>
          </cell>
          <cell r="P140" t="str">
            <v>邮储银行</v>
          </cell>
        </row>
        <row r="141">
          <cell r="O141" t="str">
            <v>412728198110100838</v>
          </cell>
          <cell r="P141" t="str">
            <v>邮储银行</v>
          </cell>
          <cell r="Q141" t="str">
            <v>农商银行</v>
          </cell>
          <cell r="R141" t="str">
            <v>毛春祥</v>
          </cell>
          <cell r="S141" t="str">
            <v>623059137802935550</v>
          </cell>
        </row>
        <row r="142">
          <cell r="O142" t="str">
            <v>412728196405080812</v>
          </cell>
          <cell r="P142" t="str">
            <v>邮储银行</v>
          </cell>
          <cell r="Q142" t="str">
            <v>农商银行</v>
          </cell>
          <cell r="R142" t="str">
            <v>李先进</v>
          </cell>
          <cell r="S142" t="str">
            <v>623059137801800839</v>
          </cell>
        </row>
        <row r="143">
          <cell r="O143" t="str">
            <v>412728197007140837</v>
          </cell>
          <cell r="P143" t="str">
            <v>邮储银行</v>
          </cell>
          <cell r="Q143" t="str">
            <v>农商银行</v>
          </cell>
          <cell r="R143" t="str">
            <v>王新芳</v>
          </cell>
          <cell r="S143" t="str">
            <v>623059137801800821</v>
          </cell>
        </row>
        <row r="144">
          <cell r="O144" t="str">
            <v>412728197610126829</v>
          </cell>
          <cell r="P144" t="str">
            <v>邮储银行</v>
          </cell>
        </row>
        <row r="145">
          <cell r="O145" t="str">
            <v>412728197903266446</v>
          </cell>
          <cell r="P145" t="str">
            <v>邮储银行</v>
          </cell>
        </row>
        <row r="146">
          <cell r="O146" t="str">
            <v>412728198404056414</v>
          </cell>
          <cell r="P146" t="str">
            <v>邮储银行</v>
          </cell>
        </row>
        <row r="147">
          <cell r="O147" t="str">
            <v>412728198310206450</v>
          </cell>
          <cell r="P147" t="str">
            <v>邮储银行</v>
          </cell>
        </row>
        <row r="148">
          <cell r="O148" t="str">
            <v>412728196809286438</v>
          </cell>
          <cell r="P148" t="str">
            <v>邮储银行</v>
          </cell>
        </row>
        <row r="149">
          <cell r="O149" t="str">
            <v>412728196307066451</v>
          </cell>
          <cell r="P149" t="str">
            <v>邮储银行</v>
          </cell>
        </row>
        <row r="150">
          <cell r="O150" t="str">
            <v>412728197906136428</v>
          </cell>
          <cell r="P150" t="str">
            <v>邮储银行</v>
          </cell>
        </row>
        <row r="151">
          <cell r="O151" t="str">
            <v>412728198911046413</v>
          </cell>
          <cell r="P151" t="str">
            <v>邮储银行</v>
          </cell>
        </row>
        <row r="152">
          <cell r="O152" t="str">
            <v>412728196811116454</v>
          </cell>
          <cell r="P152" t="str">
            <v>邮储银行</v>
          </cell>
        </row>
        <row r="153">
          <cell r="O153" t="str">
            <v>412728196006146458</v>
          </cell>
          <cell r="P153" t="str">
            <v>邮储银行</v>
          </cell>
        </row>
        <row r="154">
          <cell r="O154" t="str">
            <v>412728198004103840</v>
          </cell>
          <cell r="P154" t="str">
            <v>邮储银行</v>
          </cell>
        </row>
        <row r="155">
          <cell r="O155" t="str">
            <v>412728197810203454</v>
          </cell>
          <cell r="P155" t="str">
            <v>邮储银行</v>
          </cell>
        </row>
        <row r="156">
          <cell r="O156" t="str">
            <v>412728198511123416</v>
          </cell>
          <cell r="P156" t="str">
            <v>邮储银行</v>
          </cell>
        </row>
        <row r="157">
          <cell r="O157" t="str">
            <v>412728198805136845</v>
          </cell>
          <cell r="P157" t="str">
            <v>邮储银行</v>
          </cell>
        </row>
        <row r="158">
          <cell r="O158" t="str">
            <v>412728196510016812</v>
          </cell>
          <cell r="P158" t="str">
            <v>邮储银行</v>
          </cell>
        </row>
        <row r="159">
          <cell r="O159" t="str">
            <v>412728196103076826</v>
          </cell>
          <cell r="P159" t="str">
            <v>邮储银行</v>
          </cell>
        </row>
        <row r="160">
          <cell r="O160" t="str">
            <v>412728196511116831</v>
          </cell>
          <cell r="P160" t="str">
            <v>邮储银行</v>
          </cell>
        </row>
        <row r="161">
          <cell r="O161" t="str">
            <v>412728196805056918</v>
          </cell>
          <cell r="P161" t="str">
            <v>邮储银行</v>
          </cell>
        </row>
        <row r="162">
          <cell r="O162" t="str">
            <v>41272819690603681X</v>
          </cell>
          <cell r="P162" t="str">
            <v>邮储银行</v>
          </cell>
        </row>
        <row r="163">
          <cell r="O163" t="str">
            <v>412728196508116865</v>
          </cell>
          <cell r="P163" t="str">
            <v>邮储银行</v>
          </cell>
        </row>
        <row r="164">
          <cell r="O164" t="str">
            <v>412728197511136837</v>
          </cell>
          <cell r="P164" t="str">
            <v>邮储银行</v>
          </cell>
        </row>
        <row r="165">
          <cell r="O165" t="str">
            <v>410224199108182627</v>
          </cell>
          <cell r="P165" t="str">
            <v>邮储银行</v>
          </cell>
        </row>
        <row r="166">
          <cell r="O166" t="str">
            <v>412728196911146837</v>
          </cell>
          <cell r="P166" t="str">
            <v>邮储银行</v>
          </cell>
        </row>
        <row r="167">
          <cell r="O167" t="str">
            <v>412728196510146828</v>
          </cell>
          <cell r="P167" t="str">
            <v>邮储银行</v>
          </cell>
        </row>
        <row r="168">
          <cell r="O168" t="str">
            <v>412728198106066032</v>
          </cell>
          <cell r="P168" t="str">
            <v>邮储银行</v>
          </cell>
        </row>
        <row r="169">
          <cell r="O169" t="str">
            <v>412728196409013422</v>
          </cell>
          <cell r="P169" t="str">
            <v>邮储银行</v>
          </cell>
        </row>
        <row r="170">
          <cell r="O170" t="str">
            <v>412728196202033418</v>
          </cell>
          <cell r="P170" t="str">
            <v>邮储银行</v>
          </cell>
        </row>
        <row r="171">
          <cell r="O171" t="str">
            <v>412728196207043412</v>
          </cell>
          <cell r="P171" t="str">
            <v>邮储银行</v>
          </cell>
        </row>
        <row r="172">
          <cell r="O172" t="str">
            <v>412728197602173414</v>
          </cell>
          <cell r="P172" t="str">
            <v>邮储银行</v>
          </cell>
        </row>
        <row r="173">
          <cell r="O173" t="str">
            <v>412728196508143433</v>
          </cell>
          <cell r="P173" t="str">
            <v>邮储银行</v>
          </cell>
        </row>
        <row r="174">
          <cell r="O174" t="str">
            <v>412728198106290819</v>
          </cell>
          <cell r="P174" t="str">
            <v>邮储银行</v>
          </cell>
          <cell r="Q174" t="str">
            <v>农商银行</v>
          </cell>
          <cell r="R174" t="str">
            <v>李志齐</v>
          </cell>
          <cell r="S174" t="str">
            <v>623059137801731455</v>
          </cell>
        </row>
        <row r="175">
          <cell r="O175" t="str">
            <v>412728197408150892</v>
          </cell>
          <cell r="P175" t="str">
            <v>邮储银行</v>
          </cell>
          <cell r="Q175" t="str">
            <v>农商银行</v>
          </cell>
          <cell r="R175" t="str">
            <v>杨全民</v>
          </cell>
          <cell r="S175" t="str">
            <v>623059137802909332</v>
          </cell>
        </row>
        <row r="176">
          <cell r="O176" t="str">
            <v>412728196401060857</v>
          </cell>
          <cell r="P176" t="str">
            <v>邮储银行</v>
          </cell>
          <cell r="Q176" t="str">
            <v>农商银行</v>
          </cell>
          <cell r="R176" t="str">
            <v>李恒周</v>
          </cell>
          <cell r="S176" t="str">
            <v>623059137801731083</v>
          </cell>
        </row>
        <row r="177">
          <cell r="O177" t="str">
            <v>41272819621001089X</v>
          </cell>
          <cell r="P177" t="str">
            <v>邮储银行</v>
          </cell>
          <cell r="Q177" t="str">
            <v>农商银行</v>
          </cell>
          <cell r="R177" t="str">
            <v>王万明</v>
          </cell>
          <cell r="S177" t="str">
            <v>623059137800334541</v>
          </cell>
        </row>
        <row r="178">
          <cell r="O178" t="str">
            <v>412728197501120874</v>
          </cell>
          <cell r="P178" t="str">
            <v>邮储银行</v>
          </cell>
          <cell r="Q178" t="str">
            <v>农商银行</v>
          </cell>
          <cell r="R178" t="str">
            <v>王振寅</v>
          </cell>
          <cell r="S178" t="str">
            <v>623059137802936210</v>
          </cell>
        </row>
        <row r="179">
          <cell r="O179" t="str">
            <v>41272819620915081X</v>
          </cell>
          <cell r="P179" t="str">
            <v>邮储银行</v>
          </cell>
          <cell r="Q179" t="str">
            <v>农商银行</v>
          </cell>
          <cell r="R179" t="str">
            <v>李金祥</v>
          </cell>
          <cell r="S179" t="str">
            <v>00000026571963788889</v>
          </cell>
        </row>
        <row r="180">
          <cell r="O180" t="str">
            <v>412728197304042213</v>
          </cell>
          <cell r="P180" t="str">
            <v>邮储银行</v>
          </cell>
        </row>
        <row r="181">
          <cell r="O181" t="str">
            <v>412728196102246838</v>
          </cell>
          <cell r="P181" t="str">
            <v>邮储银行</v>
          </cell>
        </row>
        <row r="182">
          <cell r="O182" t="str">
            <v>412728198201282235</v>
          </cell>
          <cell r="P182" t="str">
            <v>邮储银行</v>
          </cell>
        </row>
        <row r="183">
          <cell r="O183" t="str">
            <v>412728197007146825</v>
          </cell>
          <cell r="P183" t="str">
            <v>邮储银行</v>
          </cell>
        </row>
        <row r="184">
          <cell r="O184" t="str">
            <v>412728196309156856</v>
          </cell>
          <cell r="P184" t="str">
            <v>邮储银行</v>
          </cell>
        </row>
        <row r="185">
          <cell r="O185" t="str">
            <v>412728197506066811</v>
          </cell>
          <cell r="P185" t="str">
            <v>邮储银行</v>
          </cell>
        </row>
        <row r="186">
          <cell r="O186" t="str">
            <v>412728196303036853</v>
          </cell>
          <cell r="P186" t="str">
            <v>邮储银行</v>
          </cell>
        </row>
        <row r="187">
          <cell r="O187" t="str">
            <v>412728197111106452</v>
          </cell>
          <cell r="P187" t="str">
            <v>邮储银行</v>
          </cell>
        </row>
        <row r="188">
          <cell r="O188" t="str">
            <v>41272819721006645X</v>
          </cell>
          <cell r="P188" t="str">
            <v>邮储银行</v>
          </cell>
        </row>
        <row r="189">
          <cell r="O189" t="str">
            <v>412728196307156836</v>
          </cell>
          <cell r="P189" t="str">
            <v>邮储银行</v>
          </cell>
        </row>
        <row r="190">
          <cell r="O190" t="str">
            <v>412728197501206854</v>
          </cell>
          <cell r="P190" t="str">
            <v>邮储银行</v>
          </cell>
        </row>
        <row r="191">
          <cell r="O191" t="str">
            <v>412728197004216816</v>
          </cell>
          <cell r="P191" t="str">
            <v>邮储银行</v>
          </cell>
        </row>
        <row r="192">
          <cell r="O192" t="str">
            <v>412728196603043393</v>
          </cell>
          <cell r="P192" t="str">
            <v>邮储银行</v>
          </cell>
        </row>
        <row r="193">
          <cell r="O193" t="str">
            <v>412728197908140535</v>
          </cell>
          <cell r="P193" t="str">
            <v>邮储银行</v>
          </cell>
        </row>
        <row r="194">
          <cell r="O194" t="str">
            <v>41272819680223052X</v>
          </cell>
          <cell r="P194" t="str">
            <v>邮储银行</v>
          </cell>
        </row>
        <row r="195">
          <cell r="O195" t="str">
            <v>412728196605034511</v>
          </cell>
          <cell r="P195" t="str">
            <v>邮储银行</v>
          </cell>
        </row>
        <row r="196">
          <cell r="O196" t="str">
            <v>412728196110214537</v>
          </cell>
          <cell r="P196" t="str">
            <v>邮储银行</v>
          </cell>
        </row>
        <row r="197">
          <cell r="O197" t="str">
            <v>412728197705014539</v>
          </cell>
          <cell r="P197" t="str">
            <v>邮储银行</v>
          </cell>
        </row>
        <row r="198">
          <cell r="O198" t="str">
            <v>412728198903104513</v>
          </cell>
          <cell r="P198" t="str">
            <v>邮储银行</v>
          </cell>
        </row>
        <row r="199">
          <cell r="O199" t="str">
            <v>412728197111190535</v>
          </cell>
          <cell r="P199" t="str">
            <v>邮储银行</v>
          </cell>
        </row>
        <row r="200">
          <cell r="O200" t="str">
            <v>412728196310020606</v>
          </cell>
          <cell r="P200" t="str">
            <v>邮储银行</v>
          </cell>
        </row>
        <row r="201">
          <cell r="O201" t="str">
            <v>412728198803214555</v>
          </cell>
          <cell r="P201" t="str">
            <v>邮储银行</v>
          </cell>
        </row>
        <row r="202">
          <cell r="O202" t="str">
            <v>412728197202200823</v>
          </cell>
          <cell r="P202" t="str">
            <v>邮储银行</v>
          </cell>
          <cell r="Q202" t="str">
            <v>农商银行</v>
          </cell>
          <cell r="R202" t="str">
            <v>霍军</v>
          </cell>
          <cell r="S202" t="str">
            <v>623059137801277368</v>
          </cell>
        </row>
        <row r="203">
          <cell r="O203" t="str">
            <v>412728197308030818</v>
          </cell>
          <cell r="P203" t="str">
            <v>邮储银行</v>
          </cell>
          <cell r="Q203" t="str">
            <v>农商银行</v>
          </cell>
          <cell r="R203" t="str">
            <v>兖王建</v>
          </cell>
          <cell r="S203" t="str">
            <v>623059137800426289</v>
          </cell>
        </row>
        <row r="204">
          <cell r="O204" t="str">
            <v>412728197801013915</v>
          </cell>
          <cell r="P204" t="str">
            <v>邮储银行</v>
          </cell>
        </row>
        <row r="205">
          <cell r="O205" t="str">
            <v>412728197307170579</v>
          </cell>
          <cell r="P205" t="str">
            <v>邮储银行</v>
          </cell>
        </row>
        <row r="206">
          <cell r="O206" t="str">
            <v>412728196403106425</v>
          </cell>
          <cell r="P206" t="str">
            <v>邮储银行</v>
          </cell>
        </row>
        <row r="207">
          <cell r="O207" t="str">
            <v>412728196012056416</v>
          </cell>
          <cell r="P207" t="str">
            <v>邮储银行</v>
          </cell>
        </row>
        <row r="208">
          <cell r="O208" t="str">
            <v>412728196111123477</v>
          </cell>
          <cell r="P208" t="str">
            <v>邮储银行</v>
          </cell>
        </row>
        <row r="209">
          <cell r="O209" t="str">
            <v>412728197908113414</v>
          </cell>
          <cell r="P209" t="str">
            <v>邮储银行</v>
          </cell>
        </row>
        <row r="210">
          <cell r="O210" t="str">
            <v>412728196511206845</v>
          </cell>
          <cell r="P210" t="str">
            <v>邮储银行</v>
          </cell>
        </row>
        <row r="211">
          <cell r="O211" t="str">
            <v>412728196605180834</v>
          </cell>
          <cell r="P211" t="str">
            <v>邮储银行</v>
          </cell>
          <cell r="Q211" t="str">
            <v>农商银行</v>
          </cell>
          <cell r="R211" t="str">
            <v>苗体明</v>
          </cell>
          <cell r="S211" t="str">
            <v>00000026535443781889</v>
          </cell>
        </row>
        <row r="212">
          <cell r="O212" t="str">
            <v>412728196508110877</v>
          </cell>
          <cell r="P212" t="str">
            <v>邮储银行</v>
          </cell>
          <cell r="Q212" t="str">
            <v>农商银行</v>
          </cell>
          <cell r="R212" t="str">
            <v>韦存良</v>
          </cell>
          <cell r="S212" t="str">
            <v>623059137802688506</v>
          </cell>
        </row>
        <row r="213">
          <cell r="O213" t="str">
            <v>412728196609240814</v>
          </cell>
          <cell r="P213" t="str">
            <v>邮储银行</v>
          </cell>
          <cell r="Q213" t="str">
            <v>农商银行</v>
          </cell>
          <cell r="R213" t="str">
            <v>李根生</v>
          </cell>
          <cell r="S213" t="str">
            <v>623059137802229335</v>
          </cell>
        </row>
        <row r="214">
          <cell r="O214" t="str">
            <v>412728196306130837</v>
          </cell>
          <cell r="P214" t="str">
            <v>邮储银行</v>
          </cell>
          <cell r="Q214" t="str">
            <v>农商银行</v>
          </cell>
          <cell r="R214" t="str">
            <v>苗井礼</v>
          </cell>
          <cell r="S214" t="str">
            <v>623059137803175461</v>
          </cell>
        </row>
        <row r="215">
          <cell r="O215" t="str">
            <v>41272819701018083X</v>
          </cell>
          <cell r="P215" t="str">
            <v>邮储银行</v>
          </cell>
          <cell r="Q215" t="str">
            <v>农商银行</v>
          </cell>
          <cell r="R215" t="str">
            <v>常家军</v>
          </cell>
          <cell r="S215" t="str">
            <v>623059137802022128</v>
          </cell>
        </row>
        <row r="216">
          <cell r="O216" t="str">
            <v>412728196912100814</v>
          </cell>
          <cell r="P216" t="str">
            <v>邮储银行</v>
          </cell>
          <cell r="Q216" t="str">
            <v>农商银行</v>
          </cell>
          <cell r="R216" t="str">
            <v>苗陆军</v>
          </cell>
          <cell r="S216" t="str">
            <v>621585137800551158</v>
          </cell>
        </row>
        <row r="217">
          <cell r="O217" t="str">
            <v>412728196709190535</v>
          </cell>
          <cell r="P217" t="str">
            <v>邮储银行</v>
          </cell>
        </row>
        <row r="218">
          <cell r="O218" t="str">
            <v>412728198311210515</v>
          </cell>
          <cell r="P218" t="str">
            <v>邮储银行</v>
          </cell>
        </row>
        <row r="219">
          <cell r="O219" t="str">
            <v>412728197611210512</v>
          </cell>
          <cell r="P219" t="str">
            <v>邮储银行</v>
          </cell>
        </row>
        <row r="220">
          <cell r="O220" t="str">
            <v>412728196309230550</v>
          </cell>
          <cell r="P220" t="str">
            <v>邮储银行</v>
          </cell>
        </row>
        <row r="221">
          <cell r="O221" t="str">
            <v>412728197201090511</v>
          </cell>
          <cell r="P221" t="str">
            <v>邮储银行</v>
          </cell>
        </row>
        <row r="222">
          <cell r="O222" t="str">
            <v>412728198102010533</v>
          </cell>
          <cell r="P222" t="str">
            <v>邮储银行</v>
          </cell>
        </row>
        <row r="223">
          <cell r="O223" t="str">
            <v>412728197209150515</v>
          </cell>
          <cell r="P223" t="str">
            <v>邮储银行</v>
          </cell>
        </row>
        <row r="224">
          <cell r="O224" t="str">
            <v>412728196512110597</v>
          </cell>
          <cell r="P224" t="str">
            <v>邮储银行</v>
          </cell>
        </row>
        <row r="225">
          <cell r="O225" t="str">
            <v>412728196503260550</v>
          </cell>
          <cell r="P225" t="str">
            <v>邮储银行</v>
          </cell>
        </row>
        <row r="226">
          <cell r="O226" t="str">
            <v>412728198205070555</v>
          </cell>
          <cell r="P226" t="str">
            <v>邮储银行</v>
          </cell>
        </row>
        <row r="227">
          <cell r="O227" t="str">
            <v>412728197808170518</v>
          </cell>
          <cell r="P227" t="str">
            <v>邮储银行</v>
          </cell>
        </row>
        <row r="228">
          <cell r="O228" t="str">
            <v>412728198807190538</v>
          </cell>
          <cell r="P228" t="str">
            <v>邮储银行</v>
          </cell>
        </row>
        <row r="229">
          <cell r="O229" t="str">
            <v>412823198104241646</v>
          </cell>
          <cell r="P229" t="str">
            <v>邮储银行</v>
          </cell>
        </row>
        <row r="230">
          <cell r="O230" t="str">
            <v>412728198806053419</v>
          </cell>
          <cell r="P230" t="str">
            <v>邮储银行</v>
          </cell>
        </row>
        <row r="231">
          <cell r="O231" t="str">
            <v>412728197110100550</v>
          </cell>
          <cell r="P231" t="str">
            <v>邮储银行</v>
          </cell>
        </row>
        <row r="232">
          <cell r="O232" t="str">
            <v>412728198401240515</v>
          </cell>
          <cell r="P232" t="str">
            <v>邮储银行</v>
          </cell>
        </row>
        <row r="233">
          <cell r="O233" t="str">
            <v>412728196910160573</v>
          </cell>
          <cell r="P233" t="str">
            <v>邮储银行</v>
          </cell>
        </row>
        <row r="234">
          <cell r="O234" t="str">
            <v>412728199307050816</v>
          </cell>
          <cell r="P234" t="str">
            <v>邮储银行</v>
          </cell>
          <cell r="Q234" t="str">
            <v>农商银行</v>
          </cell>
          <cell r="R234" t="str">
            <v>李水利</v>
          </cell>
          <cell r="S234" t="str">
            <v>623059137802513449</v>
          </cell>
        </row>
        <row r="235">
          <cell r="O235" t="str">
            <v>412728197004046845</v>
          </cell>
          <cell r="P235" t="str">
            <v>邮储银行</v>
          </cell>
        </row>
        <row r="236">
          <cell r="O236" t="str">
            <v>412728198809240850</v>
          </cell>
          <cell r="P236" t="str">
            <v>邮储银行</v>
          </cell>
          <cell r="Q236" t="str">
            <v>农商银行</v>
          </cell>
          <cell r="R236" t="str">
            <v>李鑫</v>
          </cell>
          <cell r="S236" t="str">
            <v>623059137803464998</v>
          </cell>
        </row>
        <row r="237">
          <cell r="O237" t="str">
            <v>412728197607220814</v>
          </cell>
          <cell r="P237" t="str">
            <v>邮储银行</v>
          </cell>
          <cell r="Q237" t="str">
            <v>农商银行</v>
          </cell>
          <cell r="R237" t="str">
            <v>宋华生</v>
          </cell>
          <cell r="S237" t="str">
            <v>623059137801505248</v>
          </cell>
        </row>
        <row r="238">
          <cell r="O238" t="str">
            <v>412728196411250814</v>
          </cell>
          <cell r="P238" t="str">
            <v>邮储银行</v>
          </cell>
          <cell r="Q238" t="str">
            <v>农商银行</v>
          </cell>
          <cell r="R238" t="str">
            <v>李炎喜</v>
          </cell>
          <cell r="S238" t="str">
            <v>37821002400007549</v>
          </cell>
        </row>
        <row r="239">
          <cell r="O239" t="str">
            <v>412728199203040816</v>
          </cell>
          <cell r="P239" t="str">
            <v>邮储银行</v>
          </cell>
          <cell r="Q239" t="str">
            <v>农商银行</v>
          </cell>
          <cell r="R239" t="str">
            <v>王大兴</v>
          </cell>
          <cell r="S239" t="str">
            <v>623059137803640365</v>
          </cell>
        </row>
        <row r="240">
          <cell r="O240" t="str">
            <v>41272819811126085X</v>
          </cell>
          <cell r="P240" t="str">
            <v>邮储银行</v>
          </cell>
          <cell r="Q240" t="str">
            <v>农商银行</v>
          </cell>
          <cell r="R240" t="str">
            <v>王纪伟</v>
          </cell>
          <cell r="S240" t="str">
            <v>622991137800772941</v>
          </cell>
        </row>
        <row r="241">
          <cell r="O241" t="str">
            <v>412728198705100810</v>
          </cell>
          <cell r="P241" t="str">
            <v>邮储银行</v>
          </cell>
          <cell r="Q241" t="str">
            <v>农商银行</v>
          </cell>
          <cell r="R241" t="str">
            <v>李三军</v>
          </cell>
          <cell r="S241" t="str">
            <v>623059137803640373</v>
          </cell>
        </row>
        <row r="242">
          <cell r="O242" t="str">
            <v>412728198808020813</v>
          </cell>
          <cell r="P242" t="str">
            <v>邮储银行</v>
          </cell>
          <cell r="Q242" t="str">
            <v>农商银行</v>
          </cell>
          <cell r="R242" t="str">
            <v>闫超齐</v>
          </cell>
          <cell r="S242" t="str">
            <v>623059137803640399</v>
          </cell>
        </row>
        <row r="243">
          <cell r="O243" t="str">
            <v>412728197608020830</v>
          </cell>
          <cell r="P243" t="str">
            <v>邮储银行</v>
          </cell>
          <cell r="Q243" t="str">
            <v>农商银行</v>
          </cell>
          <cell r="R243" t="str">
            <v>刘景理</v>
          </cell>
          <cell r="S243" t="str">
            <v>37802012100001955</v>
          </cell>
        </row>
        <row r="244">
          <cell r="O244" t="str">
            <v>412728199012260816</v>
          </cell>
          <cell r="P244" t="str">
            <v>邮储银行</v>
          </cell>
          <cell r="Q244" t="str">
            <v>农商银行</v>
          </cell>
          <cell r="R244" t="str">
            <v>耿贝贝</v>
          </cell>
          <cell r="S244" t="str">
            <v>623059137802688738</v>
          </cell>
        </row>
        <row r="245">
          <cell r="O245" t="str">
            <v>412728197406273231</v>
          </cell>
          <cell r="P245" t="str">
            <v>邮储银行</v>
          </cell>
        </row>
        <row r="246">
          <cell r="O246" t="str">
            <v>41272819750212325X</v>
          </cell>
          <cell r="P246" t="str">
            <v>邮储银行</v>
          </cell>
        </row>
        <row r="247">
          <cell r="O247" t="str">
            <v>412728198103093297</v>
          </cell>
          <cell r="P247" t="str">
            <v>邮储银行</v>
          </cell>
        </row>
        <row r="248">
          <cell r="O248" t="str">
            <v>412728197407063279</v>
          </cell>
          <cell r="P248" t="str">
            <v>邮储银行</v>
          </cell>
        </row>
        <row r="249">
          <cell r="O249" t="str">
            <v>412728196512153271</v>
          </cell>
          <cell r="P249" t="str">
            <v>邮储银行</v>
          </cell>
        </row>
        <row r="250">
          <cell r="O250" t="str">
            <v>412728196811023127</v>
          </cell>
          <cell r="P250" t="str">
            <v>邮储银行</v>
          </cell>
        </row>
        <row r="251">
          <cell r="O251" t="str">
            <v>513621198103103402</v>
          </cell>
          <cell r="P251" t="str">
            <v>邮储银行</v>
          </cell>
        </row>
        <row r="252">
          <cell r="O252" t="str">
            <v>412728196404290826</v>
          </cell>
          <cell r="P252" t="str">
            <v>邮储银行</v>
          </cell>
          <cell r="Q252" t="str">
            <v>农商银行</v>
          </cell>
          <cell r="R252" t="str">
            <v>王金英</v>
          </cell>
          <cell r="S252" t="str">
            <v>623059137801849612</v>
          </cell>
        </row>
        <row r="253">
          <cell r="O253" t="str">
            <v>412728198510074552</v>
          </cell>
          <cell r="P253" t="str">
            <v>邮储银行</v>
          </cell>
        </row>
        <row r="254">
          <cell r="O254" t="str">
            <v>412728196703124537</v>
          </cell>
          <cell r="P254" t="str">
            <v>邮储银行</v>
          </cell>
        </row>
        <row r="255">
          <cell r="O255" t="str">
            <v>41272819660926463X</v>
          </cell>
          <cell r="P255" t="str">
            <v>邮储银行</v>
          </cell>
        </row>
        <row r="256">
          <cell r="O256" t="str">
            <v>412728196512020831</v>
          </cell>
          <cell r="P256" t="str">
            <v>邮储银行</v>
          </cell>
          <cell r="Q256" t="str">
            <v>农商银行</v>
          </cell>
          <cell r="R256" t="str">
            <v>王廷发</v>
          </cell>
          <cell r="S256" t="str">
            <v>37821002400005357</v>
          </cell>
        </row>
        <row r="257">
          <cell r="O257" t="str">
            <v>412728199706016535</v>
          </cell>
          <cell r="P257" t="str">
            <v>邮储银行</v>
          </cell>
        </row>
        <row r="258">
          <cell r="O258" t="str">
            <v>412728198805206487</v>
          </cell>
          <cell r="P258" t="str">
            <v>邮储银行</v>
          </cell>
        </row>
        <row r="259">
          <cell r="O259" t="str">
            <v>41272819650829643X</v>
          </cell>
          <cell r="P259" t="str">
            <v>邮储银行</v>
          </cell>
        </row>
        <row r="260">
          <cell r="O260" t="str">
            <v>412728197807146428</v>
          </cell>
          <cell r="P260" t="str">
            <v>邮储银行</v>
          </cell>
        </row>
        <row r="261">
          <cell r="O261" t="str">
            <v>412728199602056591</v>
          </cell>
          <cell r="P261" t="str">
            <v>邮储银行</v>
          </cell>
        </row>
        <row r="262">
          <cell r="O262" t="str">
            <v>412728197608156471</v>
          </cell>
          <cell r="P262" t="str">
            <v>邮储银行</v>
          </cell>
        </row>
        <row r="263">
          <cell r="O263" t="str">
            <v>412728196412196434</v>
          </cell>
          <cell r="P263" t="str">
            <v>邮储银行</v>
          </cell>
        </row>
        <row r="264">
          <cell r="O264" t="str">
            <v>412728196411276416</v>
          </cell>
          <cell r="P264" t="str">
            <v>邮储银行</v>
          </cell>
        </row>
        <row r="265">
          <cell r="O265" t="str">
            <v>412728195912206841</v>
          </cell>
          <cell r="P265" t="str">
            <v>邮储银行</v>
          </cell>
        </row>
        <row r="266">
          <cell r="O266" t="str">
            <v>412728198504106490</v>
          </cell>
          <cell r="P266" t="str">
            <v>邮储银行</v>
          </cell>
        </row>
        <row r="267">
          <cell r="O267" t="str">
            <v>412728197507053430</v>
          </cell>
          <cell r="P267" t="str">
            <v>邮储银行</v>
          </cell>
        </row>
        <row r="268">
          <cell r="O268" t="str">
            <v>412728198109063435</v>
          </cell>
          <cell r="P268" t="str">
            <v>邮储银行</v>
          </cell>
        </row>
        <row r="269">
          <cell r="O269" t="str">
            <v>412728196506173428</v>
          </cell>
          <cell r="P269" t="str">
            <v>邮储银行</v>
          </cell>
        </row>
        <row r="270">
          <cell r="O270" t="str">
            <v>412728198511233471</v>
          </cell>
          <cell r="P270" t="str">
            <v>邮储银行</v>
          </cell>
        </row>
        <row r="271">
          <cell r="O271" t="str">
            <v>412728198105163455</v>
          </cell>
          <cell r="P271" t="str">
            <v>邮储银行</v>
          </cell>
        </row>
        <row r="272">
          <cell r="O272" t="str">
            <v>412728196903142270</v>
          </cell>
          <cell r="P272" t="str">
            <v>邮储银行</v>
          </cell>
        </row>
        <row r="273">
          <cell r="O273" t="str">
            <v>412728196302202258</v>
          </cell>
          <cell r="P273" t="str">
            <v>邮储银行</v>
          </cell>
        </row>
        <row r="274">
          <cell r="O274" t="str">
            <v>412728196803146442</v>
          </cell>
          <cell r="P274" t="str">
            <v>邮储银行</v>
          </cell>
        </row>
        <row r="275">
          <cell r="O275" t="str">
            <v>412728197002086456</v>
          </cell>
          <cell r="P275" t="str">
            <v>邮储银行</v>
          </cell>
        </row>
        <row r="276">
          <cell r="O276" t="str">
            <v>41272819820824643X</v>
          </cell>
          <cell r="P276" t="str">
            <v>邮储银行</v>
          </cell>
        </row>
        <row r="277">
          <cell r="O277" t="str">
            <v>412728196403092211</v>
          </cell>
          <cell r="P277" t="str">
            <v>邮储银行</v>
          </cell>
        </row>
        <row r="278">
          <cell r="O278" t="str">
            <v>412728196507031536</v>
          </cell>
          <cell r="P278" t="str">
            <v>邮储银行</v>
          </cell>
        </row>
        <row r="279">
          <cell r="O279" t="str">
            <v>412728197211081512</v>
          </cell>
          <cell r="P279" t="str">
            <v>邮储银行</v>
          </cell>
        </row>
        <row r="280">
          <cell r="O280" t="str">
            <v>412728196605151558</v>
          </cell>
          <cell r="P280" t="str">
            <v>邮储银行</v>
          </cell>
        </row>
        <row r="281">
          <cell r="O281" t="str">
            <v>41272819670405151X</v>
          </cell>
          <cell r="P281" t="str">
            <v>邮储银行</v>
          </cell>
        </row>
        <row r="282">
          <cell r="O282" t="str">
            <v>412728200012111517</v>
          </cell>
          <cell r="P282" t="str">
            <v>邮储银行</v>
          </cell>
        </row>
        <row r="283">
          <cell r="O283" t="str">
            <v>412728199106101533</v>
          </cell>
          <cell r="P283" t="str">
            <v>邮储银行</v>
          </cell>
        </row>
        <row r="284">
          <cell r="O284" t="str">
            <v>412728196101291530</v>
          </cell>
          <cell r="P284" t="str">
            <v>邮储银行</v>
          </cell>
        </row>
        <row r="285">
          <cell r="O285" t="str">
            <v>412728196510071512</v>
          </cell>
          <cell r="P285" t="str">
            <v>邮储银行</v>
          </cell>
        </row>
        <row r="286">
          <cell r="O286" t="str">
            <v>412728198309101280</v>
          </cell>
          <cell r="P286" t="str">
            <v>邮储银行</v>
          </cell>
          <cell r="Q286" t="str">
            <v>农商银行</v>
          </cell>
          <cell r="R286" t="str">
            <v>霍春凤</v>
          </cell>
          <cell r="S286" t="str">
            <v>623059137803174092</v>
          </cell>
        </row>
        <row r="287">
          <cell r="O287" t="str">
            <v>412728195608273417</v>
          </cell>
          <cell r="P287" t="str">
            <v>邮储银行</v>
          </cell>
        </row>
        <row r="288">
          <cell r="O288" t="str">
            <v>41272819691229345X</v>
          </cell>
          <cell r="P288" t="str">
            <v>邮储银行</v>
          </cell>
        </row>
        <row r="289">
          <cell r="O289" t="str">
            <v>412728196102083418</v>
          </cell>
          <cell r="P289" t="str">
            <v>邮储银行</v>
          </cell>
        </row>
        <row r="290">
          <cell r="O290" t="str">
            <v>412728195707013274</v>
          </cell>
          <cell r="P290" t="str">
            <v>邮储银行</v>
          </cell>
        </row>
        <row r="291">
          <cell r="O291" t="str">
            <v>412728198712013432</v>
          </cell>
          <cell r="P291" t="str">
            <v>邮储银行</v>
          </cell>
        </row>
        <row r="292">
          <cell r="O292" t="str">
            <v>412728195807153688</v>
          </cell>
          <cell r="P292" t="str">
            <v>邮储银行</v>
          </cell>
        </row>
        <row r="293">
          <cell r="O293" t="str">
            <v>41272819740916345X</v>
          </cell>
          <cell r="P293" t="str">
            <v>邮储银行</v>
          </cell>
        </row>
        <row r="294">
          <cell r="O294" t="str">
            <v>412728195701283476</v>
          </cell>
          <cell r="P294" t="str">
            <v>邮储银行</v>
          </cell>
        </row>
        <row r="295">
          <cell r="O295" t="str">
            <v>412728198002213851</v>
          </cell>
          <cell r="P295" t="str">
            <v>邮储银行</v>
          </cell>
        </row>
        <row r="296">
          <cell r="O296" t="str">
            <v>412728197809150818</v>
          </cell>
          <cell r="P296" t="str">
            <v>邮储银行</v>
          </cell>
          <cell r="Q296" t="str">
            <v>农商银行</v>
          </cell>
          <cell r="R296" t="str">
            <v>徐其龙</v>
          </cell>
          <cell r="S296" t="str">
            <v>37802032200007296</v>
          </cell>
        </row>
        <row r="297">
          <cell r="O297" t="str">
            <v>41272819700827081X</v>
          </cell>
          <cell r="P297" t="str">
            <v>邮储银行</v>
          </cell>
          <cell r="Q297" t="str">
            <v>农商银行</v>
          </cell>
          <cell r="R297" t="str">
            <v>徐东升</v>
          </cell>
          <cell r="S297" t="str">
            <v>00000185833063787889</v>
          </cell>
        </row>
        <row r="298">
          <cell r="O298" t="str">
            <v>412728196505140819</v>
          </cell>
          <cell r="P298" t="str">
            <v>邮储银行</v>
          </cell>
          <cell r="Q298" t="str">
            <v>农商银行</v>
          </cell>
          <cell r="R298" t="str">
            <v>李铁良</v>
          </cell>
          <cell r="S298" t="str">
            <v>00000026501143784889</v>
          </cell>
        </row>
        <row r="299">
          <cell r="O299" t="str">
            <v>41272819681101081X</v>
          </cell>
          <cell r="P299" t="str">
            <v>邮储银行</v>
          </cell>
          <cell r="Q299" t="str">
            <v>农商银行</v>
          </cell>
          <cell r="R299" t="str">
            <v>张刚领</v>
          </cell>
          <cell r="S299" t="str">
            <v>37821002200006310</v>
          </cell>
        </row>
        <row r="300">
          <cell r="O300" t="str">
            <v>41272819700509083X</v>
          </cell>
          <cell r="P300" t="str">
            <v>邮储银行</v>
          </cell>
          <cell r="Q300" t="str">
            <v>农商银行</v>
          </cell>
          <cell r="R300" t="str">
            <v>徐长营</v>
          </cell>
          <cell r="S300" t="str">
            <v>37802012900002121</v>
          </cell>
        </row>
        <row r="301">
          <cell r="O301" t="str">
            <v>412728196309120896</v>
          </cell>
          <cell r="P301" t="str">
            <v>邮储银行</v>
          </cell>
          <cell r="Q301" t="str">
            <v>农商银行</v>
          </cell>
          <cell r="R301" t="str">
            <v>顾井录</v>
          </cell>
          <cell r="S301" t="str">
            <v>37802032500007431</v>
          </cell>
        </row>
        <row r="302">
          <cell r="O302" t="str">
            <v>412728197309090839</v>
          </cell>
          <cell r="P302" t="str">
            <v>邮储银行</v>
          </cell>
          <cell r="Q302" t="str">
            <v>农商银行</v>
          </cell>
          <cell r="R302" t="str">
            <v>顾景峰</v>
          </cell>
          <cell r="S302" t="str">
            <v>623059137801801837</v>
          </cell>
        </row>
        <row r="303">
          <cell r="O303" t="str">
            <v>412728197104160928</v>
          </cell>
          <cell r="P303" t="str">
            <v>邮储银行</v>
          </cell>
          <cell r="Q303" t="str">
            <v>农商银行</v>
          </cell>
          <cell r="R303" t="str">
            <v>鹿花兰</v>
          </cell>
          <cell r="S303" t="str">
            <v>6230591378037008584</v>
          </cell>
        </row>
        <row r="304">
          <cell r="O304" t="str">
            <v>412728197702280815</v>
          </cell>
          <cell r="P304" t="str">
            <v>邮储银行</v>
          </cell>
          <cell r="Q304" t="str">
            <v>农商银行</v>
          </cell>
          <cell r="R304" t="str">
            <v>徐其利</v>
          </cell>
          <cell r="S304" t="str">
            <v>37821002900006364</v>
          </cell>
        </row>
        <row r="305">
          <cell r="O305" t="str">
            <v>412728197205090834</v>
          </cell>
          <cell r="P305" t="str">
            <v>邮储银行</v>
          </cell>
          <cell r="Q305" t="str">
            <v>农商银行</v>
          </cell>
          <cell r="R305" t="str">
            <v>顾瑞</v>
          </cell>
          <cell r="S305" t="str">
            <v>623059137800718925</v>
          </cell>
        </row>
        <row r="306">
          <cell r="O306" t="str">
            <v>412728198305256816</v>
          </cell>
          <cell r="P306" t="str">
            <v>邮储银行</v>
          </cell>
        </row>
        <row r="307">
          <cell r="O307" t="str">
            <v>412728198808136816</v>
          </cell>
          <cell r="P307" t="str">
            <v>邮储银行</v>
          </cell>
        </row>
        <row r="308">
          <cell r="O308" t="str">
            <v>412728198012186850</v>
          </cell>
          <cell r="P308" t="str">
            <v>邮储银行</v>
          </cell>
        </row>
        <row r="309">
          <cell r="O309" t="str">
            <v>412728196507096866</v>
          </cell>
          <cell r="P309" t="str">
            <v>邮储银行</v>
          </cell>
        </row>
        <row r="310">
          <cell r="O310" t="str">
            <v>412728198311156846</v>
          </cell>
          <cell r="P310" t="str">
            <v>邮储银行</v>
          </cell>
        </row>
        <row r="311">
          <cell r="O311" t="str">
            <v>412728197206212215</v>
          </cell>
          <cell r="P311" t="str">
            <v>邮储银行</v>
          </cell>
        </row>
        <row r="312">
          <cell r="O312" t="str">
            <v>41272819620902221X</v>
          </cell>
          <cell r="P312" t="str">
            <v>邮储银行</v>
          </cell>
        </row>
        <row r="313">
          <cell r="O313" t="str">
            <v>412728197803162535</v>
          </cell>
          <cell r="P313" t="str">
            <v>邮储银行</v>
          </cell>
        </row>
        <row r="314">
          <cell r="O314" t="str">
            <v>412728197702196816</v>
          </cell>
          <cell r="P314" t="str">
            <v>邮储银行</v>
          </cell>
        </row>
        <row r="315">
          <cell r="O315" t="str">
            <v>412728196802236833</v>
          </cell>
          <cell r="P315" t="str">
            <v>邮储银行</v>
          </cell>
        </row>
        <row r="316">
          <cell r="O316" t="str">
            <v>412728198107076857</v>
          </cell>
          <cell r="P316" t="str">
            <v>邮储银行</v>
          </cell>
        </row>
        <row r="317">
          <cell r="O317" t="str">
            <v>412728197004036874</v>
          </cell>
          <cell r="P317" t="str">
            <v>邮储银行</v>
          </cell>
        </row>
        <row r="318">
          <cell r="O318" t="str">
            <v>412728196512206839</v>
          </cell>
          <cell r="P318" t="str">
            <v>邮储银行</v>
          </cell>
        </row>
        <row r="319">
          <cell r="O319" t="str">
            <v>412728196903246934</v>
          </cell>
          <cell r="P319" t="str">
            <v>邮储银行</v>
          </cell>
        </row>
        <row r="320">
          <cell r="O320" t="str">
            <v>412728197205146818</v>
          </cell>
          <cell r="P320" t="str">
            <v>邮储银行</v>
          </cell>
        </row>
        <row r="321">
          <cell r="O321" t="str">
            <v>412728198607046814</v>
          </cell>
          <cell r="P321" t="str">
            <v>邮储银行</v>
          </cell>
        </row>
        <row r="322">
          <cell r="O322" t="str">
            <v>41272819790510685X</v>
          </cell>
          <cell r="P322" t="str">
            <v>邮储银行</v>
          </cell>
        </row>
        <row r="323">
          <cell r="O323" t="str">
            <v>41272819661025683X</v>
          </cell>
          <cell r="P323" t="str">
            <v>邮储银行</v>
          </cell>
        </row>
        <row r="324">
          <cell r="O324" t="str">
            <v>412728197607016813</v>
          </cell>
          <cell r="P324" t="str">
            <v>邮储银行</v>
          </cell>
        </row>
        <row r="325">
          <cell r="O325" t="str">
            <v>412728196804026856</v>
          </cell>
          <cell r="P325" t="str">
            <v>邮储银行</v>
          </cell>
        </row>
        <row r="326">
          <cell r="O326" t="str">
            <v>412728197111106831</v>
          </cell>
          <cell r="P326" t="str">
            <v>邮储银行</v>
          </cell>
        </row>
        <row r="327">
          <cell r="O327" t="str">
            <v>412728197308146896</v>
          </cell>
          <cell r="P327" t="str">
            <v>邮储银行</v>
          </cell>
        </row>
        <row r="328">
          <cell r="O328" t="str">
            <v>412728197911156810</v>
          </cell>
          <cell r="P328" t="str">
            <v>邮储银行</v>
          </cell>
        </row>
        <row r="329">
          <cell r="O329" t="str">
            <v>412728198509176850</v>
          </cell>
          <cell r="P329" t="str">
            <v>邮储银行</v>
          </cell>
        </row>
        <row r="330">
          <cell r="O330" t="str">
            <v>412728197603036833</v>
          </cell>
          <cell r="P330" t="str">
            <v>邮储银行</v>
          </cell>
        </row>
        <row r="331">
          <cell r="O331" t="str">
            <v>412728197506150511</v>
          </cell>
          <cell r="P331" t="str">
            <v>邮储银行</v>
          </cell>
        </row>
        <row r="332">
          <cell r="O332" t="str">
            <v>412728198711050530</v>
          </cell>
          <cell r="P332" t="str">
            <v>邮储银行</v>
          </cell>
        </row>
        <row r="333">
          <cell r="O333" t="str">
            <v>412728196802030560</v>
          </cell>
          <cell r="P333" t="str">
            <v>邮储银行</v>
          </cell>
        </row>
        <row r="334">
          <cell r="O334" t="str">
            <v>412728199110260510</v>
          </cell>
          <cell r="P334" t="str">
            <v>邮储银行</v>
          </cell>
        </row>
        <row r="335">
          <cell r="O335" t="str">
            <v>412728199005030537</v>
          </cell>
          <cell r="P335" t="str">
            <v>邮储银行</v>
          </cell>
        </row>
        <row r="336">
          <cell r="O336" t="str">
            <v>412728197306010530</v>
          </cell>
          <cell r="P336" t="str">
            <v>邮储银行</v>
          </cell>
        </row>
        <row r="337">
          <cell r="O337" t="str">
            <v>412728198311060537</v>
          </cell>
          <cell r="P337" t="str">
            <v>邮储银行</v>
          </cell>
        </row>
        <row r="338">
          <cell r="O338" t="str">
            <v>412728197907270530</v>
          </cell>
          <cell r="P338" t="str">
            <v>邮储银行</v>
          </cell>
        </row>
        <row r="339">
          <cell r="O339" t="str">
            <v>412728196506010522</v>
          </cell>
          <cell r="P339" t="str">
            <v>邮储银行</v>
          </cell>
        </row>
        <row r="340">
          <cell r="O340" t="str">
            <v>412728198408010616</v>
          </cell>
          <cell r="P340" t="str">
            <v>邮储银行</v>
          </cell>
        </row>
        <row r="341">
          <cell r="O341" t="str">
            <v>412728197401182517</v>
          </cell>
          <cell r="P341" t="str">
            <v>邮储银行</v>
          </cell>
        </row>
        <row r="342">
          <cell r="O342" t="str">
            <v>412728197909136933</v>
          </cell>
          <cell r="P342" t="str">
            <v>邮储银行</v>
          </cell>
        </row>
        <row r="343">
          <cell r="O343" t="str">
            <v>412728198509290530</v>
          </cell>
          <cell r="P343" t="str">
            <v>邮储银行</v>
          </cell>
        </row>
        <row r="344">
          <cell r="O344" t="str">
            <v>41272819710910057X</v>
          </cell>
          <cell r="P344" t="str">
            <v>邮储银行</v>
          </cell>
        </row>
        <row r="345">
          <cell r="O345" t="str">
            <v>412728197709120558</v>
          </cell>
          <cell r="P345" t="str">
            <v>邮储银行</v>
          </cell>
        </row>
        <row r="346">
          <cell r="O346" t="str">
            <v>412728196509070547</v>
          </cell>
          <cell r="P346" t="str">
            <v>邮储银行</v>
          </cell>
        </row>
        <row r="347">
          <cell r="O347" t="str">
            <v>412728196608150542</v>
          </cell>
          <cell r="P347" t="str">
            <v>邮储银行</v>
          </cell>
        </row>
        <row r="348">
          <cell r="O348" t="str">
            <v>412728196703150516</v>
          </cell>
          <cell r="P348" t="str">
            <v>邮储银行</v>
          </cell>
        </row>
        <row r="349">
          <cell r="O349" t="str">
            <v>41272819831104051X</v>
          </cell>
          <cell r="P349" t="str">
            <v>邮储银行</v>
          </cell>
        </row>
        <row r="350">
          <cell r="O350" t="str">
            <v>412728196907022946</v>
          </cell>
          <cell r="P350" t="str">
            <v>邮储银行</v>
          </cell>
        </row>
        <row r="351">
          <cell r="O351" t="str">
            <v>412728196604201517</v>
          </cell>
          <cell r="P351" t="str">
            <v>邮储银行</v>
          </cell>
        </row>
        <row r="352">
          <cell r="O352" t="str">
            <v>412728197705281514</v>
          </cell>
          <cell r="P352" t="str">
            <v>邮储银行</v>
          </cell>
        </row>
        <row r="353">
          <cell r="O353" t="str">
            <v>341222197401167902</v>
          </cell>
          <cell r="P353" t="str">
            <v>邮储银行</v>
          </cell>
        </row>
        <row r="354">
          <cell r="O354" t="str">
            <v>412728199101211696</v>
          </cell>
          <cell r="P354" t="str">
            <v>邮储银行</v>
          </cell>
        </row>
        <row r="355">
          <cell r="O355" t="str">
            <v>412728196604151580</v>
          </cell>
          <cell r="P355" t="str">
            <v>邮储银行</v>
          </cell>
        </row>
        <row r="356">
          <cell r="O356" t="str">
            <v>41272819791202684X</v>
          </cell>
          <cell r="P356" t="str">
            <v>邮储银行</v>
          </cell>
        </row>
        <row r="357">
          <cell r="O357" t="str">
            <v>412728196711296814</v>
          </cell>
          <cell r="P357" t="str">
            <v>邮储银行</v>
          </cell>
        </row>
        <row r="358">
          <cell r="O358" t="str">
            <v>412728198412026434</v>
          </cell>
          <cell r="P358" t="str">
            <v>邮储银行</v>
          </cell>
        </row>
        <row r="359">
          <cell r="O359" t="str">
            <v>412728198104051670</v>
          </cell>
          <cell r="P359" t="str">
            <v>邮储银行</v>
          </cell>
        </row>
        <row r="360">
          <cell r="O360" t="str">
            <v>412728197004056437</v>
          </cell>
          <cell r="P360" t="str">
            <v>邮储银行</v>
          </cell>
        </row>
        <row r="361">
          <cell r="O361" t="str">
            <v>412728199807276416</v>
          </cell>
          <cell r="P361" t="str">
            <v>邮储银行</v>
          </cell>
        </row>
        <row r="362">
          <cell r="O362" t="str">
            <v>412728198201096459</v>
          </cell>
          <cell r="P362" t="str">
            <v>邮储银行</v>
          </cell>
        </row>
        <row r="363">
          <cell r="O363" t="str">
            <v>412728198003126418</v>
          </cell>
          <cell r="P363" t="str">
            <v>邮储银行</v>
          </cell>
        </row>
        <row r="364">
          <cell r="O364" t="str">
            <v>412728198209106471</v>
          </cell>
          <cell r="P364" t="str">
            <v>邮储银行</v>
          </cell>
        </row>
        <row r="365">
          <cell r="O365" t="str">
            <v>412728198702226418</v>
          </cell>
          <cell r="P365" t="str">
            <v>邮储银行</v>
          </cell>
        </row>
        <row r="366">
          <cell r="O366" t="str">
            <v>412728197107136413</v>
          </cell>
          <cell r="P366" t="str">
            <v>邮储银行</v>
          </cell>
        </row>
        <row r="367">
          <cell r="O367" t="str">
            <v>412728198903046456</v>
          </cell>
          <cell r="P367" t="str">
            <v>邮储银行</v>
          </cell>
        </row>
        <row r="368">
          <cell r="O368" t="str">
            <v>412728197808270527</v>
          </cell>
          <cell r="P368" t="str">
            <v>邮储银行</v>
          </cell>
        </row>
        <row r="369">
          <cell r="O369" t="str">
            <v>41272819670309223X</v>
          </cell>
          <cell r="P369" t="str">
            <v>邮储银行</v>
          </cell>
        </row>
        <row r="370">
          <cell r="O370" t="str">
            <v>412728197211206979</v>
          </cell>
          <cell r="P370" t="str">
            <v>邮储银行</v>
          </cell>
        </row>
        <row r="371">
          <cell r="O371" t="str">
            <v>412728196211236815</v>
          </cell>
          <cell r="P371" t="str">
            <v>邮储银行</v>
          </cell>
        </row>
        <row r="372">
          <cell r="O372" t="str">
            <v>412728199010125282</v>
          </cell>
          <cell r="P372" t="str">
            <v>邮储银行</v>
          </cell>
          <cell r="Q372" t="str">
            <v>农商银行</v>
          </cell>
          <cell r="R372" t="str">
            <v>许玉娟</v>
          </cell>
          <cell r="S372" t="str">
            <v>623059137801254730</v>
          </cell>
        </row>
        <row r="373">
          <cell r="O373" t="str">
            <v>412728197105170810</v>
          </cell>
          <cell r="P373" t="str">
            <v>邮储银行</v>
          </cell>
          <cell r="Q373" t="str">
            <v>农商银行</v>
          </cell>
          <cell r="R373" t="str">
            <v>徐高旗</v>
          </cell>
          <cell r="S373" t="str">
            <v>00000026506783786889</v>
          </cell>
        </row>
        <row r="374">
          <cell r="O374" t="str">
            <v>412728196604010833</v>
          </cell>
          <cell r="P374" t="str">
            <v>邮储银行</v>
          </cell>
          <cell r="Q374" t="str">
            <v>农商银行</v>
          </cell>
          <cell r="R374" t="str">
            <v>李金印</v>
          </cell>
          <cell r="S374" t="str">
            <v>623059137802244706</v>
          </cell>
        </row>
        <row r="375">
          <cell r="O375" t="str">
            <v>412728197810200851</v>
          </cell>
          <cell r="P375" t="str">
            <v>邮储银行</v>
          </cell>
          <cell r="Q375" t="str">
            <v>农商银行</v>
          </cell>
          <cell r="R375" t="str">
            <v>徐建武</v>
          </cell>
          <cell r="S375" t="str">
            <v>623059137803533073</v>
          </cell>
        </row>
        <row r="376">
          <cell r="O376" t="str">
            <v>412728198506260918</v>
          </cell>
          <cell r="P376" t="str">
            <v>邮储银行</v>
          </cell>
          <cell r="Q376" t="str">
            <v>农商银行</v>
          </cell>
          <cell r="R376" t="str">
            <v>李可</v>
          </cell>
          <cell r="S376" t="str">
            <v>623059137803785145</v>
          </cell>
        </row>
        <row r="377">
          <cell r="O377" t="str">
            <v>412728196906140852</v>
          </cell>
          <cell r="P377" t="str">
            <v>邮储银行</v>
          </cell>
          <cell r="Q377" t="str">
            <v>农商银行</v>
          </cell>
          <cell r="R377" t="str">
            <v>苗国防</v>
          </cell>
          <cell r="S377" t="str">
            <v>623059137803364172</v>
          </cell>
        </row>
        <row r="378">
          <cell r="O378" t="str">
            <v>412728196205191518</v>
          </cell>
          <cell r="P378" t="str">
            <v>邮储银行</v>
          </cell>
        </row>
        <row r="379">
          <cell r="O379" t="str">
            <v>412728198812221511</v>
          </cell>
          <cell r="P379" t="str">
            <v>邮储银行</v>
          </cell>
        </row>
        <row r="380">
          <cell r="O380" t="str">
            <v>412728196601011590</v>
          </cell>
          <cell r="P380" t="str">
            <v>邮储银行</v>
          </cell>
        </row>
        <row r="381">
          <cell r="O381" t="str">
            <v>412728198705260531</v>
          </cell>
          <cell r="P381" t="str">
            <v>邮储银行</v>
          </cell>
        </row>
        <row r="382">
          <cell r="O382" t="str">
            <v>412728197106200532</v>
          </cell>
          <cell r="P382" t="str">
            <v>邮储银行</v>
          </cell>
        </row>
        <row r="383">
          <cell r="O383" t="str">
            <v>412728197309090513</v>
          </cell>
          <cell r="P383" t="str">
            <v>邮储银行</v>
          </cell>
        </row>
        <row r="384">
          <cell r="O384" t="str">
            <v>412728197009026819</v>
          </cell>
          <cell r="P384" t="str">
            <v>邮储银行</v>
          </cell>
        </row>
        <row r="385">
          <cell r="O385" t="str">
            <v>412728198608166914</v>
          </cell>
          <cell r="P385" t="str">
            <v>邮储银行</v>
          </cell>
        </row>
        <row r="386">
          <cell r="O386" t="str">
            <v>412728197211126573</v>
          </cell>
          <cell r="P386" t="str">
            <v>邮储银行</v>
          </cell>
        </row>
        <row r="387">
          <cell r="O387" t="str">
            <v>412728198011206995</v>
          </cell>
          <cell r="P387" t="str">
            <v>邮储银行</v>
          </cell>
        </row>
        <row r="388">
          <cell r="O388" t="str">
            <v>412728197808306817</v>
          </cell>
          <cell r="P388" t="str">
            <v>邮储银行</v>
          </cell>
        </row>
        <row r="389">
          <cell r="O389" t="str">
            <v>412728196906156854</v>
          </cell>
          <cell r="P389" t="str">
            <v>邮储银行</v>
          </cell>
        </row>
        <row r="390">
          <cell r="O390" t="str">
            <v>412728197009276826</v>
          </cell>
          <cell r="P390" t="str">
            <v>邮储银行</v>
          </cell>
        </row>
        <row r="391">
          <cell r="O391" t="str">
            <v>412728198311280812</v>
          </cell>
          <cell r="P391" t="str">
            <v>邮储银行</v>
          </cell>
          <cell r="Q391" t="str">
            <v>农商银行</v>
          </cell>
          <cell r="R391" t="str">
            <v>徐其祥</v>
          </cell>
          <cell r="S391" t="str">
            <v>00000193553603786889</v>
          </cell>
        </row>
        <row r="392">
          <cell r="O392" t="str">
            <v>412728198407030834</v>
          </cell>
          <cell r="P392" t="str">
            <v>邮储银行</v>
          </cell>
          <cell r="Q392" t="str">
            <v>农商银行</v>
          </cell>
          <cell r="R392" t="str">
            <v>赵青草</v>
          </cell>
          <cell r="S392" t="str">
            <v>623059137803784882</v>
          </cell>
        </row>
        <row r="393">
          <cell r="O393" t="str">
            <v>412728197001240810</v>
          </cell>
          <cell r="P393" t="str">
            <v>邮储银行</v>
          </cell>
          <cell r="Q393" t="str">
            <v>农商银行</v>
          </cell>
          <cell r="R393" t="str">
            <v>苗德旺</v>
          </cell>
          <cell r="S393" t="str">
            <v>37821002500007756</v>
          </cell>
        </row>
        <row r="394">
          <cell r="O394" t="str">
            <v>412728196306164594</v>
          </cell>
          <cell r="P394" t="str">
            <v>邮储银行</v>
          </cell>
        </row>
        <row r="395">
          <cell r="O395" t="str">
            <v>412728196710044519</v>
          </cell>
          <cell r="P395" t="str">
            <v>邮储银行</v>
          </cell>
        </row>
        <row r="396">
          <cell r="O396" t="str">
            <v>412728198907254615</v>
          </cell>
          <cell r="P396" t="str">
            <v>邮储银行</v>
          </cell>
        </row>
        <row r="397">
          <cell r="O397" t="str">
            <v>412728197012084593</v>
          </cell>
          <cell r="P397" t="str">
            <v>邮储银行</v>
          </cell>
        </row>
        <row r="398">
          <cell r="O398" t="str">
            <v>412728196306124584</v>
          </cell>
          <cell r="P398" t="str">
            <v>邮储银行</v>
          </cell>
        </row>
        <row r="399">
          <cell r="O399" t="str">
            <v>412728198908184567</v>
          </cell>
          <cell r="P399" t="str">
            <v>邮储银行</v>
          </cell>
        </row>
        <row r="400">
          <cell r="O400" t="str">
            <v>412728197709194530</v>
          </cell>
          <cell r="P400" t="str">
            <v>邮储银行</v>
          </cell>
        </row>
        <row r="401">
          <cell r="O401" t="str">
            <v>412728198710026950</v>
          </cell>
          <cell r="P401" t="str">
            <v>邮储银行</v>
          </cell>
        </row>
        <row r="402">
          <cell r="O402" t="str">
            <v>412728198711040826</v>
          </cell>
          <cell r="P402" t="str">
            <v>邮储银行</v>
          </cell>
          <cell r="Q402" t="str">
            <v>农商银行</v>
          </cell>
          <cell r="R402" t="str">
            <v>李瑞瑞</v>
          </cell>
          <cell r="S402" t="str">
            <v>623059137803784528</v>
          </cell>
        </row>
        <row r="403">
          <cell r="O403" t="str">
            <v>412728200004200894</v>
          </cell>
          <cell r="P403" t="str">
            <v>邮储银行</v>
          </cell>
          <cell r="Q403" t="str">
            <v>农商银行</v>
          </cell>
          <cell r="R403" t="str">
            <v>刘肖扬</v>
          </cell>
          <cell r="S403" t="str">
            <v>623059137803784361</v>
          </cell>
        </row>
        <row r="404">
          <cell r="O404" t="str">
            <v>412728198812200817</v>
          </cell>
          <cell r="P404" t="str">
            <v>邮储银行</v>
          </cell>
          <cell r="Q404" t="str">
            <v>农商银行</v>
          </cell>
          <cell r="R404" t="str">
            <v>耿艳锋</v>
          </cell>
          <cell r="S404" t="str">
            <v>3782100200005363</v>
          </cell>
        </row>
        <row r="405">
          <cell r="O405" t="str">
            <v>41272819730505083X</v>
          </cell>
          <cell r="P405" t="str">
            <v>邮储银行</v>
          </cell>
          <cell r="Q405" t="str">
            <v>农商银行</v>
          </cell>
          <cell r="R405" t="str">
            <v>耿中华</v>
          </cell>
          <cell r="S405" t="str">
            <v>623059137802150887</v>
          </cell>
        </row>
        <row r="406">
          <cell r="O406" t="str">
            <v>412728196712130816</v>
          </cell>
          <cell r="P406" t="str">
            <v>邮储银行</v>
          </cell>
          <cell r="Q406" t="str">
            <v>农商银行</v>
          </cell>
          <cell r="R406" t="str">
            <v>米玉功</v>
          </cell>
          <cell r="S406" t="str">
            <v>623059137801848390</v>
          </cell>
        </row>
        <row r="407">
          <cell r="O407" t="str">
            <v>412728197206160558</v>
          </cell>
          <cell r="P407" t="str">
            <v>邮储银行</v>
          </cell>
        </row>
        <row r="408">
          <cell r="O408" t="str">
            <v>412728196506141581</v>
          </cell>
          <cell r="P408" t="str">
            <v>邮储银行</v>
          </cell>
        </row>
        <row r="409">
          <cell r="O409" t="str">
            <v>412728197108166905</v>
          </cell>
          <cell r="P409" t="str">
            <v>邮储银行</v>
          </cell>
        </row>
        <row r="410">
          <cell r="O410" t="str">
            <v>412728197303046810</v>
          </cell>
          <cell r="P410" t="str">
            <v>邮储银行</v>
          </cell>
        </row>
        <row r="411">
          <cell r="O411" t="str">
            <v>412728198103246433</v>
          </cell>
          <cell r="P411" t="str">
            <v>邮储银行</v>
          </cell>
        </row>
        <row r="412">
          <cell r="O412" t="str">
            <v>412728199612080536</v>
          </cell>
          <cell r="P412" t="str">
            <v>邮储银行</v>
          </cell>
        </row>
        <row r="413">
          <cell r="O413" t="str">
            <v>412728197812170836</v>
          </cell>
          <cell r="P413" t="str">
            <v>邮储银行</v>
          </cell>
          <cell r="Q413" t="str">
            <v>农商银行</v>
          </cell>
          <cell r="R413" t="str">
            <v>鹿刘忠</v>
          </cell>
          <cell r="S413" t="str">
            <v>623059137801938050</v>
          </cell>
        </row>
        <row r="414">
          <cell r="O414" t="str">
            <v>412728199003013258</v>
          </cell>
          <cell r="P414" t="str">
            <v>邮储银行</v>
          </cell>
        </row>
        <row r="415">
          <cell r="O415" t="str">
            <v>412728196707153298</v>
          </cell>
          <cell r="P415" t="str">
            <v>邮储银行</v>
          </cell>
        </row>
        <row r="416">
          <cell r="O416" t="str">
            <v>41272819660623681X</v>
          </cell>
          <cell r="P416" t="str">
            <v>邮储银行</v>
          </cell>
        </row>
        <row r="417">
          <cell r="O417" t="str">
            <v>41272819780718087X</v>
          </cell>
          <cell r="P417" t="str">
            <v>邮储银行</v>
          </cell>
          <cell r="Q417" t="str">
            <v>农商银行</v>
          </cell>
          <cell r="R417" t="str">
            <v>刘高锋</v>
          </cell>
          <cell r="S417" t="str">
            <v>623059137802855634</v>
          </cell>
        </row>
        <row r="418">
          <cell r="O418" t="str">
            <v>41272819770201455X</v>
          </cell>
          <cell r="P418" t="str">
            <v>邮储银行</v>
          </cell>
        </row>
        <row r="419">
          <cell r="O419" t="str">
            <v>412728196602164548</v>
          </cell>
          <cell r="P419" t="str">
            <v>邮储银行</v>
          </cell>
        </row>
        <row r="420">
          <cell r="O420" t="str">
            <v>412728196301154514</v>
          </cell>
          <cell r="P420" t="str">
            <v>邮储银行</v>
          </cell>
        </row>
        <row r="421">
          <cell r="O421" t="str">
            <v>41272819691220455X</v>
          </cell>
          <cell r="P421" t="str">
            <v>邮储银行</v>
          </cell>
        </row>
        <row r="422">
          <cell r="O422" t="str">
            <v>412728197604054531</v>
          </cell>
          <cell r="P422" t="str">
            <v>邮储银行</v>
          </cell>
        </row>
        <row r="423">
          <cell r="O423" t="str">
            <v>412728198805200667</v>
          </cell>
          <cell r="P423" t="str">
            <v>邮储银行</v>
          </cell>
        </row>
        <row r="424">
          <cell r="O424" t="str">
            <v>412728196808230512</v>
          </cell>
          <cell r="P424" t="str">
            <v>邮储银行</v>
          </cell>
        </row>
        <row r="425">
          <cell r="O425" t="str">
            <v>412728197808280573</v>
          </cell>
          <cell r="P425" t="str">
            <v>邮储银行</v>
          </cell>
        </row>
        <row r="426">
          <cell r="O426" t="str">
            <v>412728196511170555</v>
          </cell>
          <cell r="P426" t="str">
            <v>邮储银行</v>
          </cell>
        </row>
        <row r="427">
          <cell r="O427" t="str">
            <v>41272819781220053X</v>
          </cell>
          <cell r="P427" t="str">
            <v>邮储银行</v>
          </cell>
        </row>
        <row r="428">
          <cell r="O428" t="str">
            <v>412728198202200561</v>
          </cell>
          <cell r="P428" t="str">
            <v>邮储银行</v>
          </cell>
        </row>
        <row r="429">
          <cell r="O429" t="str">
            <v>412728198903030577</v>
          </cell>
          <cell r="P429" t="str">
            <v>邮储银行</v>
          </cell>
        </row>
        <row r="430">
          <cell r="O430" t="str">
            <v>412726198406124940</v>
          </cell>
          <cell r="P430" t="str">
            <v>邮储银行</v>
          </cell>
        </row>
        <row r="431">
          <cell r="O431" t="str">
            <v>412728198212130835</v>
          </cell>
          <cell r="P431" t="str">
            <v>邮储银行</v>
          </cell>
          <cell r="Q431" t="str">
            <v>农商银行</v>
          </cell>
          <cell r="R431" t="str">
            <v>梁明祥</v>
          </cell>
          <cell r="S431" t="str">
            <v>622991137701754303</v>
          </cell>
        </row>
        <row r="432">
          <cell r="O432" t="str">
            <v>412728198110070923</v>
          </cell>
          <cell r="P432" t="str">
            <v>邮储银行</v>
          </cell>
          <cell r="Q432" t="str">
            <v>农商银行</v>
          </cell>
          <cell r="R432" t="str">
            <v>郭雪华</v>
          </cell>
          <cell r="S432" t="str">
            <v>623059137803784551</v>
          </cell>
        </row>
        <row r="433">
          <cell r="O433" t="str">
            <v>412728198406020853</v>
          </cell>
          <cell r="P433" t="str">
            <v>邮储银行</v>
          </cell>
          <cell r="Q433" t="str">
            <v>农商银行</v>
          </cell>
          <cell r="R433" t="str">
            <v>王顺利</v>
          </cell>
          <cell r="S433" t="str">
            <v>623059137803784171</v>
          </cell>
        </row>
        <row r="434">
          <cell r="O434" t="str">
            <v>412728196608044563</v>
          </cell>
          <cell r="P434" t="str">
            <v>邮储银行</v>
          </cell>
          <cell r="Q434" t="str">
            <v>农商行</v>
          </cell>
          <cell r="R434" t="str">
            <v>梁银良</v>
          </cell>
          <cell r="S434" t="str">
            <v>623059137801730275</v>
          </cell>
        </row>
        <row r="435">
          <cell r="O435" t="str">
            <v>41272819790714223X</v>
          </cell>
          <cell r="P435" t="str">
            <v>邮储银行</v>
          </cell>
          <cell r="Q435" t="str">
            <v>农商行</v>
          </cell>
          <cell r="R435" t="str">
            <v>陈来全</v>
          </cell>
          <cell r="S435" t="str">
            <v>623059137803641819</v>
          </cell>
        </row>
        <row r="436">
          <cell r="O436" t="str">
            <v>412728196703152319</v>
          </cell>
          <cell r="P436" t="str">
            <v>邮储银行</v>
          </cell>
          <cell r="Q436" t="str">
            <v>农商行</v>
          </cell>
          <cell r="R436" t="str">
            <v>梁金齐</v>
          </cell>
          <cell r="S436" t="str">
            <v>623059137803286037</v>
          </cell>
        </row>
        <row r="437">
          <cell r="O437" t="str">
            <v>412728196104272239</v>
          </cell>
          <cell r="P437" t="str">
            <v>邮储银行</v>
          </cell>
        </row>
        <row r="438">
          <cell r="O438" t="str">
            <v>412728196708012219</v>
          </cell>
          <cell r="P438" t="str">
            <v>邮储银行</v>
          </cell>
        </row>
        <row r="439">
          <cell r="O439" t="str">
            <v>412728197810102231</v>
          </cell>
          <cell r="P439" t="str">
            <v>邮储银行</v>
          </cell>
        </row>
        <row r="440">
          <cell r="O440" t="str">
            <v>41272819951007221X</v>
          </cell>
          <cell r="P440" t="str">
            <v>邮储银行</v>
          </cell>
        </row>
        <row r="441">
          <cell r="O441" t="str">
            <v>412728198006162350</v>
          </cell>
          <cell r="P441" t="str">
            <v>邮储银行</v>
          </cell>
        </row>
        <row r="442">
          <cell r="O442" t="str">
            <v>412728196902212214</v>
          </cell>
          <cell r="P442" t="str">
            <v>邮储银行</v>
          </cell>
        </row>
        <row r="443">
          <cell r="O443" t="str">
            <v>412728196910116441</v>
          </cell>
          <cell r="P443" t="str">
            <v>邮储银行</v>
          </cell>
        </row>
        <row r="444">
          <cell r="O444" t="str">
            <v>412728199609276810</v>
          </cell>
          <cell r="P444" t="str">
            <v>邮储银行</v>
          </cell>
        </row>
        <row r="445">
          <cell r="O445" t="str">
            <v>412728199805212224</v>
          </cell>
          <cell r="P445" t="str">
            <v>邮储银行</v>
          </cell>
        </row>
        <row r="446">
          <cell r="O446" t="str">
            <v>412728198510214551</v>
          </cell>
          <cell r="P446" t="str">
            <v>邮储银行</v>
          </cell>
        </row>
        <row r="447">
          <cell r="O447" t="str">
            <v>412728197409183258</v>
          </cell>
          <cell r="P447" t="str">
            <v>邮储银行</v>
          </cell>
        </row>
        <row r="448">
          <cell r="O448" t="str">
            <v>41272819820412315X</v>
          </cell>
          <cell r="P448" t="str">
            <v>邮储银行</v>
          </cell>
        </row>
        <row r="449">
          <cell r="O449" t="str">
            <v>412728199701160909</v>
          </cell>
          <cell r="P449" t="str">
            <v>邮储银行</v>
          </cell>
          <cell r="Q449" t="str">
            <v>农商银行</v>
          </cell>
          <cell r="R449" t="str">
            <v>兖翠翠</v>
          </cell>
          <cell r="S449" t="str">
            <v>623059137800240763</v>
          </cell>
        </row>
        <row r="450">
          <cell r="O450" t="str">
            <v>412728198108123117</v>
          </cell>
          <cell r="P450" t="str">
            <v>邮储银行</v>
          </cell>
        </row>
        <row r="451">
          <cell r="O451" t="str">
            <v>412728197412123352</v>
          </cell>
          <cell r="P451" t="str">
            <v>邮储银行</v>
          </cell>
        </row>
        <row r="452">
          <cell r="O452" t="str">
            <v>412702199005066085</v>
          </cell>
          <cell r="P452" t="str">
            <v>邮储银行</v>
          </cell>
        </row>
        <row r="453">
          <cell r="O453" t="str">
            <v>412728197303153288</v>
          </cell>
          <cell r="P453" t="str">
            <v>邮储银行</v>
          </cell>
        </row>
        <row r="454">
          <cell r="O454" t="str">
            <v>412728197604263130</v>
          </cell>
          <cell r="P454" t="str">
            <v>邮储银行</v>
          </cell>
        </row>
        <row r="455">
          <cell r="O455" t="str">
            <v>412728196911051512</v>
          </cell>
          <cell r="P455" t="str">
            <v>邮储银行</v>
          </cell>
        </row>
        <row r="456">
          <cell r="O456" t="str">
            <v>412728197201184219</v>
          </cell>
          <cell r="P456" t="str">
            <v>邮储银行</v>
          </cell>
        </row>
        <row r="457">
          <cell r="O457" t="str">
            <v>412728197604064377</v>
          </cell>
          <cell r="P457" t="str">
            <v>邮储银行</v>
          </cell>
        </row>
        <row r="458">
          <cell r="O458" t="str">
            <v>412728198210031673</v>
          </cell>
          <cell r="P458" t="str">
            <v>邮储银行</v>
          </cell>
        </row>
        <row r="459">
          <cell r="O459" t="str">
            <v>412728197809151693</v>
          </cell>
          <cell r="P459" t="str">
            <v>邮储银行</v>
          </cell>
        </row>
        <row r="460">
          <cell r="O460" t="str">
            <v>412728196111083233</v>
          </cell>
          <cell r="P460" t="str">
            <v>邮储银行</v>
          </cell>
        </row>
        <row r="461">
          <cell r="O461" t="str">
            <v>412728198011021691</v>
          </cell>
          <cell r="P461" t="str">
            <v>邮储银行</v>
          </cell>
        </row>
        <row r="462">
          <cell r="O462" t="str">
            <v>412728196210050533</v>
          </cell>
          <cell r="P462" t="str">
            <v>中银富登</v>
          </cell>
        </row>
        <row r="463">
          <cell r="O463" t="str">
            <v>412728197907210511</v>
          </cell>
          <cell r="P463" t="str">
            <v>中银富登</v>
          </cell>
        </row>
        <row r="464">
          <cell r="O464" t="str">
            <v>412728198311180520</v>
          </cell>
          <cell r="P464" t="str">
            <v>中银富登</v>
          </cell>
        </row>
        <row r="465">
          <cell r="O465" t="str">
            <v>412728196812190533</v>
          </cell>
          <cell r="P465" t="str">
            <v>中银富登</v>
          </cell>
        </row>
        <row r="466">
          <cell r="O466" t="str">
            <v>412728197401150558</v>
          </cell>
          <cell r="P466" t="str">
            <v>中银富登</v>
          </cell>
        </row>
        <row r="467">
          <cell r="O467" t="str">
            <v>412728198001090511</v>
          </cell>
          <cell r="P467" t="str">
            <v>中银富登</v>
          </cell>
        </row>
        <row r="468">
          <cell r="O468" t="str">
            <v>412728198508120513</v>
          </cell>
          <cell r="P468" t="str">
            <v>中银富登</v>
          </cell>
        </row>
        <row r="469">
          <cell r="O469" t="str">
            <v>412728196711040819</v>
          </cell>
          <cell r="P469" t="str">
            <v>中银富登</v>
          </cell>
          <cell r="Q469" t="str">
            <v>农商银行</v>
          </cell>
          <cell r="R469" t="str">
            <v>张凤彬</v>
          </cell>
          <cell r="S469" t="str">
            <v>623059137803307627</v>
          </cell>
        </row>
        <row r="470">
          <cell r="O470" t="str">
            <v>412728197909270892</v>
          </cell>
          <cell r="P470" t="str">
            <v>中银富登</v>
          </cell>
        </row>
        <row r="471">
          <cell r="O471" t="str">
            <v>412728198411071284</v>
          </cell>
          <cell r="P471" t="str">
            <v>中银富登</v>
          </cell>
        </row>
        <row r="472">
          <cell r="O472" t="str">
            <v>412728197210150897</v>
          </cell>
          <cell r="P472" t="str">
            <v>中银富登</v>
          </cell>
          <cell r="Q472" t="str">
            <v>农商银行</v>
          </cell>
          <cell r="R472" t="str">
            <v>王书安</v>
          </cell>
          <cell r="S472" t="str">
            <v>37821002300006456</v>
          </cell>
        </row>
        <row r="473">
          <cell r="O473" t="str">
            <v>412728197707200917</v>
          </cell>
          <cell r="P473" t="str">
            <v>中银富登</v>
          </cell>
        </row>
        <row r="474">
          <cell r="O474" t="str">
            <v>412728197206270837</v>
          </cell>
          <cell r="P474" t="str">
            <v>中银富登</v>
          </cell>
        </row>
        <row r="475">
          <cell r="O475" t="str">
            <v>412728199011020853</v>
          </cell>
          <cell r="P475" t="str">
            <v>中银富登</v>
          </cell>
        </row>
        <row r="476">
          <cell r="O476" t="str">
            <v>412728198507103156</v>
          </cell>
          <cell r="P476" t="str">
            <v>中银富登</v>
          </cell>
        </row>
        <row r="477">
          <cell r="O477" t="str">
            <v>412728197810163157</v>
          </cell>
          <cell r="P477" t="str">
            <v>中银富登</v>
          </cell>
        </row>
        <row r="478">
          <cell r="O478" t="str">
            <v>412728198301263197</v>
          </cell>
          <cell r="P478" t="str">
            <v>中银富登</v>
          </cell>
        </row>
        <row r="479">
          <cell r="O479" t="str">
            <v>412728197210113439</v>
          </cell>
          <cell r="P479" t="str">
            <v>中银富登</v>
          </cell>
        </row>
        <row r="480">
          <cell r="O480" t="str">
            <v>412728198509293432</v>
          </cell>
          <cell r="P480" t="str">
            <v>中银富登</v>
          </cell>
        </row>
        <row r="481">
          <cell r="O481" t="str">
            <v>412728196305226415</v>
          </cell>
          <cell r="P481" t="str">
            <v>中银富登</v>
          </cell>
        </row>
        <row r="482">
          <cell r="O482" t="str">
            <v>412728197609253417</v>
          </cell>
          <cell r="P482" t="str">
            <v>中银富登</v>
          </cell>
        </row>
        <row r="483">
          <cell r="O483" t="str">
            <v>412728197805206415</v>
          </cell>
          <cell r="P483" t="str">
            <v>中银富登</v>
          </cell>
        </row>
        <row r="484">
          <cell r="O484" t="str">
            <v>41272819670701647X</v>
          </cell>
          <cell r="P484" t="str">
            <v>中银富登</v>
          </cell>
        </row>
        <row r="485">
          <cell r="O485" t="str">
            <v>412728198405233419</v>
          </cell>
          <cell r="P485" t="str">
            <v>中银富登</v>
          </cell>
        </row>
        <row r="486">
          <cell r="O486" t="str">
            <v>412728196903216831</v>
          </cell>
          <cell r="P486" t="str">
            <v>中银富登</v>
          </cell>
        </row>
        <row r="487">
          <cell r="O487" t="str">
            <v>412728196903216831</v>
          </cell>
          <cell r="P487" t="str">
            <v>中银富登</v>
          </cell>
        </row>
        <row r="488">
          <cell r="O488" t="str">
            <v>41272819760210681X</v>
          </cell>
          <cell r="P488" t="str">
            <v>中银富登</v>
          </cell>
        </row>
        <row r="489">
          <cell r="O489" t="str">
            <v>412728197203106417</v>
          </cell>
          <cell r="P489" t="str">
            <v>中银富登</v>
          </cell>
        </row>
        <row r="490">
          <cell r="O490" t="str">
            <v>412728197708266811</v>
          </cell>
          <cell r="P490" t="str">
            <v>中银富登</v>
          </cell>
        </row>
        <row r="491">
          <cell r="O491" t="str">
            <v>412728197705051727</v>
          </cell>
          <cell r="P491" t="str">
            <v>中银富登</v>
          </cell>
        </row>
        <row r="492">
          <cell r="O492" t="str">
            <v>412728197608151275</v>
          </cell>
          <cell r="P492" t="str">
            <v>中银富登</v>
          </cell>
        </row>
        <row r="493">
          <cell r="O493" t="str">
            <v>412728196408106854</v>
          </cell>
          <cell r="P493" t="str">
            <v>中银富登</v>
          </cell>
        </row>
        <row r="494">
          <cell r="O494" t="str">
            <v>412728196912176851</v>
          </cell>
          <cell r="P494" t="str">
            <v>中银富登</v>
          </cell>
        </row>
        <row r="495">
          <cell r="O495" t="str">
            <v>412728196112016593</v>
          </cell>
          <cell r="P495" t="str">
            <v>中银富登</v>
          </cell>
        </row>
        <row r="496">
          <cell r="O496" t="str">
            <v>412728198501061290</v>
          </cell>
          <cell r="P496" t="str">
            <v>中银富登</v>
          </cell>
        </row>
        <row r="497">
          <cell r="O497" t="str">
            <v>412728197009276412</v>
          </cell>
          <cell r="P497" t="str">
            <v>中银富登</v>
          </cell>
        </row>
        <row r="498">
          <cell r="O498" t="str">
            <v>412728196207146876</v>
          </cell>
          <cell r="P498" t="str">
            <v>中银富登</v>
          </cell>
        </row>
        <row r="499">
          <cell r="O499" t="str">
            <v>412728196004016836</v>
          </cell>
          <cell r="P499" t="str">
            <v>中银富登</v>
          </cell>
        </row>
        <row r="500">
          <cell r="O500" t="str">
            <v>412728198404176889</v>
          </cell>
          <cell r="P500" t="str">
            <v>中银富登</v>
          </cell>
        </row>
        <row r="501">
          <cell r="O501" t="str">
            <v>412728197210076412</v>
          </cell>
          <cell r="P501" t="str">
            <v>中银富登</v>
          </cell>
        </row>
        <row r="502">
          <cell r="O502" t="str">
            <v>41272819621002081X</v>
          </cell>
          <cell r="P502" t="str">
            <v>中银富登</v>
          </cell>
          <cell r="Q502" t="str">
            <v>农商银行</v>
          </cell>
          <cell r="R502" t="str">
            <v>李永领</v>
          </cell>
          <cell r="S502" t="str">
            <v>623059137803641306</v>
          </cell>
        </row>
        <row r="503">
          <cell r="O503" t="str">
            <v>412728198207106478</v>
          </cell>
          <cell r="P503" t="str">
            <v>中银富登</v>
          </cell>
        </row>
        <row r="504">
          <cell r="O504" t="str">
            <v>412728198810176438</v>
          </cell>
          <cell r="P504" t="str">
            <v>中银富登</v>
          </cell>
        </row>
        <row r="505">
          <cell r="O505" t="str">
            <v>41272819721104691X</v>
          </cell>
          <cell r="P505" t="str">
            <v>中银富登</v>
          </cell>
        </row>
        <row r="506">
          <cell r="O506" t="str">
            <v>412728196802096834</v>
          </cell>
          <cell r="P506" t="str">
            <v>中银富登</v>
          </cell>
        </row>
        <row r="507">
          <cell r="O507" t="str">
            <v>412728196601236810</v>
          </cell>
          <cell r="P507" t="str">
            <v>中银富登</v>
          </cell>
        </row>
        <row r="508">
          <cell r="O508" t="str">
            <v>412728196206106813</v>
          </cell>
          <cell r="P508" t="str">
            <v>中银富登</v>
          </cell>
        </row>
        <row r="509">
          <cell r="O509" t="str">
            <v>412728197010153890</v>
          </cell>
          <cell r="P509" t="str">
            <v>中银富登</v>
          </cell>
        </row>
        <row r="510">
          <cell r="O510" t="str">
            <v>412728198211082843</v>
          </cell>
          <cell r="P510" t="str">
            <v>中银富登</v>
          </cell>
        </row>
        <row r="511">
          <cell r="O511" t="str">
            <v>412728197711293431</v>
          </cell>
          <cell r="P511" t="str">
            <v>中银富登</v>
          </cell>
        </row>
        <row r="512">
          <cell r="O512" t="str">
            <v>411502198706079341</v>
          </cell>
          <cell r="P512" t="str">
            <v>中银富登</v>
          </cell>
        </row>
        <row r="513">
          <cell r="O513" t="str">
            <v>412728196910036839</v>
          </cell>
          <cell r="P513" t="str">
            <v>中银富登</v>
          </cell>
        </row>
        <row r="514">
          <cell r="O514" t="str">
            <v>412728198807246837</v>
          </cell>
          <cell r="P514" t="str">
            <v>中银富登</v>
          </cell>
        </row>
        <row r="515">
          <cell r="O515" t="str">
            <v>412728197706206815</v>
          </cell>
          <cell r="P515" t="str">
            <v>中银富登</v>
          </cell>
        </row>
        <row r="516">
          <cell r="O516" t="str">
            <v>412728196405176822</v>
          </cell>
          <cell r="P516" t="str">
            <v>中银富登</v>
          </cell>
        </row>
        <row r="517">
          <cell r="O517" t="str">
            <v>412728197503163878</v>
          </cell>
          <cell r="P517" t="str">
            <v>中银富登</v>
          </cell>
        </row>
        <row r="518">
          <cell r="O518" t="str">
            <v>412728199001083930</v>
          </cell>
          <cell r="P518" t="str">
            <v>中银富登</v>
          </cell>
        </row>
        <row r="519">
          <cell r="O519" t="str">
            <v>412728198611161217</v>
          </cell>
          <cell r="P519" t="str">
            <v>中银富登</v>
          </cell>
        </row>
        <row r="520">
          <cell r="O520" t="str">
            <v>412728198211071255</v>
          </cell>
          <cell r="P520" t="str">
            <v>中银富登</v>
          </cell>
        </row>
        <row r="521">
          <cell r="O521" t="str">
            <v>412728196912211274</v>
          </cell>
          <cell r="P521" t="str">
            <v>中银富登</v>
          </cell>
        </row>
        <row r="522">
          <cell r="O522" t="str">
            <v>412728198210030515</v>
          </cell>
          <cell r="P522" t="str">
            <v>中银富登</v>
          </cell>
        </row>
        <row r="523">
          <cell r="O523" t="str">
            <v>412728196509120559</v>
          </cell>
          <cell r="P523" t="str">
            <v>中银富登</v>
          </cell>
        </row>
        <row r="524">
          <cell r="O524" t="str">
            <v>412728196709076839</v>
          </cell>
          <cell r="P524" t="str">
            <v>中银富登</v>
          </cell>
        </row>
        <row r="525">
          <cell r="O525" t="str">
            <v>412728199004060814</v>
          </cell>
          <cell r="P525" t="str">
            <v>中银富登</v>
          </cell>
          <cell r="Q525" t="str">
            <v>农商银行</v>
          </cell>
          <cell r="R525" t="str">
            <v>侯福全</v>
          </cell>
          <cell r="S525" t="str">
            <v>623059137702455428</v>
          </cell>
        </row>
        <row r="526">
          <cell r="O526" t="str">
            <v>412728197410111219</v>
          </cell>
          <cell r="P526" t="str">
            <v>中银富登</v>
          </cell>
        </row>
        <row r="527">
          <cell r="O527" t="str">
            <v>412728198104123478</v>
          </cell>
          <cell r="P527" t="str">
            <v>中银富登</v>
          </cell>
        </row>
        <row r="528">
          <cell r="O528" t="str">
            <v>412728199003030533</v>
          </cell>
          <cell r="P528" t="str">
            <v>中银富登</v>
          </cell>
        </row>
        <row r="529">
          <cell r="O529" t="str">
            <v>412728197207101277</v>
          </cell>
          <cell r="P529" t="str">
            <v>中银富登</v>
          </cell>
        </row>
        <row r="530">
          <cell r="O530" t="str">
            <v>412728196307206434</v>
          </cell>
          <cell r="P530" t="str">
            <v>中银富登</v>
          </cell>
        </row>
        <row r="531">
          <cell r="O531" t="str">
            <v>412728196703206436</v>
          </cell>
          <cell r="P531" t="str">
            <v>中银富登</v>
          </cell>
        </row>
        <row r="532">
          <cell r="O532" t="str">
            <v>412728196303106487</v>
          </cell>
          <cell r="P532" t="str">
            <v>中银富登</v>
          </cell>
        </row>
        <row r="533">
          <cell r="O533" t="str">
            <v>412728196109246435</v>
          </cell>
          <cell r="P533" t="str">
            <v>中银富登</v>
          </cell>
        </row>
        <row r="534">
          <cell r="O534" t="str">
            <v>412728196404156459</v>
          </cell>
          <cell r="P534" t="str">
            <v>中银富登</v>
          </cell>
        </row>
        <row r="535">
          <cell r="O535" t="str">
            <v>412728197810033416</v>
          </cell>
          <cell r="P535" t="str">
            <v>中银富登</v>
          </cell>
        </row>
        <row r="536">
          <cell r="O536" t="str">
            <v>412728197307240530</v>
          </cell>
          <cell r="P536" t="str">
            <v>中银富登</v>
          </cell>
        </row>
        <row r="537">
          <cell r="O537" t="str">
            <v>41272819790501121X</v>
          </cell>
          <cell r="P537" t="str">
            <v>中银富登</v>
          </cell>
        </row>
        <row r="538">
          <cell r="O538" t="str">
            <v>412728196204094273</v>
          </cell>
          <cell r="P538" t="str">
            <v>农行</v>
          </cell>
        </row>
        <row r="539">
          <cell r="O539" t="str">
            <v>412728197605211412</v>
          </cell>
          <cell r="P539" t="str">
            <v>农行</v>
          </cell>
        </row>
        <row r="540">
          <cell r="O540" t="str">
            <v>412728196109074215</v>
          </cell>
          <cell r="P540" t="str">
            <v>农行</v>
          </cell>
        </row>
        <row r="541">
          <cell r="O541" t="str">
            <v>412728197211301538</v>
          </cell>
          <cell r="P541" t="str">
            <v>农行</v>
          </cell>
        </row>
        <row r="542">
          <cell r="O542" t="str">
            <v>41272819920706169X</v>
          </cell>
          <cell r="P542" t="str">
            <v>农行</v>
          </cell>
        </row>
        <row r="543">
          <cell r="O543" t="str">
            <v>412728196206151585</v>
          </cell>
          <cell r="P543" t="str">
            <v>农行</v>
          </cell>
        </row>
        <row r="544">
          <cell r="O544" t="str">
            <v>412728196201071527</v>
          </cell>
          <cell r="P544" t="str">
            <v>农行</v>
          </cell>
        </row>
        <row r="545">
          <cell r="O545" t="str">
            <v>412728196408091824</v>
          </cell>
          <cell r="P545" t="str">
            <v>农行</v>
          </cell>
        </row>
        <row r="546">
          <cell r="O546" t="str">
            <v>412728198008051873</v>
          </cell>
          <cell r="P546" t="str">
            <v>农行</v>
          </cell>
        </row>
        <row r="547">
          <cell r="O547" t="str">
            <v>412728199812111819</v>
          </cell>
          <cell r="P547" t="str">
            <v>农行</v>
          </cell>
        </row>
        <row r="548">
          <cell r="O548" t="str">
            <v>412728196405141523</v>
          </cell>
          <cell r="P548" t="str">
            <v>农行</v>
          </cell>
        </row>
        <row r="549">
          <cell r="O549" t="str">
            <v>412728196506081689</v>
          </cell>
          <cell r="P549" t="str">
            <v>农行</v>
          </cell>
        </row>
        <row r="550">
          <cell r="O550" t="str">
            <v>412728197902141828</v>
          </cell>
          <cell r="P550" t="str">
            <v>农行</v>
          </cell>
        </row>
        <row r="551">
          <cell r="O551" t="str">
            <v>412728199905171968</v>
          </cell>
          <cell r="P551" t="str">
            <v>农行</v>
          </cell>
        </row>
        <row r="552">
          <cell r="O552" t="str">
            <v>412728196304261550</v>
          </cell>
          <cell r="P552" t="str">
            <v>农行</v>
          </cell>
        </row>
        <row r="553">
          <cell r="O553" t="str">
            <v>412728197805041833</v>
          </cell>
          <cell r="P553" t="str">
            <v>农行</v>
          </cell>
        </row>
        <row r="554">
          <cell r="O554" t="str">
            <v>412728196610211519</v>
          </cell>
          <cell r="P554" t="str">
            <v>农行</v>
          </cell>
        </row>
        <row r="555">
          <cell r="O555" t="str">
            <v>412728197206011616</v>
          </cell>
          <cell r="P555" t="str">
            <v>农行</v>
          </cell>
        </row>
        <row r="556">
          <cell r="O556" t="str">
            <v>412728197206121567</v>
          </cell>
          <cell r="P556" t="str">
            <v>农行</v>
          </cell>
        </row>
        <row r="557">
          <cell r="O557" t="str">
            <v>411624196610051816</v>
          </cell>
          <cell r="P557" t="str">
            <v>农行</v>
          </cell>
        </row>
        <row r="558">
          <cell r="O558" t="str">
            <v>412728199001101713</v>
          </cell>
          <cell r="P558" t="str">
            <v>农行</v>
          </cell>
        </row>
        <row r="559">
          <cell r="O559" t="str">
            <v>412728197206261535</v>
          </cell>
          <cell r="P559" t="str">
            <v>农行</v>
          </cell>
        </row>
        <row r="560">
          <cell r="O560" t="str">
            <v>412728198706051838</v>
          </cell>
          <cell r="P560" t="str">
            <v>农行</v>
          </cell>
        </row>
        <row r="561">
          <cell r="O561" t="str">
            <v>412728196611111552</v>
          </cell>
          <cell r="P561" t="str">
            <v>农行</v>
          </cell>
        </row>
        <row r="562">
          <cell r="O562" t="str">
            <v>412728198609074325</v>
          </cell>
          <cell r="P562" t="str">
            <v>农行</v>
          </cell>
        </row>
        <row r="563">
          <cell r="O563" t="str">
            <v>412728198012254251</v>
          </cell>
          <cell r="P563" t="str">
            <v>农行</v>
          </cell>
        </row>
        <row r="564">
          <cell r="O564" t="str">
            <v>412728197202244236</v>
          </cell>
          <cell r="P564" t="str">
            <v>农行</v>
          </cell>
        </row>
        <row r="565">
          <cell r="O565" t="str">
            <v>412728196210154375</v>
          </cell>
          <cell r="P565" t="str">
            <v>农行</v>
          </cell>
        </row>
        <row r="566">
          <cell r="O566" t="str">
            <v>412728198104121851</v>
          </cell>
          <cell r="P566" t="str">
            <v>农行</v>
          </cell>
        </row>
        <row r="567">
          <cell r="O567" t="str">
            <v>412728197403271812</v>
          </cell>
          <cell r="P567" t="str">
            <v>农行</v>
          </cell>
        </row>
        <row r="568">
          <cell r="O568" t="str">
            <v>412728198612154238</v>
          </cell>
          <cell r="P568" t="str">
            <v>农行</v>
          </cell>
        </row>
        <row r="569">
          <cell r="O569" t="str">
            <v>412728196310024279</v>
          </cell>
          <cell r="P569" t="str">
            <v>农行</v>
          </cell>
        </row>
        <row r="570">
          <cell r="O570" t="str">
            <v>412728198710091832</v>
          </cell>
          <cell r="P570" t="str">
            <v>农行</v>
          </cell>
        </row>
        <row r="571">
          <cell r="O571" t="str">
            <v>412728196203084217</v>
          </cell>
          <cell r="P571" t="str">
            <v>农行</v>
          </cell>
        </row>
        <row r="572">
          <cell r="O572" t="str">
            <v>412728198407204232</v>
          </cell>
          <cell r="P572" t="str">
            <v>农行</v>
          </cell>
        </row>
        <row r="573">
          <cell r="O573" t="str">
            <v>41272819630226167X</v>
          </cell>
          <cell r="P573" t="str">
            <v>农行</v>
          </cell>
        </row>
        <row r="574">
          <cell r="O574" t="str">
            <v>412728198311104237</v>
          </cell>
          <cell r="P574" t="str">
            <v>农行</v>
          </cell>
        </row>
        <row r="575">
          <cell r="O575" t="str">
            <v>412728196310114370</v>
          </cell>
          <cell r="P575" t="str">
            <v>农行</v>
          </cell>
        </row>
        <row r="576">
          <cell r="O576" t="str">
            <v>412728196205201536</v>
          </cell>
          <cell r="P576" t="str">
            <v>农行</v>
          </cell>
        </row>
        <row r="577">
          <cell r="O577" t="str">
            <v>412728197301091810</v>
          </cell>
          <cell r="P577" t="str">
            <v>农行</v>
          </cell>
        </row>
        <row r="578">
          <cell r="O578" t="str">
            <v>412728197112061516</v>
          </cell>
          <cell r="P578" t="str">
            <v>农行</v>
          </cell>
        </row>
        <row r="579">
          <cell r="O579" t="str">
            <v>41272819781107165X</v>
          </cell>
          <cell r="P579" t="str">
            <v>农行</v>
          </cell>
        </row>
        <row r="580">
          <cell r="O580" t="str">
            <v>412728197912291539</v>
          </cell>
          <cell r="P580" t="str">
            <v>农行</v>
          </cell>
        </row>
        <row r="581">
          <cell r="O581" t="str">
            <v>412728196112041529</v>
          </cell>
          <cell r="P581" t="str">
            <v>农行</v>
          </cell>
        </row>
        <row r="582">
          <cell r="O582" t="str">
            <v>412728197005241554</v>
          </cell>
          <cell r="P582" t="str">
            <v>农行</v>
          </cell>
        </row>
        <row r="583">
          <cell r="O583" t="str">
            <v>412728198709102901</v>
          </cell>
          <cell r="P583" t="str">
            <v>农行</v>
          </cell>
        </row>
        <row r="584">
          <cell r="O584" t="str">
            <v>412728196511011511</v>
          </cell>
          <cell r="P584" t="str">
            <v>农行</v>
          </cell>
        </row>
        <row r="585">
          <cell r="O585" t="str">
            <v>412728197806071532</v>
          </cell>
          <cell r="P585" t="str">
            <v>农行</v>
          </cell>
        </row>
        <row r="586">
          <cell r="O586" t="str">
            <v>412728197101251517</v>
          </cell>
          <cell r="P586" t="str">
            <v>农行</v>
          </cell>
        </row>
        <row r="587">
          <cell r="O587" t="str">
            <v>412728197012011511</v>
          </cell>
          <cell r="P587" t="str">
            <v>农行</v>
          </cell>
        </row>
        <row r="588">
          <cell r="O588" t="str">
            <v>412728196911281545</v>
          </cell>
          <cell r="P588" t="str">
            <v>农行</v>
          </cell>
        </row>
        <row r="589">
          <cell r="O589" t="str">
            <v>412728196312054228</v>
          </cell>
          <cell r="P589" t="str">
            <v>农行</v>
          </cell>
        </row>
        <row r="590">
          <cell r="O590" t="str">
            <v>412728197803254253</v>
          </cell>
          <cell r="P590" t="str">
            <v>农行</v>
          </cell>
        </row>
        <row r="591">
          <cell r="O591" t="str">
            <v>412728196305164277</v>
          </cell>
          <cell r="P591" t="str">
            <v>农行</v>
          </cell>
        </row>
        <row r="592">
          <cell r="O592" t="str">
            <v>412728196112101536</v>
          </cell>
          <cell r="P592" t="str">
            <v>农行</v>
          </cell>
        </row>
        <row r="593">
          <cell r="O593" t="str">
            <v>412728196402014238</v>
          </cell>
          <cell r="P593" t="str">
            <v>农行</v>
          </cell>
        </row>
        <row r="594">
          <cell r="O594" t="str">
            <v>412728198512124250</v>
          </cell>
          <cell r="P594" t="str">
            <v>农行</v>
          </cell>
        </row>
        <row r="595">
          <cell r="O595" t="str">
            <v>41272819750818423X</v>
          </cell>
          <cell r="P595" t="str">
            <v>农行</v>
          </cell>
        </row>
        <row r="596">
          <cell r="O596" t="str">
            <v>412728196706194266</v>
          </cell>
          <cell r="P596" t="str">
            <v>农行</v>
          </cell>
        </row>
        <row r="597">
          <cell r="O597" t="str">
            <v>41272819640602752X</v>
          </cell>
          <cell r="P597" t="str">
            <v>农行</v>
          </cell>
        </row>
        <row r="598">
          <cell r="O598" t="str">
            <v>41272819740513423X</v>
          </cell>
          <cell r="P598" t="str">
            <v>农行</v>
          </cell>
        </row>
        <row r="599">
          <cell r="O599" t="str">
            <v>412728196712204213</v>
          </cell>
          <cell r="P599" t="str">
            <v>农行</v>
          </cell>
        </row>
        <row r="600">
          <cell r="O600" t="str">
            <v>412728196506074278</v>
          </cell>
          <cell r="P600" t="str">
            <v>农行</v>
          </cell>
        </row>
        <row r="601">
          <cell r="O601" t="str">
            <v>412728196607144212</v>
          </cell>
          <cell r="P601" t="str">
            <v>农行</v>
          </cell>
        </row>
        <row r="602">
          <cell r="O602" t="str">
            <v>412728198110081921</v>
          </cell>
          <cell r="P602" t="str">
            <v>农行</v>
          </cell>
        </row>
        <row r="603">
          <cell r="O603" t="str">
            <v>130406197512142418</v>
          </cell>
          <cell r="P603" t="str">
            <v>农行</v>
          </cell>
        </row>
        <row r="604">
          <cell r="O604" t="str">
            <v>41272819791210422X</v>
          </cell>
          <cell r="P604" t="str">
            <v>农行</v>
          </cell>
        </row>
        <row r="605">
          <cell r="O605" t="str">
            <v>412728196608274270</v>
          </cell>
          <cell r="P605" t="str">
            <v>农行</v>
          </cell>
        </row>
        <row r="606">
          <cell r="O606" t="str">
            <v>412728196210114218</v>
          </cell>
          <cell r="P606" t="str">
            <v>农行</v>
          </cell>
        </row>
        <row r="607">
          <cell r="O607" t="str">
            <v>412728196707144228</v>
          </cell>
          <cell r="P607" t="str">
            <v>农行</v>
          </cell>
        </row>
        <row r="608">
          <cell r="O608" t="str">
            <v>412728199611124234</v>
          </cell>
          <cell r="P608" t="str">
            <v>农行</v>
          </cell>
        </row>
        <row r="609">
          <cell r="O609" t="str">
            <v>412728199404044215</v>
          </cell>
          <cell r="P609" t="str">
            <v>农行</v>
          </cell>
        </row>
        <row r="610">
          <cell r="O610" t="str">
            <v>412728197804091652</v>
          </cell>
          <cell r="P610" t="str">
            <v>农行</v>
          </cell>
        </row>
        <row r="611">
          <cell r="O611" t="str">
            <v>412728196111101833</v>
          </cell>
          <cell r="P611" t="str">
            <v>农行</v>
          </cell>
        </row>
        <row r="612">
          <cell r="O612" t="str">
            <v>412728196107151811</v>
          </cell>
          <cell r="P612" t="str">
            <v>农行</v>
          </cell>
        </row>
        <row r="613">
          <cell r="O613" t="str">
            <v>411624197201021813</v>
          </cell>
          <cell r="P613" t="str">
            <v>农行</v>
          </cell>
        </row>
        <row r="614">
          <cell r="O614" t="str">
            <v>412728199110264212</v>
          </cell>
          <cell r="P614" t="str">
            <v>农行</v>
          </cell>
        </row>
        <row r="615">
          <cell r="O615" t="str">
            <v>412728198310051639</v>
          </cell>
          <cell r="P615" t="str">
            <v>农行</v>
          </cell>
        </row>
        <row r="616">
          <cell r="O616" t="str">
            <v>412728196307101958</v>
          </cell>
          <cell r="P616" t="str">
            <v>农行</v>
          </cell>
        </row>
        <row r="617">
          <cell r="O617" t="str">
            <v>412728196911121816</v>
          </cell>
          <cell r="P617" t="str">
            <v>农行</v>
          </cell>
        </row>
        <row r="618">
          <cell r="O618" t="str">
            <v>412726198608115460</v>
          </cell>
          <cell r="P618" t="str">
            <v>农行</v>
          </cell>
        </row>
        <row r="619">
          <cell r="O619" t="str">
            <v>412728197209021852</v>
          </cell>
          <cell r="P619" t="str">
            <v>农行</v>
          </cell>
        </row>
        <row r="620">
          <cell r="O620" t="str">
            <v>412728196210091837</v>
          </cell>
          <cell r="P620" t="str">
            <v>农行</v>
          </cell>
        </row>
        <row r="621">
          <cell r="O621" t="str">
            <v>412728198511201859</v>
          </cell>
          <cell r="P621" t="str">
            <v>农行</v>
          </cell>
        </row>
        <row r="622">
          <cell r="O622" t="str">
            <v>412728198708281549</v>
          </cell>
          <cell r="P622" t="str">
            <v>农行</v>
          </cell>
        </row>
        <row r="623">
          <cell r="O623" t="str">
            <v>412728197506011853</v>
          </cell>
          <cell r="P623" t="str">
            <v>农行</v>
          </cell>
        </row>
        <row r="624">
          <cell r="O624" t="str">
            <v>41032519880708314X</v>
          </cell>
          <cell r="P624" t="str">
            <v>农行</v>
          </cell>
        </row>
        <row r="625">
          <cell r="O625" t="str">
            <v>41272819630420429X</v>
          </cell>
          <cell r="P625" t="str">
            <v>农行</v>
          </cell>
        </row>
        <row r="626">
          <cell r="O626" t="str">
            <v>41272819941016423X</v>
          </cell>
          <cell r="P626" t="str">
            <v>农行</v>
          </cell>
        </row>
        <row r="627">
          <cell r="O627" t="str">
            <v>412728197711184251</v>
          </cell>
          <cell r="P627" t="str">
            <v>农行</v>
          </cell>
        </row>
        <row r="628">
          <cell r="O628" t="str">
            <v>412728196212244235</v>
          </cell>
          <cell r="P628" t="str">
            <v>农行</v>
          </cell>
        </row>
        <row r="629">
          <cell r="O629" t="str">
            <v>412728196507064231</v>
          </cell>
          <cell r="P629" t="str">
            <v>农行</v>
          </cell>
        </row>
        <row r="630">
          <cell r="O630" t="str">
            <v>412728196304084267</v>
          </cell>
          <cell r="P630" t="str">
            <v>农行</v>
          </cell>
        </row>
        <row r="631">
          <cell r="O631" t="str">
            <v>412728196206241839</v>
          </cell>
          <cell r="P631" t="str">
            <v>农行</v>
          </cell>
        </row>
        <row r="632">
          <cell r="O632" t="str">
            <v>41272819840926161X</v>
          </cell>
          <cell r="P632" t="str">
            <v>农行</v>
          </cell>
        </row>
        <row r="633">
          <cell r="O633" t="str">
            <v>412728196411101835</v>
          </cell>
          <cell r="P633" t="str">
            <v>农行</v>
          </cell>
        </row>
        <row r="634">
          <cell r="O634" t="str">
            <v>412728197305141811</v>
          </cell>
          <cell r="P634" t="str">
            <v>农行</v>
          </cell>
        </row>
        <row r="635">
          <cell r="O635" t="str">
            <v>41272819660716183X</v>
          </cell>
          <cell r="P635" t="str">
            <v>农行</v>
          </cell>
        </row>
        <row r="636">
          <cell r="O636" t="str">
            <v>412728196203141859</v>
          </cell>
          <cell r="P636" t="str">
            <v>农行</v>
          </cell>
        </row>
        <row r="637">
          <cell r="O637" t="str">
            <v>412728196307061810</v>
          </cell>
          <cell r="P637" t="str">
            <v>农行</v>
          </cell>
        </row>
        <row r="638">
          <cell r="O638" t="str">
            <v>412728196102021815</v>
          </cell>
          <cell r="P638" t="str">
            <v>农行</v>
          </cell>
        </row>
        <row r="639">
          <cell r="O639" t="str">
            <v>412728196012171852</v>
          </cell>
          <cell r="P639" t="str">
            <v>农行</v>
          </cell>
        </row>
        <row r="640">
          <cell r="O640" t="str">
            <v>412728197906294231</v>
          </cell>
          <cell r="P640" t="str">
            <v>农行</v>
          </cell>
        </row>
        <row r="641">
          <cell r="O641" t="str">
            <v>412728197804104230</v>
          </cell>
          <cell r="P641" t="str">
            <v>农行</v>
          </cell>
        </row>
        <row r="642">
          <cell r="O642" t="str">
            <v>412728196612244381</v>
          </cell>
          <cell r="P642" t="str">
            <v>农行</v>
          </cell>
        </row>
        <row r="643">
          <cell r="O643" t="str">
            <v>412728197612294236</v>
          </cell>
          <cell r="P643" t="str">
            <v>农行</v>
          </cell>
        </row>
        <row r="644">
          <cell r="O644" t="str">
            <v>412728196404144271</v>
          </cell>
          <cell r="P644" t="str">
            <v>农行</v>
          </cell>
        </row>
        <row r="645">
          <cell r="O645" t="str">
            <v>412728198811134272</v>
          </cell>
          <cell r="P645" t="str">
            <v>农行</v>
          </cell>
        </row>
        <row r="646">
          <cell r="O646" t="str">
            <v>412728196608141558</v>
          </cell>
          <cell r="P646" t="str">
            <v>农行</v>
          </cell>
        </row>
        <row r="647">
          <cell r="O647" t="str">
            <v>412728196612241519</v>
          </cell>
          <cell r="P647" t="str">
            <v>农行</v>
          </cell>
        </row>
        <row r="648">
          <cell r="O648" t="str">
            <v>412728198805301513</v>
          </cell>
          <cell r="P648" t="str">
            <v>农行</v>
          </cell>
        </row>
        <row r="649">
          <cell r="O649" t="str">
            <v>41272819970517155X</v>
          </cell>
          <cell r="P649" t="str">
            <v>农行</v>
          </cell>
        </row>
        <row r="650">
          <cell r="O650" t="str">
            <v>412726198603137986</v>
          </cell>
          <cell r="P650" t="str">
            <v>农行</v>
          </cell>
        </row>
        <row r="651">
          <cell r="O651" t="str">
            <v>412728196210011550</v>
          </cell>
          <cell r="P651" t="str">
            <v>农行</v>
          </cell>
        </row>
        <row r="652">
          <cell r="O652" t="str">
            <v>412728197003291515</v>
          </cell>
          <cell r="P652" t="str">
            <v>农行</v>
          </cell>
        </row>
        <row r="653">
          <cell r="O653" t="str">
            <v>412728197804061576</v>
          </cell>
          <cell r="P653" t="str">
            <v>农行</v>
          </cell>
        </row>
        <row r="654">
          <cell r="O654" t="str">
            <v>412728197308204590</v>
          </cell>
          <cell r="P654" t="str">
            <v>农行</v>
          </cell>
        </row>
        <row r="655">
          <cell r="O655" t="str">
            <v>412728196405204512</v>
          </cell>
          <cell r="P655" t="str">
            <v>农行</v>
          </cell>
        </row>
        <row r="656">
          <cell r="O656" t="str">
            <v>412728197509234518</v>
          </cell>
          <cell r="P656" t="str">
            <v>农行</v>
          </cell>
        </row>
        <row r="657">
          <cell r="O657" t="str">
            <v>412728199003121574</v>
          </cell>
          <cell r="P657" t="str">
            <v>农行</v>
          </cell>
        </row>
        <row r="658">
          <cell r="O658" t="str">
            <v>412728196911211512</v>
          </cell>
          <cell r="P658" t="str">
            <v>农行</v>
          </cell>
        </row>
        <row r="659">
          <cell r="O659" t="str">
            <v>412728196007154679</v>
          </cell>
          <cell r="P659" t="str">
            <v>农行</v>
          </cell>
        </row>
        <row r="660">
          <cell r="O660" t="str">
            <v>412728196507011594</v>
          </cell>
          <cell r="P660" t="str">
            <v>农行</v>
          </cell>
        </row>
        <row r="661">
          <cell r="O661" t="str">
            <v>412728197411091539</v>
          </cell>
          <cell r="P661" t="str">
            <v>农行</v>
          </cell>
        </row>
        <row r="662">
          <cell r="O662" t="str">
            <v>412728197306231528</v>
          </cell>
          <cell r="P662" t="str">
            <v>农行</v>
          </cell>
        </row>
        <row r="663">
          <cell r="O663" t="str">
            <v>412728196303101512</v>
          </cell>
          <cell r="P663" t="str">
            <v>农行</v>
          </cell>
        </row>
        <row r="664">
          <cell r="O664" t="str">
            <v>412728197303101517</v>
          </cell>
          <cell r="P664" t="str">
            <v>农行</v>
          </cell>
        </row>
        <row r="665">
          <cell r="O665" t="str">
            <v>412728197608081553</v>
          </cell>
          <cell r="P665" t="str">
            <v>农行</v>
          </cell>
        </row>
        <row r="666">
          <cell r="O666" t="str">
            <v>412728196205021519</v>
          </cell>
          <cell r="P666" t="str">
            <v>农行</v>
          </cell>
        </row>
        <row r="667">
          <cell r="O667" t="str">
            <v>412728197406204703</v>
          </cell>
          <cell r="P667" t="str">
            <v>农行</v>
          </cell>
        </row>
        <row r="668">
          <cell r="O668" t="str">
            <v>412728196101091619</v>
          </cell>
          <cell r="P668" t="str">
            <v>农行</v>
          </cell>
        </row>
        <row r="669">
          <cell r="O669" t="str">
            <v>412728197911156028</v>
          </cell>
          <cell r="P669" t="str">
            <v>农行</v>
          </cell>
        </row>
        <row r="670">
          <cell r="O670" t="str">
            <v>412728197006141619</v>
          </cell>
          <cell r="P670" t="str">
            <v>农行</v>
          </cell>
        </row>
        <row r="671">
          <cell r="O671" t="str">
            <v>412728198006221576</v>
          </cell>
          <cell r="P671" t="str">
            <v>农行</v>
          </cell>
        </row>
        <row r="672">
          <cell r="O672" t="str">
            <v>412728196907124512</v>
          </cell>
          <cell r="P672" t="str">
            <v>农行</v>
          </cell>
        </row>
        <row r="673">
          <cell r="O673" t="str">
            <v>41272819660901477X</v>
          </cell>
          <cell r="P673" t="str">
            <v>农行</v>
          </cell>
        </row>
        <row r="674">
          <cell r="O674" t="str">
            <v>412728197508161556</v>
          </cell>
          <cell r="P674" t="str">
            <v>农行</v>
          </cell>
        </row>
        <row r="675">
          <cell r="O675" t="str">
            <v>412728196806021530</v>
          </cell>
          <cell r="P675" t="str">
            <v>农行</v>
          </cell>
        </row>
        <row r="676">
          <cell r="O676" t="str">
            <v>412728196610151579</v>
          </cell>
          <cell r="P676" t="str">
            <v>农行</v>
          </cell>
        </row>
        <row r="677">
          <cell r="O677" t="str">
            <v>412728196607201627</v>
          </cell>
          <cell r="P677" t="str">
            <v>农行</v>
          </cell>
        </row>
        <row r="678">
          <cell r="O678" t="str">
            <v>412728197912061557</v>
          </cell>
          <cell r="P678" t="str">
            <v>农行</v>
          </cell>
        </row>
        <row r="679">
          <cell r="O679" t="str">
            <v>412728198909104549</v>
          </cell>
          <cell r="P679" t="str">
            <v>农行</v>
          </cell>
        </row>
        <row r="680">
          <cell r="O680" t="str">
            <v>412728198602154533</v>
          </cell>
          <cell r="P680" t="str">
            <v>农行</v>
          </cell>
        </row>
        <row r="681">
          <cell r="O681" t="str">
            <v>412728196409271528</v>
          </cell>
          <cell r="P681" t="str">
            <v>农行</v>
          </cell>
        </row>
        <row r="682">
          <cell r="O682" t="str">
            <v>412728196710114572</v>
          </cell>
          <cell r="P682" t="str">
            <v>农行</v>
          </cell>
        </row>
        <row r="683">
          <cell r="O683" t="str">
            <v>412728197105174555</v>
          </cell>
          <cell r="P683" t="str">
            <v>农行</v>
          </cell>
        </row>
        <row r="684">
          <cell r="O684" t="str">
            <v>41272819670202151X</v>
          </cell>
          <cell r="P684" t="str">
            <v>农行</v>
          </cell>
        </row>
        <row r="685">
          <cell r="O685" t="str">
            <v>412728196805141530</v>
          </cell>
          <cell r="P685" t="str">
            <v>农行</v>
          </cell>
        </row>
        <row r="686">
          <cell r="O686" t="str">
            <v>412728197809111691</v>
          </cell>
          <cell r="P686" t="str">
            <v>农行</v>
          </cell>
        </row>
        <row r="687">
          <cell r="O687" t="str">
            <v>412728196805024529</v>
          </cell>
          <cell r="P687" t="str">
            <v>农行</v>
          </cell>
        </row>
        <row r="688">
          <cell r="O688" t="str">
            <v>412728198909114560</v>
          </cell>
          <cell r="P688" t="str">
            <v>农行</v>
          </cell>
        </row>
        <row r="689">
          <cell r="O689" t="str">
            <v>41272819691106281X</v>
          </cell>
          <cell r="P689" t="str">
            <v>沈丘农商银行</v>
          </cell>
        </row>
        <row r="690">
          <cell r="O690" t="str">
            <v>412728196511262812</v>
          </cell>
          <cell r="P690" t="str">
            <v>沈丘农商银行</v>
          </cell>
        </row>
        <row r="691">
          <cell r="O691" t="str">
            <v>41272819570707283X</v>
          </cell>
          <cell r="P691" t="str">
            <v>沈丘农商银行</v>
          </cell>
        </row>
        <row r="692">
          <cell r="O692" t="str">
            <v>412728196605072817</v>
          </cell>
          <cell r="P692" t="str">
            <v>沈丘农商银行</v>
          </cell>
        </row>
        <row r="693">
          <cell r="O693" t="str">
            <v>412728196605142811</v>
          </cell>
          <cell r="P693" t="str">
            <v>沈丘农商银行</v>
          </cell>
        </row>
        <row r="694">
          <cell r="O694" t="str">
            <v>412728195909102814</v>
          </cell>
          <cell r="P694" t="str">
            <v>沈丘农商银行</v>
          </cell>
        </row>
        <row r="695">
          <cell r="O695" t="str">
            <v>412728198012082832</v>
          </cell>
          <cell r="P695" t="str">
            <v>沈丘农商银行</v>
          </cell>
        </row>
        <row r="696">
          <cell r="O696" t="str">
            <v>412728197011012846</v>
          </cell>
          <cell r="P696" t="str">
            <v>沈丘农商银行</v>
          </cell>
        </row>
        <row r="697">
          <cell r="O697" t="str">
            <v>41272819630511283X</v>
          </cell>
          <cell r="P697" t="str">
            <v>沈丘农商银行</v>
          </cell>
        </row>
        <row r="698">
          <cell r="O698" t="str">
            <v>412728196108252817</v>
          </cell>
          <cell r="P698" t="str">
            <v>沈丘农商银行</v>
          </cell>
        </row>
        <row r="699">
          <cell r="O699" t="str">
            <v>412728196304172814</v>
          </cell>
          <cell r="P699" t="str">
            <v>沈丘农商银行</v>
          </cell>
        </row>
        <row r="700">
          <cell r="O700" t="str">
            <v>412728196404142815</v>
          </cell>
          <cell r="P700" t="str">
            <v>沈丘农商银行</v>
          </cell>
        </row>
        <row r="701">
          <cell r="O701" t="str">
            <v>412728196607072888</v>
          </cell>
          <cell r="P701" t="str">
            <v>沈丘农商银行</v>
          </cell>
        </row>
        <row r="702">
          <cell r="O702" t="str">
            <v>412728199201132813</v>
          </cell>
          <cell r="P702" t="str">
            <v>沈丘农商银行</v>
          </cell>
        </row>
        <row r="703">
          <cell r="O703" t="str">
            <v>412728197212152853</v>
          </cell>
          <cell r="P703" t="str">
            <v>沈丘农商银行</v>
          </cell>
        </row>
        <row r="704">
          <cell r="O704" t="str">
            <v>412728197104032846</v>
          </cell>
          <cell r="P704" t="str">
            <v>沈丘农商银行</v>
          </cell>
        </row>
        <row r="705">
          <cell r="O705" t="str">
            <v>412728196809102897</v>
          </cell>
          <cell r="P705" t="str">
            <v>沈丘农商银行</v>
          </cell>
        </row>
        <row r="706">
          <cell r="O706" t="str">
            <v>412728196910122876</v>
          </cell>
          <cell r="P706" t="str">
            <v>沈丘农商银行</v>
          </cell>
        </row>
        <row r="707">
          <cell r="O707" t="str">
            <v>412728196811142855</v>
          </cell>
          <cell r="P707" t="str">
            <v>沈丘农商银行</v>
          </cell>
        </row>
        <row r="708">
          <cell r="O708" t="str">
            <v>412728195604202814</v>
          </cell>
          <cell r="P708" t="str">
            <v>沈丘农商银行</v>
          </cell>
        </row>
        <row r="709">
          <cell r="O709" t="str">
            <v>412728195609012817</v>
          </cell>
          <cell r="P709" t="str">
            <v>沈丘农商银行</v>
          </cell>
        </row>
        <row r="710">
          <cell r="O710" t="str">
            <v>412728197108172838</v>
          </cell>
          <cell r="P710" t="str">
            <v>沈丘农商银行</v>
          </cell>
        </row>
        <row r="711">
          <cell r="O711" t="str">
            <v>412728195608252827</v>
          </cell>
          <cell r="P711" t="str">
            <v>沈丘农商银行</v>
          </cell>
        </row>
        <row r="712">
          <cell r="O712" t="str">
            <v>412728196903102818</v>
          </cell>
          <cell r="P712" t="str">
            <v>沈丘农商银行</v>
          </cell>
        </row>
        <row r="713">
          <cell r="O713" t="str">
            <v>41272819690404287X</v>
          </cell>
          <cell r="P713" t="str">
            <v>沈丘农商银行</v>
          </cell>
        </row>
        <row r="714">
          <cell r="O714" t="str">
            <v>412728196304152813</v>
          </cell>
          <cell r="P714" t="str">
            <v>沈丘农商银行</v>
          </cell>
        </row>
        <row r="715">
          <cell r="O715" t="str">
            <v>412728196908132856</v>
          </cell>
          <cell r="P715" t="str">
            <v>沈丘农商银行</v>
          </cell>
        </row>
        <row r="716">
          <cell r="O716" t="str">
            <v>412728196507212855</v>
          </cell>
          <cell r="P716" t="str">
            <v>沈丘农商银行</v>
          </cell>
        </row>
        <row r="717">
          <cell r="O717" t="str">
            <v>412728197908242814</v>
          </cell>
          <cell r="P717" t="str">
            <v>沈丘农商银行</v>
          </cell>
        </row>
        <row r="718">
          <cell r="O718" t="str">
            <v>412728198608202815</v>
          </cell>
          <cell r="P718" t="str">
            <v>沈丘农商银行</v>
          </cell>
        </row>
        <row r="719">
          <cell r="O719" t="str">
            <v>412728197203202898</v>
          </cell>
          <cell r="P719" t="str">
            <v>沈丘农商银行</v>
          </cell>
        </row>
        <row r="720">
          <cell r="O720" t="str">
            <v>412728197409042818</v>
          </cell>
          <cell r="P720" t="str">
            <v>沈丘农商银行</v>
          </cell>
        </row>
        <row r="721">
          <cell r="O721" t="str">
            <v>412728197611142812</v>
          </cell>
          <cell r="P721" t="str">
            <v>沈丘农商银行</v>
          </cell>
        </row>
        <row r="722">
          <cell r="O722" t="str">
            <v>412728198104181547</v>
          </cell>
          <cell r="P722" t="str">
            <v>沈丘农商银行</v>
          </cell>
        </row>
        <row r="723">
          <cell r="O723" t="str">
            <v>412728196306042845</v>
          </cell>
          <cell r="P723" t="str">
            <v>沈丘农商银行</v>
          </cell>
        </row>
        <row r="724">
          <cell r="O724" t="str">
            <v>412728197706072845</v>
          </cell>
          <cell r="P724" t="str">
            <v>沈丘农商银行</v>
          </cell>
        </row>
        <row r="725">
          <cell r="O725" t="str">
            <v>412728196512212817</v>
          </cell>
          <cell r="P725" t="str">
            <v>沈丘农商银行</v>
          </cell>
        </row>
        <row r="726">
          <cell r="O726" t="str">
            <v>412728195606022868</v>
          </cell>
          <cell r="P726" t="str">
            <v>沈丘农商银行</v>
          </cell>
        </row>
        <row r="727">
          <cell r="O727" t="str">
            <v>41272819600910283X</v>
          </cell>
          <cell r="P727" t="str">
            <v>沈丘农商银行</v>
          </cell>
        </row>
        <row r="728">
          <cell r="O728" t="str">
            <v>412728197606062834</v>
          </cell>
          <cell r="P728" t="str">
            <v>沈丘农商银行</v>
          </cell>
        </row>
        <row r="729">
          <cell r="O729" t="str">
            <v>412728196412202830</v>
          </cell>
          <cell r="P729" t="str">
            <v>沈丘农商银行</v>
          </cell>
        </row>
        <row r="730">
          <cell r="O730" t="str">
            <v>41272819670214283X</v>
          </cell>
          <cell r="P730" t="str">
            <v>沈丘农商银行</v>
          </cell>
        </row>
        <row r="731">
          <cell r="O731" t="str">
            <v>412728195705052819</v>
          </cell>
          <cell r="P731" t="str">
            <v>沈丘农商银行</v>
          </cell>
        </row>
        <row r="732">
          <cell r="O732" t="str">
            <v>412728196808082871</v>
          </cell>
          <cell r="P732" t="str">
            <v>沈丘农商银行</v>
          </cell>
        </row>
        <row r="733">
          <cell r="O733" t="str">
            <v>412728196408152893</v>
          </cell>
          <cell r="P733" t="str">
            <v>沈丘农商银行</v>
          </cell>
        </row>
        <row r="734">
          <cell r="O734" t="str">
            <v>412728196108010818</v>
          </cell>
          <cell r="P734" t="str">
            <v>沈丘农商银行白集支行</v>
          </cell>
          <cell r="Q734" t="str">
            <v>农商银行</v>
          </cell>
          <cell r="R734" t="str">
            <v>鲁颂良</v>
          </cell>
          <cell r="S734" t="str">
            <v>00000026530863787889</v>
          </cell>
        </row>
        <row r="735">
          <cell r="O735" t="str">
            <v>412728196712040837</v>
          </cell>
          <cell r="P735" t="str">
            <v>沈丘农商银行白集支行</v>
          </cell>
          <cell r="Q735" t="str">
            <v>农商银行</v>
          </cell>
          <cell r="R735" t="str">
            <v>杨子辉</v>
          </cell>
          <cell r="S735" t="str">
            <v>623059137802743806</v>
          </cell>
        </row>
        <row r="736">
          <cell r="O736" t="str">
            <v>412728197610070810</v>
          </cell>
          <cell r="P736" t="str">
            <v>沈丘农商银行白集支行</v>
          </cell>
          <cell r="Q736" t="str">
            <v>农商银行</v>
          </cell>
          <cell r="R736" t="str">
            <v>高学增</v>
          </cell>
          <cell r="S736" t="str">
            <v>623059137802151489</v>
          </cell>
        </row>
        <row r="737">
          <cell r="O737" t="str">
            <v>412728196910100861</v>
          </cell>
          <cell r="P737" t="str">
            <v>沈丘农商银行白集支行</v>
          </cell>
          <cell r="Q737" t="str">
            <v>农商银行</v>
          </cell>
          <cell r="R737" t="str">
            <v>胡香灵</v>
          </cell>
          <cell r="S737" t="str">
            <v>623059137802856426</v>
          </cell>
        </row>
        <row r="738">
          <cell r="O738" t="str">
            <v>41272819680712083X</v>
          </cell>
          <cell r="P738" t="str">
            <v>沈丘农商银行白集支行</v>
          </cell>
          <cell r="Q738" t="str">
            <v>农商银行</v>
          </cell>
          <cell r="R738" t="str">
            <v>顾银河</v>
          </cell>
          <cell r="S738" t="str">
            <v>623059137801896324</v>
          </cell>
        </row>
        <row r="739">
          <cell r="O739" t="str">
            <v>412728198207120819</v>
          </cell>
          <cell r="P739" t="str">
            <v>沈丘农商银行白集支行</v>
          </cell>
          <cell r="Q739" t="str">
            <v>农商银行</v>
          </cell>
          <cell r="R739" t="str">
            <v>高万俊</v>
          </cell>
          <cell r="S739" t="str">
            <v>623059137802857432</v>
          </cell>
        </row>
        <row r="740">
          <cell r="O740" t="str">
            <v>412728197712120874</v>
          </cell>
          <cell r="P740" t="str">
            <v>沈丘农商银行白集支行</v>
          </cell>
          <cell r="Q740" t="str">
            <v>农商银行</v>
          </cell>
          <cell r="R740" t="str">
            <v>李玉峰</v>
          </cell>
          <cell r="S740" t="str">
            <v>623059137801801712</v>
          </cell>
        </row>
        <row r="741">
          <cell r="O741" t="str">
            <v>412728197110130813</v>
          </cell>
          <cell r="P741" t="str">
            <v>沈丘农商银行白集支行</v>
          </cell>
          <cell r="Q741" t="str">
            <v>农商银行</v>
          </cell>
          <cell r="R741" t="str">
            <v>徐小社</v>
          </cell>
          <cell r="S741" t="str">
            <v>623059137803611788</v>
          </cell>
        </row>
        <row r="742">
          <cell r="O742" t="str">
            <v>412728196308050822</v>
          </cell>
          <cell r="P742" t="str">
            <v>沈丘农商银行白集支行</v>
          </cell>
          <cell r="Q742" t="str">
            <v>农商银行</v>
          </cell>
          <cell r="R742" t="str">
            <v>马献荣</v>
          </cell>
          <cell r="S742" t="str">
            <v>623059137801304030</v>
          </cell>
        </row>
        <row r="743">
          <cell r="O743" t="str">
            <v>412728196312080872</v>
          </cell>
          <cell r="P743" t="str">
            <v>沈丘农商银行白集支行</v>
          </cell>
          <cell r="Q743" t="str">
            <v>农商银行</v>
          </cell>
          <cell r="R743" t="str">
            <v>王高良</v>
          </cell>
          <cell r="S743" t="str">
            <v>623059137803258655</v>
          </cell>
        </row>
        <row r="744">
          <cell r="O744" t="str">
            <v>412728196009260854</v>
          </cell>
          <cell r="P744" t="str">
            <v>沈丘农商银行白集支行</v>
          </cell>
          <cell r="Q744" t="str">
            <v>农商银行</v>
          </cell>
          <cell r="R744" t="str">
            <v>王刘记</v>
          </cell>
          <cell r="S744" t="str">
            <v>623059137802934728</v>
          </cell>
        </row>
        <row r="745">
          <cell r="O745" t="str">
            <v>412728196008220842</v>
          </cell>
          <cell r="P745" t="str">
            <v>沈丘农商银行白集支行</v>
          </cell>
          <cell r="Q745" t="str">
            <v>农商银行</v>
          </cell>
          <cell r="R745" t="str">
            <v>侯艳丽</v>
          </cell>
          <cell r="S745" t="str">
            <v>623059137803610681</v>
          </cell>
        </row>
        <row r="746">
          <cell r="O746" t="str">
            <v>412728196509290865</v>
          </cell>
          <cell r="P746" t="str">
            <v>沈丘农商银行白集支行</v>
          </cell>
          <cell r="Q746" t="str">
            <v>农商银行</v>
          </cell>
          <cell r="R746" t="str">
            <v>胡玉英</v>
          </cell>
          <cell r="S746" t="str">
            <v>623059137800243916</v>
          </cell>
        </row>
        <row r="747">
          <cell r="O747" t="str">
            <v>412728196301160826</v>
          </cell>
          <cell r="P747" t="str">
            <v>沈丘农商银行白集支行</v>
          </cell>
          <cell r="Q747" t="str">
            <v>农商银行</v>
          </cell>
          <cell r="R747" t="str">
            <v>刘彦荣</v>
          </cell>
          <cell r="S747" t="str">
            <v>623059137800240383</v>
          </cell>
        </row>
        <row r="748">
          <cell r="O748" t="str">
            <v>412728196601190859</v>
          </cell>
          <cell r="P748" t="str">
            <v>沈丘农商银行白集支行</v>
          </cell>
          <cell r="Q748" t="str">
            <v>农商银行</v>
          </cell>
          <cell r="R748" t="str">
            <v>鲁雪锋</v>
          </cell>
          <cell r="S748" t="str">
            <v>37821002900001309</v>
          </cell>
        </row>
        <row r="749">
          <cell r="O749" t="str">
            <v>412728196609060880</v>
          </cell>
          <cell r="P749" t="str">
            <v>沈丘农商银行白集支行</v>
          </cell>
          <cell r="Q749" t="str">
            <v>农商银行</v>
          </cell>
          <cell r="R749" t="str">
            <v>张银环</v>
          </cell>
          <cell r="S749" t="str">
            <v>623059137803611259</v>
          </cell>
        </row>
        <row r="750">
          <cell r="O750" t="str">
            <v>412728197504050824</v>
          </cell>
          <cell r="P750" t="str">
            <v>沈丘农商银行白集支行</v>
          </cell>
          <cell r="Q750" t="str">
            <v>农商银行</v>
          </cell>
          <cell r="R750" t="str">
            <v>王荣花</v>
          </cell>
          <cell r="S750" t="str">
            <v>623059137803031151</v>
          </cell>
        </row>
        <row r="751">
          <cell r="O751" t="str">
            <v>412728197509090817</v>
          </cell>
          <cell r="P751" t="str">
            <v>沈丘农商银行白集支行</v>
          </cell>
          <cell r="Q751" t="str">
            <v>农商银行</v>
          </cell>
          <cell r="R751" t="str">
            <v>王刘中</v>
          </cell>
          <cell r="S751" t="str">
            <v>623059137803309862</v>
          </cell>
        </row>
        <row r="752">
          <cell r="O752" t="str">
            <v>412728198101080812</v>
          </cell>
          <cell r="P752" t="str">
            <v>沈丘农商银行白集支行</v>
          </cell>
          <cell r="Q752" t="str">
            <v>农商银行</v>
          </cell>
          <cell r="R752" t="str">
            <v>李建华</v>
          </cell>
          <cell r="S752" t="str">
            <v>623059137801348201</v>
          </cell>
        </row>
        <row r="753">
          <cell r="O753" t="str">
            <v>412728197107030811</v>
          </cell>
          <cell r="P753" t="str">
            <v>沈丘农商银行白集支行</v>
          </cell>
          <cell r="Q753" t="str">
            <v>农商银行</v>
          </cell>
          <cell r="R753" t="str">
            <v>张文伍</v>
          </cell>
          <cell r="S753" t="str">
            <v>623059137803106177</v>
          </cell>
        </row>
        <row r="754">
          <cell r="O754" t="str">
            <v>412728196211210850</v>
          </cell>
          <cell r="P754" t="str">
            <v>沈丘农商银行白集支行</v>
          </cell>
          <cell r="Q754" t="str">
            <v>农商银行</v>
          </cell>
          <cell r="R754" t="str">
            <v>梁银良</v>
          </cell>
          <cell r="S754" t="str">
            <v>623059137801730275</v>
          </cell>
        </row>
        <row r="755">
          <cell r="O755" t="str">
            <v>412728197011070878</v>
          </cell>
          <cell r="P755" t="str">
            <v>沈丘农商银行白集支行</v>
          </cell>
          <cell r="Q755" t="str">
            <v>农商银行</v>
          </cell>
          <cell r="R755" t="str">
            <v>陈来全</v>
          </cell>
          <cell r="S755" t="str">
            <v>623059137803641819</v>
          </cell>
        </row>
        <row r="756">
          <cell r="O756" t="str">
            <v>412728196808160833</v>
          </cell>
          <cell r="P756" t="str">
            <v>沈丘农商银行白集支行</v>
          </cell>
          <cell r="Q756" t="str">
            <v>农商银行</v>
          </cell>
          <cell r="R756" t="str">
            <v>梁金齐</v>
          </cell>
          <cell r="S756" t="str">
            <v>623059137803286037</v>
          </cell>
        </row>
        <row r="757">
          <cell r="O757" t="str">
            <v>412728198104080535</v>
          </cell>
          <cell r="P757" t="str">
            <v>沈丘农商行北郊支行</v>
          </cell>
        </row>
        <row r="758">
          <cell r="O758" t="str">
            <v>41272819691206055X</v>
          </cell>
          <cell r="P758" t="str">
            <v>沈丘农商行北郊支行</v>
          </cell>
        </row>
        <row r="759">
          <cell r="O759" t="str">
            <v>412728198010120516</v>
          </cell>
          <cell r="P759" t="str">
            <v>沈丘农商行北郊支行</v>
          </cell>
        </row>
        <row r="760">
          <cell r="O760" t="str">
            <v>412728198010210634</v>
          </cell>
          <cell r="P760" t="str">
            <v>沈丘农商行北郊支行</v>
          </cell>
        </row>
        <row r="761">
          <cell r="O761" t="str">
            <v>412728197902220024</v>
          </cell>
          <cell r="P761" t="str">
            <v>沈丘农商行北郊支行</v>
          </cell>
        </row>
        <row r="762">
          <cell r="O762" t="str">
            <v>412728196509250513</v>
          </cell>
          <cell r="P762" t="str">
            <v>沈丘农商行北郊支行</v>
          </cell>
        </row>
        <row r="763">
          <cell r="O763" t="str">
            <v>412728196501050517</v>
          </cell>
          <cell r="P763" t="str">
            <v>沈丘农商行北郊支行</v>
          </cell>
        </row>
        <row r="764">
          <cell r="O764" t="str">
            <v>412728198807100539</v>
          </cell>
          <cell r="P764" t="str">
            <v>沈丘农商行北郊支行</v>
          </cell>
        </row>
        <row r="765">
          <cell r="O765" t="str">
            <v>412728198811270522</v>
          </cell>
          <cell r="P765" t="str">
            <v>沈丘农商行北郊支行</v>
          </cell>
        </row>
        <row r="766">
          <cell r="O766" t="str">
            <v>412728198509180518</v>
          </cell>
          <cell r="P766" t="str">
            <v>沈丘农商行北郊支行</v>
          </cell>
        </row>
        <row r="767">
          <cell r="O767" t="str">
            <v>412728196907270536</v>
          </cell>
          <cell r="P767" t="str">
            <v>沈丘农商行北郊支行</v>
          </cell>
        </row>
        <row r="768">
          <cell r="O768" t="str">
            <v>412728197409050578</v>
          </cell>
          <cell r="P768" t="str">
            <v>沈丘农商行北郊支行</v>
          </cell>
        </row>
        <row r="769">
          <cell r="O769" t="str">
            <v>412728197904250534</v>
          </cell>
          <cell r="P769" t="str">
            <v>沈丘农商行北郊支行</v>
          </cell>
        </row>
        <row r="770">
          <cell r="O770" t="str">
            <v>412728199805260525</v>
          </cell>
          <cell r="P770" t="str">
            <v>沈丘农商行北郊支行</v>
          </cell>
        </row>
        <row r="771">
          <cell r="O771" t="str">
            <v>412728197001010572</v>
          </cell>
          <cell r="P771" t="str">
            <v>沈丘农商行北郊支行</v>
          </cell>
        </row>
        <row r="772">
          <cell r="O772" t="str">
            <v>412728197903250532</v>
          </cell>
          <cell r="P772" t="str">
            <v>沈丘农商行北郊支行</v>
          </cell>
        </row>
        <row r="773">
          <cell r="O773" t="str">
            <v>412728197201291241</v>
          </cell>
          <cell r="P773" t="str">
            <v>沈丘农商银行</v>
          </cell>
        </row>
        <row r="774">
          <cell r="O774" t="str">
            <v>412728197312051216</v>
          </cell>
          <cell r="P774" t="str">
            <v>沈丘农商银行</v>
          </cell>
        </row>
        <row r="775">
          <cell r="O775" t="str">
            <v>412728198402281255</v>
          </cell>
          <cell r="P775" t="str">
            <v>沈丘农商银行</v>
          </cell>
        </row>
        <row r="776">
          <cell r="O776" t="str">
            <v>412728198405061231</v>
          </cell>
          <cell r="P776" t="str">
            <v>沈丘农商银行</v>
          </cell>
        </row>
        <row r="777">
          <cell r="O777" t="str">
            <v>412728198110201356</v>
          </cell>
          <cell r="P777" t="str">
            <v>沈丘农商银行</v>
          </cell>
        </row>
        <row r="778">
          <cell r="O778" t="str">
            <v>412728196402091217</v>
          </cell>
          <cell r="P778" t="str">
            <v>沈丘农商银行</v>
          </cell>
        </row>
        <row r="779">
          <cell r="O779" t="str">
            <v>412728197810141257</v>
          </cell>
          <cell r="P779" t="str">
            <v>沈丘农商银行</v>
          </cell>
        </row>
        <row r="780">
          <cell r="O780" t="str">
            <v>412728198007121251</v>
          </cell>
          <cell r="P780" t="str">
            <v>沈丘农商银行</v>
          </cell>
        </row>
        <row r="781">
          <cell r="O781" t="str">
            <v>412728196203211212</v>
          </cell>
          <cell r="P781" t="str">
            <v>沈丘农商银行</v>
          </cell>
        </row>
        <row r="782">
          <cell r="O782" t="str">
            <v>412728197710291258</v>
          </cell>
          <cell r="P782" t="str">
            <v>沈丘农商银行</v>
          </cell>
        </row>
        <row r="783">
          <cell r="O783" t="str">
            <v>412728197211041211</v>
          </cell>
          <cell r="P783" t="str">
            <v>沈丘农商银行</v>
          </cell>
        </row>
        <row r="784">
          <cell r="O784" t="str">
            <v>412728196603291223</v>
          </cell>
          <cell r="P784" t="str">
            <v>沈丘农商银行</v>
          </cell>
        </row>
        <row r="785">
          <cell r="O785" t="str">
            <v>412728196812271210</v>
          </cell>
          <cell r="P785" t="str">
            <v>沈丘农商银行</v>
          </cell>
        </row>
        <row r="786">
          <cell r="O786" t="str">
            <v>412728196802061244</v>
          </cell>
          <cell r="P786" t="str">
            <v>沈丘农商银行</v>
          </cell>
        </row>
        <row r="787">
          <cell r="O787" t="str">
            <v>412728197504071211</v>
          </cell>
          <cell r="P787" t="str">
            <v>沈丘农商银行</v>
          </cell>
        </row>
        <row r="788">
          <cell r="O788" t="str">
            <v>412728198007101250</v>
          </cell>
          <cell r="P788" t="str">
            <v>沈丘农商银行</v>
          </cell>
        </row>
        <row r="789">
          <cell r="O789" t="str">
            <v>412728196306201295</v>
          </cell>
          <cell r="P789" t="str">
            <v>沈丘农商银行</v>
          </cell>
        </row>
        <row r="790">
          <cell r="O790" t="str">
            <v>412728196510101240</v>
          </cell>
          <cell r="P790" t="str">
            <v>沈丘农商银行</v>
          </cell>
        </row>
        <row r="791">
          <cell r="O791" t="str">
            <v>412728196005191222</v>
          </cell>
          <cell r="P791" t="str">
            <v>沈丘农商银行</v>
          </cell>
        </row>
        <row r="792">
          <cell r="O792" t="str">
            <v>412728196404241266</v>
          </cell>
          <cell r="P792" t="str">
            <v>沈丘农商银行</v>
          </cell>
        </row>
        <row r="793">
          <cell r="O793" t="str">
            <v>412728196305201293</v>
          </cell>
          <cell r="P793" t="str">
            <v>沈丘农商银行</v>
          </cell>
        </row>
        <row r="794">
          <cell r="O794" t="str">
            <v>412728196705081219</v>
          </cell>
          <cell r="P794" t="str">
            <v>沈丘农商银行</v>
          </cell>
        </row>
        <row r="795">
          <cell r="O795" t="str">
            <v>412728196104181249</v>
          </cell>
          <cell r="P795" t="str">
            <v>沈丘农商银行</v>
          </cell>
        </row>
        <row r="796">
          <cell r="O796" t="str">
            <v>412728196511171240</v>
          </cell>
          <cell r="P796" t="str">
            <v>沈丘农商银行</v>
          </cell>
        </row>
        <row r="797">
          <cell r="O797" t="str">
            <v>412728196508231214</v>
          </cell>
          <cell r="P797" t="str">
            <v>沈丘农商银行</v>
          </cell>
        </row>
        <row r="798">
          <cell r="O798" t="str">
            <v>412728196306081246</v>
          </cell>
          <cell r="P798" t="str">
            <v>沈丘农商银行</v>
          </cell>
        </row>
        <row r="799">
          <cell r="O799" t="str">
            <v>412728196512011214</v>
          </cell>
          <cell r="P799" t="str">
            <v>沈丘农商银行</v>
          </cell>
        </row>
        <row r="800">
          <cell r="O800" t="str">
            <v>412728197201291241</v>
          </cell>
          <cell r="P800" t="str">
            <v>沈丘农商银行</v>
          </cell>
        </row>
        <row r="801">
          <cell r="O801" t="str">
            <v>412728196401181229</v>
          </cell>
          <cell r="P801" t="str">
            <v>沈丘农商银行</v>
          </cell>
        </row>
        <row r="802">
          <cell r="O802" t="str">
            <v>412728198207161274</v>
          </cell>
          <cell r="P802" t="str">
            <v>沈丘农商银行</v>
          </cell>
        </row>
        <row r="803">
          <cell r="O803" t="str">
            <v>412728196812051218</v>
          </cell>
          <cell r="P803" t="str">
            <v>沈丘农商银行</v>
          </cell>
        </row>
        <row r="804">
          <cell r="O804" t="str">
            <v>412728196612121218</v>
          </cell>
          <cell r="P804" t="str">
            <v>沈丘农商银行</v>
          </cell>
        </row>
        <row r="805">
          <cell r="O805" t="str">
            <v>412728197111011226</v>
          </cell>
          <cell r="P805" t="str">
            <v>沈丘农商银行</v>
          </cell>
        </row>
        <row r="806">
          <cell r="O806" t="str">
            <v>412728196509241246</v>
          </cell>
          <cell r="P806" t="str">
            <v>沈丘农商银行</v>
          </cell>
        </row>
        <row r="807">
          <cell r="O807" t="str">
            <v>412728196608101214</v>
          </cell>
          <cell r="P807" t="str">
            <v>沈丘农商银行</v>
          </cell>
        </row>
        <row r="808">
          <cell r="O808" t="str">
            <v>412728197603031215</v>
          </cell>
          <cell r="P808" t="str">
            <v>沈丘农商银行</v>
          </cell>
        </row>
        <row r="809">
          <cell r="O809" t="str">
            <v>41272819641201125X</v>
          </cell>
          <cell r="P809" t="str">
            <v>沈丘农商银行</v>
          </cell>
        </row>
        <row r="810">
          <cell r="O810" t="str">
            <v>412728198107161234</v>
          </cell>
          <cell r="P810" t="str">
            <v>沈丘农商银行</v>
          </cell>
        </row>
        <row r="811">
          <cell r="O811" t="str">
            <v>412728197911171252</v>
          </cell>
          <cell r="P811" t="str">
            <v>沈丘农商银行</v>
          </cell>
        </row>
        <row r="812">
          <cell r="O812" t="str">
            <v>412728196902271230</v>
          </cell>
          <cell r="P812" t="str">
            <v>沈丘农商银行</v>
          </cell>
        </row>
        <row r="813">
          <cell r="O813" t="str">
            <v>412728196306101219</v>
          </cell>
          <cell r="P813" t="str">
            <v>沈丘农商银行</v>
          </cell>
        </row>
        <row r="814">
          <cell r="O814" t="str">
            <v>412728197101011214</v>
          </cell>
          <cell r="P814" t="str">
            <v>沈丘农商银行</v>
          </cell>
        </row>
        <row r="815">
          <cell r="O815" t="str">
            <v>412728196302270883</v>
          </cell>
          <cell r="P815" t="str">
            <v>沈丘农商银行</v>
          </cell>
        </row>
        <row r="816">
          <cell r="O816" t="str">
            <v>412728196107081227</v>
          </cell>
          <cell r="P816" t="str">
            <v>沈丘农商银行</v>
          </cell>
        </row>
        <row r="817">
          <cell r="O817" t="str">
            <v>412728196806121275</v>
          </cell>
          <cell r="P817" t="str">
            <v>沈丘农商银行</v>
          </cell>
        </row>
        <row r="818">
          <cell r="O818" t="str">
            <v>412728196302201239</v>
          </cell>
          <cell r="P818" t="str">
            <v>沈丘农商银行</v>
          </cell>
        </row>
        <row r="819">
          <cell r="O819" t="str">
            <v>412728197610171355</v>
          </cell>
          <cell r="P819" t="str">
            <v>沈丘农商银行</v>
          </cell>
        </row>
        <row r="820">
          <cell r="O820" t="str">
            <v>412728197010141216</v>
          </cell>
          <cell r="P820" t="str">
            <v>沈丘农商银行</v>
          </cell>
        </row>
        <row r="821">
          <cell r="O821" t="str">
            <v>412728196908191215</v>
          </cell>
          <cell r="P821" t="str">
            <v>沈丘农商银行</v>
          </cell>
        </row>
        <row r="822">
          <cell r="O822" t="str">
            <v>412728196807041234</v>
          </cell>
          <cell r="P822" t="str">
            <v>沈丘农商银行</v>
          </cell>
        </row>
        <row r="823">
          <cell r="O823" t="str">
            <v>412728198404022230</v>
          </cell>
          <cell r="P823" t="str">
            <v>农商行</v>
          </cell>
        </row>
        <row r="824">
          <cell r="O824" t="str">
            <v>412728197703202253</v>
          </cell>
          <cell r="P824" t="str">
            <v>农商行</v>
          </cell>
        </row>
        <row r="825">
          <cell r="O825" t="str">
            <v>412728196410102246</v>
          </cell>
          <cell r="P825" t="str">
            <v>农商行</v>
          </cell>
        </row>
        <row r="826">
          <cell r="O826" t="str">
            <v>412728196708052253</v>
          </cell>
          <cell r="P826" t="str">
            <v>农商行</v>
          </cell>
        </row>
        <row r="827">
          <cell r="O827" t="str">
            <v>341282198407165511</v>
          </cell>
          <cell r="P827" t="str">
            <v>农商行</v>
          </cell>
        </row>
        <row r="828">
          <cell r="O828" t="str">
            <v>412728196105152212</v>
          </cell>
          <cell r="P828" t="str">
            <v>农商行</v>
          </cell>
        </row>
        <row r="829">
          <cell r="O829" t="str">
            <v>412728198410202334</v>
          </cell>
          <cell r="P829" t="str">
            <v>农商行</v>
          </cell>
        </row>
        <row r="830">
          <cell r="O830" t="str">
            <v>412728198801032213</v>
          </cell>
          <cell r="P830" t="str">
            <v>农商行</v>
          </cell>
        </row>
        <row r="831">
          <cell r="O831" t="str">
            <v>41272819670210223X</v>
          </cell>
          <cell r="P831" t="str">
            <v>农商行</v>
          </cell>
        </row>
        <row r="832">
          <cell r="O832" t="str">
            <v>412728196804172212</v>
          </cell>
          <cell r="P832" t="str">
            <v>农商行</v>
          </cell>
        </row>
        <row r="833">
          <cell r="O833" t="str">
            <v>412728197207242213</v>
          </cell>
          <cell r="P833" t="str">
            <v>农商行</v>
          </cell>
        </row>
        <row r="834">
          <cell r="O834" t="str">
            <v>412728196505202215</v>
          </cell>
          <cell r="P834" t="str">
            <v>农商行</v>
          </cell>
        </row>
        <row r="835">
          <cell r="O835" t="str">
            <v>412728196007152251</v>
          </cell>
          <cell r="P835" t="str">
            <v>农商行</v>
          </cell>
        </row>
        <row r="836">
          <cell r="O836" t="str">
            <v>412728196901132212</v>
          </cell>
          <cell r="P836" t="str">
            <v>农商行</v>
          </cell>
        </row>
        <row r="837">
          <cell r="O837" t="str">
            <v>412728196005022218</v>
          </cell>
          <cell r="P837" t="str">
            <v>农商行</v>
          </cell>
        </row>
        <row r="838">
          <cell r="O838" t="str">
            <v>412728197009102228</v>
          </cell>
          <cell r="P838" t="str">
            <v>农商行</v>
          </cell>
          <cell r="Q838" t="str">
            <v>客户贷款金额5万，贷款当日还了3万，实际支付利息按贷款余额2万计算所得。</v>
          </cell>
        </row>
        <row r="839">
          <cell r="O839" t="str">
            <v>412728198803052234</v>
          </cell>
          <cell r="P839" t="str">
            <v>农商行</v>
          </cell>
        </row>
        <row r="840">
          <cell r="O840" t="str">
            <v>412728197509153873</v>
          </cell>
          <cell r="P840" t="str">
            <v>沈丘农商银行</v>
          </cell>
        </row>
        <row r="841">
          <cell r="O841" t="str">
            <v>412728196309133873</v>
          </cell>
          <cell r="P841" t="str">
            <v>沈丘农商银行</v>
          </cell>
        </row>
        <row r="842">
          <cell r="O842" t="str">
            <v>412728196206123824</v>
          </cell>
          <cell r="P842" t="str">
            <v>沈丘农商银行</v>
          </cell>
        </row>
        <row r="843">
          <cell r="O843" t="str">
            <v>412728196911113859</v>
          </cell>
          <cell r="P843" t="str">
            <v>沈丘农商银行</v>
          </cell>
        </row>
        <row r="844">
          <cell r="O844" t="str">
            <v>412728196401123811</v>
          </cell>
          <cell r="P844" t="str">
            <v>沈丘农商银行</v>
          </cell>
        </row>
        <row r="845">
          <cell r="O845" t="str">
            <v>412728196408123873</v>
          </cell>
          <cell r="P845" t="str">
            <v>沈丘农商银行</v>
          </cell>
        </row>
        <row r="846">
          <cell r="O846" t="str">
            <v>412728196807093974</v>
          </cell>
          <cell r="P846" t="str">
            <v>沈丘农商银行</v>
          </cell>
        </row>
        <row r="847">
          <cell r="O847" t="str">
            <v>412728196704103834</v>
          </cell>
          <cell r="P847" t="str">
            <v>沈丘农商银行</v>
          </cell>
        </row>
        <row r="848">
          <cell r="O848" t="str">
            <v>412728197010033987</v>
          </cell>
          <cell r="P848" t="str">
            <v>沈丘农商银行</v>
          </cell>
        </row>
        <row r="849">
          <cell r="O849" t="str">
            <v>412728197207173836</v>
          </cell>
          <cell r="P849" t="str">
            <v>沈丘农商银行</v>
          </cell>
        </row>
        <row r="850">
          <cell r="O850" t="str">
            <v>412728196309273833</v>
          </cell>
          <cell r="P850" t="str">
            <v>沈丘农商银行</v>
          </cell>
        </row>
        <row r="851">
          <cell r="O851" t="str">
            <v>412728197203123866</v>
          </cell>
          <cell r="P851" t="str">
            <v>沈丘农商银行</v>
          </cell>
        </row>
        <row r="852">
          <cell r="O852" t="str">
            <v>412728196803223831</v>
          </cell>
          <cell r="P852" t="str">
            <v>沈丘农商银行</v>
          </cell>
        </row>
        <row r="853">
          <cell r="O853" t="str">
            <v>412728196711103816</v>
          </cell>
          <cell r="P853" t="str">
            <v>沈丘农商银行</v>
          </cell>
        </row>
        <row r="854">
          <cell r="O854" t="str">
            <v>41272819660822381X</v>
          </cell>
          <cell r="P854" t="str">
            <v>沈丘农商银行</v>
          </cell>
        </row>
        <row r="855">
          <cell r="O855" t="str">
            <v>41272819670828381X</v>
          </cell>
          <cell r="P855" t="str">
            <v>沈丘农商银行</v>
          </cell>
        </row>
        <row r="856">
          <cell r="O856" t="str">
            <v>412728196608183918</v>
          </cell>
          <cell r="P856" t="str">
            <v>沈丘农商银行</v>
          </cell>
        </row>
        <row r="857">
          <cell r="O857" t="str">
            <v>412728199111083851</v>
          </cell>
          <cell r="P857" t="str">
            <v>沈丘农商银行</v>
          </cell>
        </row>
        <row r="858">
          <cell r="O858" t="str">
            <v>412728199105153833</v>
          </cell>
          <cell r="P858" t="str">
            <v>沈丘农商银行</v>
          </cell>
        </row>
        <row r="859">
          <cell r="O859" t="str">
            <v>412728196403242814</v>
          </cell>
          <cell r="P859" t="str">
            <v>沈丘农商银行</v>
          </cell>
        </row>
        <row r="860">
          <cell r="O860" t="str">
            <v>41272819620705383X</v>
          </cell>
          <cell r="P860" t="str">
            <v>沈丘农商银行</v>
          </cell>
        </row>
        <row r="861">
          <cell r="O861" t="str">
            <v>412728196403053896</v>
          </cell>
          <cell r="P861" t="str">
            <v>沈丘农商银行</v>
          </cell>
        </row>
        <row r="862">
          <cell r="O862" t="str">
            <v>412728197311103950</v>
          </cell>
          <cell r="P862" t="str">
            <v>沈丘农商银行</v>
          </cell>
        </row>
        <row r="863">
          <cell r="O863" t="str">
            <v>412728197208013893</v>
          </cell>
          <cell r="P863" t="str">
            <v>沈丘农商银行</v>
          </cell>
        </row>
        <row r="864">
          <cell r="O864" t="str">
            <v>412728196404173814</v>
          </cell>
          <cell r="P864" t="str">
            <v>沈丘农商银行</v>
          </cell>
        </row>
        <row r="865">
          <cell r="O865" t="str">
            <v>412728196402153852</v>
          </cell>
          <cell r="P865" t="str">
            <v>沈丘农商银行</v>
          </cell>
        </row>
        <row r="866">
          <cell r="O866" t="str">
            <v>412728198006055221</v>
          </cell>
          <cell r="P866" t="str">
            <v>沈丘农商银行</v>
          </cell>
        </row>
        <row r="867">
          <cell r="O867" t="str">
            <v>412728196908143897</v>
          </cell>
          <cell r="P867" t="str">
            <v>沈丘农商银行</v>
          </cell>
        </row>
        <row r="868">
          <cell r="O868" t="str">
            <v>412728196507053815</v>
          </cell>
          <cell r="P868" t="str">
            <v>沈丘农商银行</v>
          </cell>
        </row>
        <row r="869">
          <cell r="O869" t="str">
            <v>412728198109133851</v>
          </cell>
          <cell r="P869" t="str">
            <v>沈丘农商银行</v>
          </cell>
        </row>
        <row r="870">
          <cell r="O870" t="str">
            <v>41272819721111381X</v>
          </cell>
          <cell r="P870" t="str">
            <v>沈丘农商银行</v>
          </cell>
        </row>
        <row r="871">
          <cell r="O871" t="str">
            <v>412728196107203896</v>
          </cell>
          <cell r="P871" t="str">
            <v>沈丘农商银行</v>
          </cell>
        </row>
        <row r="872">
          <cell r="O872" t="str">
            <v>412728196507204089</v>
          </cell>
          <cell r="P872" t="str">
            <v>沈丘农商银行</v>
          </cell>
        </row>
        <row r="873">
          <cell r="O873" t="str">
            <v>412728198110033831</v>
          </cell>
          <cell r="P873" t="str">
            <v>沈丘农商银行</v>
          </cell>
        </row>
        <row r="874">
          <cell r="O874" t="str">
            <v>412728197306173831</v>
          </cell>
          <cell r="P874" t="str">
            <v>沈丘农商银行</v>
          </cell>
        </row>
        <row r="875">
          <cell r="O875" t="str">
            <v>412728198910123958</v>
          </cell>
          <cell r="P875" t="str">
            <v>沈丘农商银行</v>
          </cell>
        </row>
        <row r="876">
          <cell r="O876" t="str">
            <v>412728196601263819</v>
          </cell>
          <cell r="P876" t="str">
            <v>沈丘农商银行</v>
          </cell>
        </row>
        <row r="877">
          <cell r="O877" t="str">
            <v>412728196807073914</v>
          </cell>
          <cell r="P877" t="str">
            <v>沈丘农商银行</v>
          </cell>
        </row>
        <row r="878">
          <cell r="O878" t="str">
            <v>41272819801124393X</v>
          </cell>
          <cell r="P878" t="str">
            <v>沈丘农商银行</v>
          </cell>
        </row>
        <row r="879">
          <cell r="O879" t="str">
            <v>412728196804163850</v>
          </cell>
          <cell r="P879" t="str">
            <v>沈丘农商银行</v>
          </cell>
        </row>
        <row r="880">
          <cell r="O880" t="str">
            <v>41272819820715391X</v>
          </cell>
          <cell r="P880" t="str">
            <v>沈丘农商银行</v>
          </cell>
        </row>
        <row r="881">
          <cell r="O881" t="str">
            <v>412728199802243826</v>
          </cell>
          <cell r="P881" t="str">
            <v>沈丘农商银行</v>
          </cell>
        </row>
        <row r="882">
          <cell r="O882" t="str">
            <v>412728196107013857</v>
          </cell>
          <cell r="P882" t="str">
            <v>沈丘农商银行</v>
          </cell>
        </row>
        <row r="883">
          <cell r="O883" t="str">
            <v>411624200104143813</v>
          </cell>
          <cell r="P883" t="str">
            <v>沈丘农商银行</v>
          </cell>
        </row>
        <row r="884">
          <cell r="O884" t="str">
            <v>412728196407154168</v>
          </cell>
          <cell r="P884" t="str">
            <v>沈丘农商银行</v>
          </cell>
        </row>
        <row r="885">
          <cell r="O885" t="str">
            <v>41272819870214325X</v>
          </cell>
          <cell r="P885" t="str">
            <v>沈丘农商行</v>
          </cell>
        </row>
        <row r="886">
          <cell r="O886" t="str">
            <v>412728197701133215</v>
          </cell>
          <cell r="P886" t="str">
            <v>沈丘农商行</v>
          </cell>
        </row>
        <row r="887">
          <cell r="O887" t="str">
            <v>412728197805273116</v>
          </cell>
          <cell r="P887" t="str">
            <v>沈丘农商行</v>
          </cell>
        </row>
        <row r="888">
          <cell r="O888" t="str">
            <v>412728198904033331</v>
          </cell>
          <cell r="P888" t="str">
            <v>沈丘农商行</v>
          </cell>
        </row>
        <row r="889">
          <cell r="O889" t="str">
            <v>412728197203013210</v>
          </cell>
          <cell r="P889" t="str">
            <v>沈丘农商行</v>
          </cell>
        </row>
        <row r="890">
          <cell r="O890" t="str">
            <v>412728197908073141</v>
          </cell>
          <cell r="P890" t="str">
            <v>沈丘农商行</v>
          </cell>
        </row>
        <row r="891">
          <cell r="O891" t="str">
            <v>412728197809063124</v>
          </cell>
          <cell r="P891" t="str">
            <v>沈丘农商行</v>
          </cell>
        </row>
        <row r="892">
          <cell r="O892" t="str">
            <v>412728196604253333</v>
          </cell>
          <cell r="P892" t="str">
            <v>沈丘农商行</v>
          </cell>
        </row>
        <row r="893">
          <cell r="O893" t="str">
            <v>412728197010164530</v>
          </cell>
          <cell r="P893" t="str">
            <v>沈丘农商行</v>
          </cell>
        </row>
        <row r="894">
          <cell r="O894" t="str">
            <v>412728196909184551</v>
          </cell>
          <cell r="P894" t="str">
            <v>沈丘农商行</v>
          </cell>
        </row>
        <row r="895">
          <cell r="O895" t="str">
            <v>412728196312134535</v>
          </cell>
          <cell r="P895" t="str">
            <v>沈丘农商行</v>
          </cell>
        </row>
        <row r="896">
          <cell r="O896" t="str">
            <v>412728196209124558</v>
          </cell>
          <cell r="P896" t="str">
            <v>沈丘农商行</v>
          </cell>
        </row>
        <row r="897">
          <cell r="O897" t="str">
            <v>41272819720303453X</v>
          </cell>
          <cell r="P897" t="str">
            <v>沈丘农商行</v>
          </cell>
        </row>
        <row r="898">
          <cell r="O898" t="str">
            <v>412728199511204587</v>
          </cell>
          <cell r="P898" t="str">
            <v>沈丘农商行</v>
          </cell>
        </row>
        <row r="899">
          <cell r="O899" t="str">
            <v>412728199207074554</v>
          </cell>
          <cell r="P899" t="str">
            <v>沈丘农商行</v>
          </cell>
        </row>
        <row r="900">
          <cell r="O900" t="str">
            <v>412728195807124529</v>
          </cell>
          <cell r="P900" t="str">
            <v>沈丘农商行</v>
          </cell>
        </row>
        <row r="901">
          <cell r="O901" t="str">
            <v>412728195804244517</v>
          </cell>
          <cell r="P901" t="str">
            <v>沈丘农商行</v>
          </cell>
        </row>
        <row r="902">
          <cell r="O902" t="str">
            <v>41272819850228471X</v>
          </cell>
          <cell r="P902" t="str">
            <v>沈丘农商行</v>
          </cell>
        </row>
        <row r="903">
          <cell r="O903" t="str">
            <v>412728196307064720</v>
          </cell>
          <cell r="P903" t="str">
            <v>沈丘农商行</v>
          </cell>
        </row>
        <row r="904">
          <cell r="O904" t="str">
            <v>412728197204224538</v>
          </cell>
          <cell r="P904" t="str">
            <v>沈丘农商行</v>
          </cell>
        </row>
        <row r="905">
          <cell r="O905" t="str">
            <v>412728197407284565</v>
          </cell>
          <cell r="P905" t="str">
            <v>沈丘农商行</v>
          </cell>
        </row>
        <row r="906">
          <cell r="O906" t="str">
            <v>412728195606184533</v>
          </cell>
          <cell r="P906" t="str">
            <v>沈丘农商行</v>
          </cell>
        </row>
        <row r="907">
          <cell r="O907" t="str">
            <v>412728197002184558</v>
          </cell>
          <cell r="P907" t="str">
            <v>沈丘农商行</v>
          </cell>
        </row>
        <row r="908">
          <cell r="O908" t="str">
            <v>412728195707244558</v>
          </cell>
          <cell r="P908" t="str">
            <v>沈丘农商行</v>
          </cell>
        </row>
        <row r="909">
          <cell r="O909" t="str">
            <v>412728196004204511</v>
          </cell>
          <cell r="P909" t="str">
            <v>沈丘农商行</v>
          </cell>
        </row>
        <row r="910">
          <cell r="O910" t="str">
            <v>412728195804074511</v>
          </cell>
          <cell r="P910" t="str">
            <v>沈丘农商行</v>
          </cell>
        </row>
        <row r="911">
          <cell r="O911" t="str">
            <v>412728196505014513</v>
          </cell>
          <cell r="P911" t="str">
            <v>沈丘农商行</v>
          </cell>
        </row>
        <row r="912">
          <cell r="O912" t="str">
            <v>412728196908274512</v>
          </cell>
          <cell r="P912" t="str">
            <v>沈丘农商行</v>
          </cell>
        </row>
        <row r="913">
          <cell r="O913" t="str">
            <v>412728196108234512</v>
          </cell>
          <cell r="P913" t="str">
            <v>沈丘农商行</v>
          </cell>
        </row>
        <row r="914">
          <cell r="O914" t="str">
            <v>412728196409264512</v>
          </cell>
          <cell r="P914" t="str">
            <v>沈丘农商行</v>
          </cell>
        </row>
        <row r="915">
          <cell r="O915" t="str">
            <v>412728196002094515</v>
          </cell>
          <cell r="P915" t="str">
            <v>沈丘农商行</v>
          </cell>
        </row>
        <row r="916">
          <cell r="O916" t="str">
            <v>412728199206214519</v>
          </cell>
          <cell r="P916" t="str">
            <v>沈丘农商行</v>
          </cell>
        </row>
        <row r="917">
          <cell r="O917" t="str">
            <v>41272819660202457X</v>
          </cell>
          <cell r="P917" t="str">
            <v>沈丘农商行</v>
          </cell>
        </row>
        <row r="918">
          <cell r="O918" t="str">
            <v>412728198912054917</v>
          </cell>
          <cell r="P918" t="str">
            <v>农商行</v>
          </cell>
        </row>
        <row r="919">
          <cell r="O919" t="str">
            <v>412728198010274937</v>
          </cell>
          <cell r="P919" t="str">
            <v>农商行</v>
          </cell>
        </row>
        <row r="920">
          <cell r="O920" t="str">
            <v>412728198307134951</v>
          </cell>
          <cell r="P920" t="str">
            <v>农商行</v>
          </cell>
        </row>
        <row r="921">
          <cell r="O921" t="str">
            <v>412728197704274961</v>
          </cell>
          <cell r="P921" t="str">
            <v>农商行</v>
          </cell>
        </row>
        <row r="922">
          <cell r="O922" t="str">
            <v>412728198204014914</v>
          </cell>
          <cell r="P922" t="str">
            <v>农商行</v>
          </cell>
        </row>
        <row r="923">
          <cell r="O923" t="str">
            <v>412728196912114976</v>
          </cell>
          <cell r="P923" t="str">
            <v>农商行</v>
          </cell>
        </row>
        <row r="924">
          <cell r="O924" t="str">
            <v>412728197602124911</v>
          </cell>
          <cell r="P924" t="str">
            <v>农商行</v>
          </cell>
        </row>
        <row r="925">
          <cell r="O925" t="str">
            <v>412728196707214994</v>
          </cell>
          <cell r="P925" t="str">
            <v>农商行</v>
          </cell>
        </row>
        <row r="926">
          <cell r="O926" t="str">
            <v>412728198201204931</v>
          </cell>
          <cell r="P926" t="str">
            <v>农商行</v>
          </cell>
        </row>
        <row r="927">
          <cell r="O927" t="str">
            <v>412728198605204954</v>
          </cell>
          <cell r="P927" t="str">
            <v>农商行</v>
          </cell>
        </row>
        <row r="928">
          <cell r="O928" t="str">
            <v>412728198905274911</v>
          </cell>
          <cell r="P928" t="str">
            <v>农商行</v>
          </cell>
        </row>
        <row r="929">
          <cell r="O929" t="str">
            <v>412728197812144953</v>
          </cell>
          <cell r="P929" t="str">
            <v>农商行</v>
          </cell>
        </row>
        <row r="930">
          <cell r="O930" t="str">
            <v>412728197204205011</v>
          </cell>
          <cell r="P930" t="str">
            <v>农商行</v>
          </cell>
        </row>
        <row r="931">
          <cell r="O931" t="str">
            <v>412728196809194920</v>
          </cell>
          <cell r="P931" t="str">
            <v>农商行</v>
          </cell>
        </row>
        <row r="932">
          <cell r="O932" t="str">
            <v>412728197105254926</v>
          </cell>
          <cell r="P932" t="str">
            <v>农商行</v>
          </cell>
        </row>
        <row r="933">
          <cell r="O933" t="str">
            <v>412728197312214951</v>
          </cell>
          <cell r="P933" t="str">
            <v>农商行</v>
          </cell>
        </row>
        <row r="934">
          <cell r="O934" t="str">
            <v>412728196810204997</v>
          </cell>
          <cell r="P934" t="str">
            <v>农商行</v>
          </cell>
        </row>
        <row r="935">
          <cell r="O935" t="str">
            <v>412728197104233410</v>
          </cell>
          <cell r="P935" t="str">
            <v>农商行</v>
          </cell>
        </row>
        <row r="936">
          <cell r="O936" t="str">
            <v>412728196706033411</v>
          </cell>
          <cell r="P936" t="str">
            <v>农商行</v>
          </cell>
        </row>
        <row r="937">
          <cell r="O937" t="str">
            <v>412728196706153456</v>
          </cell>
          <cell r="P937" t="str">
            <v>农商行</v>
          </cell>
        </row>
        <row r="938">
          <cell r="O938" t="str">
            <v>412728198609182828</v>
          </cell>
          <cell r="P938" t="str">
            <v>农商行</v>
          </cell>
        </row>
        <row r="939">
          <cell r="O939" t="str">
            <v>412728196608013425</v>
          </cell>
          <cell r="P939" t="str">
            <v>农商行</v>
          </cell>
        </row>
        <row r="940">
          <cell r="O940" t="str">
            <v>412728198608236425</v>
          </cell>
          <cell r="P940" t="str">
            <v>农商行</v>
          </cell>
        </row>
        <row r="941">
          <cell r="O941" t="str">
            <v>41272819630613343X</v>
          </cell>
          <cell r="P941" t="str">
            <v>农商行</v>
          </cell>
        </row>
        <row r="942">
          <cell r="O942" t="str">
            <v>412728198101073479</v>
          </cell>
          <cell r="P942" t="str">
            <v>农商行</v>
          </cell>
        </row>
        <row r="943">
          <cell r="O943" t="str">
            <v>412728197803127246</v>
          </cell>
          <cell r="P943" t="str">
            <v>农商行</v>
          </cell>
        </row>
        <row r="944">
          <cell r="O944" t="str">
            <v>412728199207217228</v>
          </cell>
          <cell r="P944" t="str">
            <v>农商行</v>
          </cell>
        </row>
        <row r="945">
          <cell r="O945" t="str">
            <v>412728196706173414</v>
          </cell>
          <cell r="P945" t="str">
            <v>农商行</v>
          </cell>
        </row>
        <row r="946">
          <cell r="O946" t="str">
            <v>412728196510233438</v>
          </cell>
          <cell r="P946" t="str">
            <v>农商行</v>
          </cell>
        </row>
        <row r="947">
          <cell r="O947" t="str">
            <v>412728197205023412</v>
          </cell>
          <cell r="P947" t="str">
            <v>农商行</v>
          </cell>
        </row>
        <row r="948">
          <cell r="O948" t="str">
            <v>412728196910102461</v>
          </cell>
          <cell r="P948" t="str">
            <v>农商行</v>
          </cell>
        </row>
        <row r="949">
          <cell r="O949" t="str">
            <v>412728197612193419</v>
          </cell>
          <cell r="P949" t="str">
            <v>农商行</v>
          </cell>
        </row>
        <row r="950">
          <cell r="O950" t="str">
            <v>41272819600314342X</v>
          </cell>
          <cell r="P950" t="str">
            <v>农商行</v>
          </cell>
        </row>
        <row r="951">
          <cell r="O951" t="str">
            <v>412728196603083424</v>
          </cell>
          <cell r="P951" t="str">
            <v>农商行</v>
          </cell>
        </row>
        <row r="952">
          <cell r="O952" t="str">
            <v>412728198505046899</v>
          </cell>
          <cell r="P952" t="str">
            <v>沈丘农商银行付井支行</v>
          </cell>
        </row>
        <row r="953">
          <cell r="O953" t="str">
            <v>412728197708205293</v>
          </cell>
          <cell r="P953" t="str">
            <v>沈丘农商银行</v>
          </cell>
        </row>
        <row r="954">
          <cell r="O954" t="str">
            <v>412728196306185272</v>
          </cell>
          <cell r="P954" t="str">
            <v>沈丘农商银行</v>
          </cell>
        </row>
        <row r="955">
          <cell r="O955" t="str">
            <v>412728199212025220</v>
          </cell>
          <cell r="P955" t="str">
            <v>沈丘农商银行</v>
          </cell>
        </row>
        <row r="956">
          <cell r="O956" t="str">
            <v>412728197003045277</v>
          </cell>
          <cell r="P956" t="str">
            <v>沈丘农商银行</v>
          </cell>
        </row>
        <row r="957">
          <cell r="O957" t="str">
            <v>412728199312025287</v>
          </cell>
          <cell r="P957" t="str">
            <v>沈丘农商银行</v>
          </cell>
        </row>
        <row r="958">
          <cell r="O958" t="str">
            <v>412728198805095254</v>
          </cell>
          <cell r="P958" t="str">
            <v>沈丘农商银行</v>
          </cell>
        </row>
        <row r="959">
          <cell r="O959" t="str">
            <v>412728197807265232</v>
          </cell>
          <cell r="P959" t="str">
            <v>沈丘农商银行</v>
          </cell>
        </row>
        <row r="960">
          <cell r="O960" t="str">
            <v>412728196808205253</v>
          </cell>
          <cell r="P960" t="str">
            <v>沈丘农商银行</v>
          </cell>
        </row>
        <row r="961">
          <cell r="O961" t="str">
            <v>412728198102065294</v>
          </cell>
          <cell r="P961" t="str">
            <v>沈丘农商银行</v>
          </cell>
        </row>
        <row r="962">
          <cell r="O962" t="str">
            <v>412728196610015227</v>
          </cell>
          <cell r="P962" t="str">
            <v>沈丘农商银行</v>
          </cell>
        </row>
        <row r="963">
          <cell r="O963" t="str">
            <v>412728196408175251</v>
          </cell>
          <cell r="P963" t="str">
            <v>沈丘农商银行</v>
          </cell>
        </row>
        <row r="964">
          <cell r="O964" t="str">
            <v>412728196212095233</v>
          </cell>
          <cell r="P964" t="str">
            <v>沈丘农商银行</v>
          </cell>
        </row>
        <row r="965">
          <cell r="O965" t="str">
            <v>412728196803215276</v>
          </cell>
          <cell r="P965" t="str">
            <v>沈丘农商银行</v>
          </cell>
        </row>
        <row r="966">
          <cell r="O966" t="str">
            <v>412728198408025252</v>
          </cell>
          <cell r="P966" t="str">
            <v>沈丘农商银行</v>
          </cell>
        </row>
        <row r="967">
          <cell r="O967" t="str">
            <v>412728198104095219</v>
          </cell>
          <cell r="P967" t="str">
            <v>沈丘农商银行</v>
          </cell>
        </row>
        <row r="968">
          <cell r="O968" t="str">
            <v>412728197107285232</v>
          </cell>
          <cell r="P968" t="str">
            <v>沈丘农商银行</v>
          </cell>
        </row>
        <row r="969">
          <cell r="O969" t="str">
            <v>412728196908155302</v>
          </cell>
          <cell r="P969" t="str">
            <v>沈丘农商银行</v>
          </cell>
        </row>
        <row r="970">
          <cell r="O970" t="str">
            <v>41272819730523521X</v>
          </cell>
          <cell r="P970" t="str">
            <v>沈丘农商银行</v>
          </cell>
        </row>
        <row r="971">
          <cell r="O971" t="str">
            <v>412728199203125211</v>
          </cell>
          <cell r="P971" t="str">
            <v>沈丘农商银行</v>
          </cell>
        </row>
        <row r="972">
          <cell r="O972" t="str">
            <v>412728198006216021</v>
          </cell>
          <cell r="P972" t="str">
            <v>沈丘农商银行</v>
          </cell>
        </row>
        <row r="973">
          <cell r="O973" t="str">
            <v>412728195506245271</v>
          </cell>
          <cell r="P973" t="str">
            <v>沈丘农商银行</v>
          </cell>
        </row>
        <row r="974">
          <cell r="O974" t="str">
            <v>41272819850602523X</v>
          </cell>
          <cell r="P974" t="str">
            <v>沈丘农商银行</v>
          </cell>
        </row>
        <row r="975">
          <cell r="O975" t="str">
            <v>412728197805145237</v>
          </cell>
          <cell r="P975" t="str">
            <v>沈丘农商银行</v>
          </cell>
        </row>
        <row r="976">
          <cell r="O976" t="str">
            <v>412728197612175210</v>
          </cell>
          <cell r="P976" t="str">
            <v>沈丘农商银行</v>
          </cell>
        </row>
        <row r="977">
          <cell r="O977" t="str">
            <v>412728197612045248</v>
          </cell>
          <cell r="P977" t="str">
            <v>沈丘农商银行</v>
          </cell>
        </row>
        <row r="978">
          <cell r="O978" t="str">
            <v>412728196001025219</v>
          </cell>
          <cell r="P978" t="str">
            <v>沈丘农商银行</v>
          </cell>
        </row>
        <row r="979">
          <cell r="O979" t="str">
            <v>412728199005285214</v>
          </cell>
          <cell r="P979" t="str">
            <v>沈丘农商银行</v>
          </cell>
        </row>
        <row r="980">
          <cell r="O980" t="str">
            <v>412728195712105253</v>
          </cell>
          <cell r="P980" t="str">
            <v>沈丘农商银行</v>
          </cell>
        </row>
        <row r="981">
          <cell r="O981" t="str">
            <v>412728196802195226</v>
          </cell>
          <cell r="P981" t="str">
            <v>沈丘农商银行</v>
          </cell>
        </row>
        <row r="982">
          <cell r="O982" t="str">
            <v>412728198007205236</v>
          </cell>
          <cell r="P982" t="str">
            <v>沈丘农商银行</v>
          </cell>
        </row>
        <row r="983">
          <cell r="O983" t="str">
            <v>412728198110245295</v>
          </cell>
          <cell r="P983" t="str">
            <v>沈丘农商银行</v>
          </cell>
        </row>
        <row r="984">
          <cell r="O984" t="str">
            <v>412728196805055501</v>
          </cell>
          <cell r="P984" t="str">
            <v>沈丘农商银行</v>
          </cell>
        </row>
        <row r="985">
          <cell r="O985" t="str">
            <v>412728196603175230</v>
          </cell>
          <cell r="P985" t="str">
            <v>沈丘农商银行</v>
          </cell>
        </row>
        <row r="986">
          <cell r="O986" t="str">
            <v>412728196202095213</v>
          </cell>
          <cell r="P986" t="str">
            <v>沈丘农商银行</v>
          </cell>
        </row>
        <row r="987">
          <cell r="O987" t="str">
            <v>412728197408175299</v>
          </cell>
          <cell r="P987" t="str">
            <v>沈丘农商银行</v>
          </cell>
        </row>
        <row r="988">
          <cell r="O988" t="str">
            <v>412728196303215210</v>
          </cell>
          <cell r="P988" t="str">
            <v>沈丘农商银行</v>
          </cell>
        </row>
        <row r="989">
          <cell r="O989" t="str">
            <v>412728196309065217</v>
          </cell>
          <cell r="P989" t="str">
            <v>沈丘农商银行</v>
          </cell>
        </row>
        <row r="990">
          <cell r="O990" t="str">
            <v>412728197811175248</v>
          </cell>
        </row>
        <row r="991">
          <cell r="O991" t="str">
            <v>412728196610015227</v>
          </cell>
          <cell r="P991" t="str">
            <v>沈丘农商银行</v>
          </cell>
        </row>
        <row r="992">
          <cell r="O992" t="str">
            <v>412728197612045248</v>
          </cell>
          <cell r="P992" t="str">
            <v>沈丘农商银行</v>
          </cell>
        </row>
        <row r="993">
          <cell r="O993" t="str">
            <v>412728197111255298</v>
          </cell>
          <cell r="P993" t="str">
            <v>沈丘农商银行</v>
          </cell>
        </row>
        <row r="994">
          <cell r="O994" t="str">
            <v>412728198503175275</v>
          </cell>
          <cell r="P994" t="str">
            <v>沈丘农商银行</v>
          </cell>
        </row>
        <row r="995">
          <cell r="O995" t="str">
            <v>412728197711185254</v>
          </cell>
          <cell r="P995" t="str">
            <v>沈丘农商银行</v>
          </cell>
        </row>
        <row r="996">
          <cell r="O996" t="str">
            <v>412728197003015270</v>
          </cell>
          <cell r="P996" t="str">
            <v>沈丘农商银行</v>
          </cell>
        </row>
        <row r="997">
          <cell r="O997" t="str">
            <v>412728196908045277</v>
          </cell>
          <cell r="P997" t="str">
            <v>沈丘农商银行</v>
          </cell>
        </row>
        <row r="998">
          <cell r="O998" t="str">
            <v>412728198304155319</v>
          </cell>
          <cell r="P998" t="str">
            <v>沈丘农商银行</v>
          </cell>
        </row>
        <row r="999">
          <cell r="O999" t="str">
            <v>412728199401025238</v>
          </cell>
          <cell r="P999" t="str">
            <v>沈丘农商银行</v>
          </cell>
        </row>
        <row r="1000">
          <cell r="O1000" t="str">
            <v>412728199807205271</v>
          </cell>
          <cell r="P1000" t="str">
            <v>沈丘农商银行</v>
          </cell>
        </row>
        <row r="1001">
          <cell r="O1001" t="str">
            <v>412728197704032815</v>
          </cell>
          <cell r="P1001" t="str">
            <v>沈丘农商行</v>
          </cell>
        </row>
        <row r="1002">
          <cell r="O1002" t="str">
            <v>412728197009262811</v>
          </cell>
          <cell r="P1002" t="str">
            <v>沈丘农商行</v>
          </cell>
        </row>
        <row r="1003">
          <cell r="O1003" t="str">
            <v>412728198010252850</v>
          </cell>
          <cell r="P1003" t="str">
            <v>沈丘农商行</v>
          </cell>
        </row>
        <row r="1004">
          <cell r="O1004" t="str">
            <v>412728198511123272</v>
          </cell>
          <cell r="P1004" t="str">
            <v>沈丘农商行</v>
          </cell>
        </row>
        <row r="1005">
          <cell r="O1005" t="str">
            <v>412728198211083336</v>
          </cell>
          <cell r="P1005" t="str">
            <v>沈丘农商行</v>
          </cell>
        </row>
        <row r="1006">
          <cell r="O1006" t="str">
            <v>412728197810143113</v>
          </cell>
          <cell r="P1006" t="str">
            <v>沈丘农商行</v>
          </cell>
        </row>
        <row r="1007">
          <cell r="O1007" t="str">
            <v>412728197304203160</v>
          </cell>
          <cell r="P1007" t="str">
            <v>沈丘农商行</v>
          </cell>
        </row>
        <row r="1008">
          <cell r="O1008" t="str">
            <v>412728197511166032</v>
          </cell>
          <cell r="P1008" t="str">
            <v>沈丘农商银行冯营支行</v>
          </cell>
        </row>
        <row r="1009">
          <cell r="O1009" t="str">
            <v>412728197303136090</v>
          </cell>
          <cell r="P1009" t="str">
            <v>沈丘农商银行冯营支行</v>
          </cell>
        </row>
        <row r="1010">
          <cell r="O1010" t="str">
            <v>412728196607086016</v>
          </cell>
          <cell r="P1010" t="str">
            <v>沈丘农商银行冯营支行</v>
          </cell>
        </row>
        <row r="1011">
          <cell r="O1011" t="str">
            <v>412728196608026031</v>
          </cell>
          <cell r="P1011" t="str">
            <v>沈丘农商银行冯营支行</v>
          </cell>
        </row>
        <row r="1012">
          <cell r="O1012" t="str">
            <v>412728196212036014</v>
          </cell>
          <cell r="P1012" t="str">
            <v>沈丘农商银行冯营支行</v>
          </cell>
        </row>
        <row r="1013">
          <cell r="O1013" t="str">
            <v>412728196610156214</v>
          </cell>
          <cell r="P1013" t="str">
            <v>沈丘农商银行冯营支行</v>
          </cell>
        </row>
        <row r="1014">
          <cell r="O1014" t="str">
            <v>412728196208196066</v>
          </cell>
          <cell r="P1014" t="str">
            <v>沈丘农商银行冯营支行</v>
          </cell>
        </row>
        <row r="1015">
          <cell r="O1015" t="str">
            <v>41272819640616601X</v>
          </cell>
          <cell r="P1015" t="str">
            <v>沈丘农商银行冯营支行</v>
          </cell>
        </row>
        <row r="1016">
          <cell r="O1016" t="str">
            <v>412728197209076079</v>
          </cell>
          <cell r="P1016" t="str">
            <v>沈丘农商银行冯营支行</v>
          </cell>
        </row>
        <row r="1017">
          <cell r="O1017" t="str">
            <v>412728195809156030</v>
          </cell>
          <cell r="P1017" t="str">
            <v>沈丘农商银行冯营支行</v>
          </cell>
        </row>
        <row r="1018">
          <cell r="O1018" t="str">
            <v>412728196712156119</v>
          </cell>
          <cell r="P1018" t="str">
            <v>沈丘农商银行冯营支行</v>
          </cell>
        </row>
        <row r="1019">
          <cell r="O1019" t="str">
            <v>412728197412126035</v>
          </cell>
          <cell r="P1019" t="str">
            <v>沈丘农商银行冯营支行</v>
          </cell>
        </row>
        <row r="1020">
          <cell r="O1020" t="str">
            <v>412728197208246013</v>
          </cell>
          <cell r="P1020" t="str">
            <v>沈丘农商银行冯营支行</v>
          </cell>
        </row>
        <row r="1021">
          <cell r="O1021" t="str">
            <v>412728197709126036</v>
          </cell>
          <cell r="P1021" t="str">
            <v>沈丘农商银行冯营支行</v>
          </cell>
        </row>
        <row r="1022">
          <cell r="O1022" t="str">
            <v>412728196307236019</v>
          </cell>
          <cell r="P1022" t="str">
            <v>沈丘农商银行冯营支行</v>
          </cell>
        </row>
        <row r="1023">
          <cell r="O1023" t="str">
            <v>412728196208126033</v>
          </cell>
          <cell r="P1023" t="str">
            <v>沈丘农商银行冯营支行</v>
          </cell>
        </row>
        <row r="1024">
          <cell r="O1024" t="str">
            <v>412728198508116039</v>
          </cell>
          <cell r="P1024" t="str">
            <v>沈丘农商银行冯营支行</v>
          </cell>
        </row>
        <row r="1025">
          <cell r="O1025" t="str">
            <v>412728197001076010</v>
          </cell>
          <cell r="P1025" t="str">
            <v>沈丘农商银行冯营支行</v>
          </cell>
        </row>
        <row r="1026">
          <cell r="O1026" t="str">
            <v>412728196112206055</v>
          </cell>
          <cell r="P1026" t="str">
            <v>沈丘农商银行冯营支行</v>
          </cell>
        </row>
        <row r="1027">
          <cell r="O1027" t="str">
            <v>412728197508266016</v>
          </cell>
          <cell r="P1027" t="str">
            <v>沈丘农商银行冯营支行</v>
          </cell>
        </row>
        <row r="1028">
          <cell r="O1028" t="str">
            <v>412728196308096011</v>
          </cell>
          <cell r="P1028" t="str">
            <v>沈丘农商银行冯营支行</v>
          </cell>
        </row>
        <row r="1029">
          <cell r="O1029" t="str">
            <v>412728198204206094</v>
          </cell>
          <cell r="P1029" t="str">
            <v>沈丘农商银行冯营支行</v>
          </cell>
        </row>
        <row r="1030">
          <cell r="O1030" t="str">
            <v>41272819790124602X</v>
          </cell>
          <cell r="P1030" t="str">
            <v>沈丘农商银行冯营支行</v>
          </cell>
        </row>
        <row r="1031">
          <cell r="O1031" t="str">
            <v>412728197407146023</v>
          </cell>
          <cell r="P1031" t="str">
            <v>沈丘农商银行冯营支行</v>
          </cell>
        </row>
        <row r="1032">
          <cell r="O1032" t="str">
            <v>41272819881016615X</v>
          </cell>
          <cell r="P1032" t="str">
            <v>沈丘农商银行冯营支行</v>
          </cell>
        </row>
        <row r="1033">
          <cell r="O1033" t="str">
            <v>412728199006076115</v>
          </cell>
          <cell r="P1033" t="str">
            <v>沈丘农商银行冯营支行</v>
          </cell>
        </row>
        <row r="1034">
          <cell r="O1034" t="str">
            <v>412728196608096013</v>
          </cell>
          <cell r="P1034" t="str">
            <v>沈丘农商银行冯营支行</v>
          </cell>
        </row>
        <row r="1035">
          <cell r="O1035" t="str">
            <v>412728196708146073</v>
          </cell>
          <cell r="P1035" t="str">
            <v>沈丘农商银行冯营支行</v>
          </cell>
        </row>
        <row r="1036">
          <cell r="O1036" t="str">
            <v>412728196810116030</v>
          </cell>
          <cell r="P1036" t="str">
            <v>沈丘农商银行冯营支行</v>
          </cell>
        </row>
        <row r="1037">
          <cell r="O1037" t="str">
            <v>412728196810146037</v>
          </cell>
          <cell r="P1037" t="str">
            <v>沈丘农商银行冯营支行</v>
          </cell>
        </row>
        <row r="1038">
          <cell r="O1038" t="str">
            <v>412728196303106102</v>
          </cell>
          <cell r="P1038" t="str">
            <v>沈丘农商银行冯营支行</v>
          </cell>
        </row>
        <row r="1039">
          <cell r="O1039" t="str">
            <v>412728197209076079</v>
          </cell>
          <cell r="P1039" t="str">
            <v>沈丘农商银行冯营支行</v>
          </cell>
        </row>
        <row r="1040">
          <cell r="O1040" t="str">
            <v>412728196512256035</v>
          </cell>
          <cell r="P1040" t="str">
            <v>沈丘农商银行冯营支行</v>
          </cell>
        </row>
        <row r="1041">
          <cell r="O1041" t="str">
            <v>41272819911003605X</v>
          </cell>
          <cell r="P1041" t="str">
            <v>沈丘农商银行冯营支行</v>
          </cell>
        </row>
        <row r="1042">
          <cell r="O1042" t="str">
            <v>412728198012306023</v>
          </cell>
          <cell r="P1042" t="str">
            <v>沈丘农商银行冯营支行</v>
          </cell>
        </row>
        <row r="1043">
          <cell r="O1043" t="str">
            <v>41272819881016615X</v>
          </cell>
          <cell r="P1043" t="str">
            <v>沈丘农商银行冯营支行</v>
          </cell>
        </row>
        <row r="1044">
          <cell r="O1044" t="str">
            <v>412728196803146063</v>
          </cell>
          <cell r="P1044" t="str">
            <v>沈丘农商银行冯营支行</v>
          </cell>
        </row>
        <row r="1045">
          <cell r="O1045" t="str">
            <v>412728196208126033</v>
          </cell>
          <cell r="P1045" t="str">
            <v>沈丘农商银行冯营支行</v>
          </cell>
        </row>
        <row r="1046">
          <cell r="O1046" t="str">
            <v>412728197804286038</v>
          </cell>
          <cell r="P1046" t="str">
            <v>沈丘农商银行冯营支行</v>
          </cell>
        </row>
        <row r="1047">
          <cell r="O1047" t="str">
            <v>412728196607246091</v>
          </cell>
          <cell r="P1047" t="str">
            <v>沈丘农商银行冯营支行</v>
          </cell>
        </row>
        <row r="1048">
          <cell r="O1048" t="str">
            <v>412728196608026031</v>
          </cell>
          <cell r="P1048" t="str">
            <v>沈丘农商银行冯营支行</v>
          </cell>
        </row>
        <row r="1049">
          <cell r="O1049" t="str">
            <v>412728197605046074</v>
          </cell>
          <cell r="P1049" t="str">
            <v>沈丘农商银行冯营支行</v>
          </cell>
        </row>
        <row r="1050">
          <cell r="O1050" t="str">
            <v>412728196312016037</v>
          </cell>
          <cell r="P1050" t="str">
            <v>沈丘农商银行冯营支行</v>
          </cell>
        </row>
        <row r="1051">
          <cell r="O1051" t="str">
            <v>41272819671105601X</v>
          </cell>
          <cell r="P1051" t="str">
            <v>沈丘农商银行冯营支行</v>
          </cell>
        </row>
        <row r="1052">
          <cell r="O1052" t="str">
            <v>412728197208246013</v>
          </cell>
          <cell r="P1052" t="str">
            <v>沈丘农商银行冯营支行</v>
          </cell>
        </row>
        <row r="1053">
          <cell r="O1053" t="str">
            <v>412728196810116030</v>
          </cell>
          <cell r="P1053" t="str">
            <v>沈丘农商银行冯营支行</v>
          </cell>
        </row>
        <row r="1054">
          <cell r="O1054" t="str">
            <v>412728198007246038</v>
          </cell>
          <cell r="P1054" t="str">
            <v>沈丘农商银行冯营支行</v>
          </cell>
        </row>
        <row r="1055">
          <cell r="O1055" t="str">
            <v>412728198312031615</v>
          </cell>
          <cell r="P1055" t="str">
            <v>沈丘农商银行</v>
          </cell>
        </row>
        <row r="1056">
          <cell r="O1056" t="str">
            <v>412728199508031515</v>
          </cell>
          <cell r="P1056" t="str">
            <v>沈丘农商银行</v>
          </cell>
        </row>
        <row r="1057">
          <cell r="O1057" t="str">
            <v>41272819731204151X</v>
          </cell>
          <cell r="P1057" t="str">
            <v>沈丘农商银行</v>
          </cell>
        </row>
        <row r="1058">
          <cell r="O1058" t="str">
            <v>412728197303231733</v>
          </cell>
          <cell r="P1058" t="str">
            <v>沈丘农商银行</v>
          </cell>
        </row>
        <row r="1059">
          <cell r="O1059" t="str">
            <v>412728196603091555</v>
          </cell>
          <cell r="P1059" t="str">
            <v>沈丘农商银行</v>
          </cell>
        </row>
        <row r="1060">
          <cell r="O1060" t="str">
            <v>412728198011161619</v>
          </cell>
          <cell r="P1060" t="str">
            <v>沈丘农商银行</v>
          </cell>
        </row>
        <row r="1061">
          <cell r="O1061" t="str">
            <v>412728198002201519</v>
          </cell>
          <cell r="P1061" t="str">
            <v>沈丘农商银行</v>
          </cell>
        </row>
        <row r="1062">
          <cell r="O1062" t="str">
            <v>412728197012111539</v>
          </cell>
          <cell r="P1062" t="str">
            <v>沈丘农商银行</v>
          </cell>
        </row>
        <row r="1063">
          <cell r="O1063" t="str">
            <v>412728197903071534</v>
          </cell>
          <cell r="P1063" t="str">
            <v>沈丘农商银行</v>
          </cell>
        </row>
        <row r="1064">
          <cell r="O1064" t="str">
            <v>412728197512161575</v>
          </cell>
          <cell r="P1064" t="str">
            <v>沈丘农商银行</v>
          </cell>
        </row>
        <row r="1065">
          <cell r="O1065" t="str">
            <v>412728196911121533</v>
          </cell>
          <cell r="P1065" t="str">
            <v>沈丘农商银行</v>
          </cell>
        </row>
        <row r="1066">
          <cell r="O1066" t="str">
            <v>41272819700704153X</v>
          </cell>
          <cell r="P1066" t="str">
            <v>沈丘农商银行</v>
          </cell>
        </row>
        <row r="1067">
          <cell r="O1067" t="str">
            <v>412728198606021519</v>
          </cell>
          <cell r="P1067" t="str">
            <v>沈丘农商银行</v>
          </cell>
        </row>
        <row r="1068">
          <cell r="O1068" t="str">
            <v>412728198503101655</v>
          </cell>
          <cell r="P1068" t="str">
            <v>沈丘农商银行</v>
          </cell>
        </row>
        <row r="1069">
          <cell r="O1069" t="str">
            <v>412728197012091216</v>
          </cell>
          <cell r="P1069" t="str">
            <v>沈丘农商银行</v>
          </cell>
        </row>
        <row r="1070">
          <cell r="O1070" t="str">
            <v>412728197805181254</v>
          </cell>
          <cell r="P1070" t="str">
            <v>沈丘农商银行</v>
          </cell>
        </row>
        <row r="1071">
          <cell r="O1071" t="str">
            <v>412728198910101214</v>
          </cell>
          <cell r="P1071" t="str">
            <v>沈丘农商银行</v>
          </cell>
        </row>
        <row r="1072">
          <cell r="O1072" t="str">
            <v>412728197112120870</v>
          </cell>
          <cell r="P1072" t="str">
            <v>沈丘农商银行</v>
          </cell>
          <cell r="Q1072" t="str">
            <v>农商银行</v>
          </cell>
          <cell r="R1072" t="str">
            <v>李高山</v>
          </cell>
          <cell r="S1072" t="str">
            <v>623059137803033587</v>
          </cell>
        </row>
        <row r="1073">
          <cell r="O1073" t="str">
            <v>412728198410250811</v>
          </cell>
          <cell r="P1073" t="str">
            <v>沈丘农商银行</v>
          </cell>
          <cell r="Q1073" t="str">
            <v>农商银行</v>
          </cell>
          <cell r="R1073" t="str">
            <v>李志伟</v>
          </cell>
          <cell r="S1073" t="str">
            <v>623059137803756617</v>
          </cell>
        </row>
        <row r="1074">
          <cell r="O1074" t="str">
            <v>412728198009100833</v>
          </cell>
          <cell r="P1074" t="str">
            <v>沈丘农商银行</v>
          </cell>
          <cell r="Q1074" t="str">
            <v>农商银行</v>
          </cell>
          <cell r="R1074" t="str">
            <v>郑金辉</v>
          </cell>
          <cell r="S1074" t="str">
            <v>623059137800148297</v>
          </cell>
        </row>
        <row r="1075">
          <cell r="O1075" t="str">
            <v>412728198312081823</v>
          </cell>
          <cell r="P1075" t="str">
            <v>沈丘农商银行</v>
          </cell>
        </row>
        <row r="1076">
          <cell r="O1076" t="str">
            <v>412728197603080834</v>
          </cell>
          <cell r="P1076" t="str">
            <v>沈丘农商银行</v>
          </cell>
          <cell r="Q1076" t="str">
            <v>农商银行</v>
          </cell>
          <cell r="R1076" t="str">
            <v>黄占芳</v>
          </cell>
          <cell r="S1076" t="str">
            <v>623059137803786184</v>
          </cell>
        </row>
        <row r="1077">
          <cell r="O1077" t="str">
            <v>41272819921213083X</v>
          </cell>
          <cell r="P1077" t="str">
            <v>沈丘农商银行</v>
          </cell>
          <cell r="Q1077" t="str">
            <v>农商银行</v>
          </cell>
          <cell r="R1077" t="str">
            <v>李赛赛</v>
          </cell>
          <cell r="S1077" t="str">
            <v>623059137803437820</v>
          </cell>
        </row>
        <row r="1078">
          <cell r="O1078" t="str">
            <v>412728198803290814</v>
          </cell>
          <cell r="P1078" t="str">
            <v>沈丘农商银行</v>
          </cell>
          <cell r="Q1078" t="str">
            <v>农商银行</v>
          </cell>
          <cell r="R1078" t="str">
            <v>高华涛</v>
          </cell>
          <cell r="S1078" t="str">
            <v>623059137803785590</v>
          </cell>
        </row>
        <row r="1079">
          <cell r="O1079" t="str">
            <v>412728197206220872</v>
          </cell>
          <cell r="P1079" t="str">
            <v>沈丘农商银行</v>
          </cell>
          <cell r="Q1079" t="str">
            <v>农商银行</v>
          </cell>
          <cell r="R1079" t="str">
            <v>张学领</v>
          </cell>
          <cell r="S1079" t="str">
            <v>623059137803287662</v>
          </cell>
        </row>
        <row r="1080">
          <cell r="O1080" t="str">
            <v>412728196601201220</v>
          </cell>
          <cell r="P1080" t="str">
            <v>沈丘农商银行</v>
          </cell>
        </row>
        <row r="1081">
          <cell r="O1081" t="str">
            <v>412728197906220857</v>
          </cell>
          <cell r="P1081" t="str">
            <v>沈丘农商银行</v>
          </cell>
          <cell r="Q1081" t="str">
            <v>农商银行</v>
          </cell>
          <cell r="R1081" t="str">
            <v>张艳领</v>
          </cell>
          <cell r="S1081" t="str">
            <v>623059137801848748</v>
          </cell>
        </row>
        <row r="1082">
          <cell r="O1082" t="str">
            <v>41272819880220083X</v>
          </cell>
          <cell r="P1082" t="str">
            <v>沈丘农商银行</v>
          </cell>
          <cell r="Q1082" t="str">
            <v>农商银行</v>
          </cell>
          <cell r="R1082" t="str">
            <v>李刘堂</v>
          </cell>
          <cell r="S1082" t="str">
            <v>623059137803784965</v>
          </cell>
        </row>
        <row r="1083">
          <cell r="O1083" t="str">
            <v>412728198802011297</v>
          </cell>
          <cell r="P1083" t="str">
            <v>沈丘农商银行</v>
          </cell>
        </row>
        <row r="1084">
          <cell r="O1084" t="str">
            <v>412728197410010880</v>
          </cell>
          <cell r="P1084" t="str">
            <v>沈丘农商银行</v>
          </cell>
          <cell r="Q1084" t="str">
            <v>农商银行</v>
          </cell>
          <cell r="R1084" t="str">
            <v>王金梅</v>
          </cell>
          <cell r="S1084" t="str">
            <v>623059137802151562</v>
          </cell>
        </row>
        <row r="1085">
          <cell r="O1085" t="str">
            <v>412728196805050911</v>
          </cell>
          <cell r="P1085" t="str">
            <v>沈丘农商银行</v>
          </cell>
          <cell r="Q1085" t="str">
            <v>农商银行</v>
          </cell>
          <cell r="R1085" t="str">
            <v>李如义</v>
          </cell>
          <cell r="S1085" t="str">
            <v>623059137802056423</v>
          </cell>
        </row>
        <row r="1086">
          <cell r="O1086" t="str">
            <v>412728196106210832</v>
          </cell>
          <cell r="P1086" t="str">
            <v>沈丘农商银行</v>
          </cell>
          <cell r="Q1086" t="str">
            <v>农商银行</v>
          </cell>
          <cell r="R1086" t="str">
            <v>黄言廷</v>
          </cell>
          <cell r="S1086" t="str">
            <v>623059137802932714</v>
          </cell>
        </row>
        <row r="1087">
          <cell r="O1087" t="str">
            <v>412728196808171217</v>
          </cell>
          <cell r="P1087" t="str">
            <v>沈丘农商银行</v>
          </cell>
        </row>
        <row r="1088">
          <cell r="O1088" t="str">
            <v>412728197202180850</v>
          </cell>
          <cell r="P1088" t="str">
            <v>沈丘农商银行</v>
          </cell>
          <cell r="Q1088" t="str">
            <v>农商银行</v>
          </cell>
          <cell r="R1088" t="str">
            <v>李深</v>
          </cell>
          <cell r="S1088" t="str">
            <v>623059137803757185</v>
          </cell>
        </row>
        <row r="1089">
          <cell r="O1089" t="str">
            <v>412728198306030819</v>
          </cell>
          <cell r="P1089" t="str">
            <v>沈丘农商银行</v>
          </cell>
          <cell r="Q1089" t="str">
            <v>农商银行</v>
          </cell>
          <cell r="R1089" t="str">
            <v>李金钟</v>
          </cell>
          <cell r="S1089" t="str">
            <v>622991137800179626</v>
          </cell>
        </row>
        <row r="1090">
          <cell r="O1090" t="str">
            <v>412728196301060817</v>
          </cell>
          <cell r="P1090" t="str">
            <v>沈丘农商银行</v>
          </cell>
          <cell r="Q1090" t="str">
            <v>农商银行</v>
          </cell>
          <cell r="R1090" t="str">
            <v>王大增</v>
          </cell>
          <cell r="S1090" t="str">
            <v>623059137803106094</v>
          </cell>
        </row>
        <row r="1091">
          <cell r="O1091" t="str">
            <v>412728197206040812</v>
          </cell>
          <cell r="P1091" t="str">
            <v>沈丘农商银行</v>
          </cell>
          <cell r="Q1091" t="str">
            <v>农商银行</v>
          </cell>
          <cell r="R1091" t="str">
            <v>李全民</v>
          </cell>
          <cell r="S1091" t="str">
            <v>00000023701833782889</v>
          </cell>
        </row>
        <row r="1092">
          <cell r="O1092" t="str">
            <v>412728196907041215</v>
          </cell>
          <cell r="P1092" t="str">
            <v>沈丘农商银行</v>
          </cell>
        </row>
        <row r="1093">
          <cell r="O1093" t="str">
            <v>412728198208161292</v>
          </cell>
          <cell r="P1093" t="str">
            <v>沈丘农商银行</v>
          </cell>
        </row>
        <row r="1094">
          <cell r="O1094" t="str">
            <v>412728197712191218</v>
          </cell>
          <cell r="P1094" t="str">
            <v>沈丘农商银行</v>
          </cell>
        </row>
        <row r="1095">
          <cell r="O1095" t="str">
            <v>412728196302101318</v>
          </cell>
          <cell r="P1095" t="str">
            <v>沈丘农商银行</v>
          </cell>
        </row>
        <row r="1096">
          <cell r="O1096" t="str">
            <v>41272819850226089X</v>
          </cell>
          <cell r="P1096" t="str">
            <v>沈丘农商银行</v>
          </cell>
          <cell r="Q1096" t="str">
            <v>农商银行</v>
          </cell>
          <cell r="R1096" t="str">
            <v>李志杰</v>
          </cell>
          <cell r="S1096" t="str">
            <v>00000152456683781889</v>
          </cell>
        </row>
        <row r="1097">
          <cell r="O1097" t="str">
            <v>412728197105140814</v>
          </cell>
          <cell r="P1097" t="str">
            <v>沈丘农商银行</v>
          </cell>
          <cell r="Q1097" t="str">
            <v>农商银行</v>
          </cell>
          <cell r="R1097" t="str">
            <v>张中林</v>
          </cell>
          <cell r="S1097" t="str">
            <v>00000207739913783889</v>
          </cell>
        </row>
        <row r="1098">
          <cell r="O1098" t="str">
            <v>412728199105131220</v>
          </cell>
          <cell r="P1098" t="str">
            <v>沈丘农商银行</v>
          </cell>
          <cell r="Q1098" t="str">
            <v>农商银行</v>
          </cell>
          <cell r="R1098" t="str">
            <v>霍慧芳</v>
          </cell>
          <cell r="S1098" t="str">
            <v>623059100403659854</v>
          </cell>
        </row>
        <row r="1099">
          <cell r="O1099" t="str">
            <v>412728196412290834</v>
          </cell>
          <cell r="P1099" t="str">
            <v>沈丘农商银行</v>
          </cell>
          <cell r="Q1099" t="str">
            <v>农商银行</v>
          </cell>
          <cell r="R1099" t="str">
            <v>李海林</v>
          </cell>
          <cell r="S1099" t="str">
            <v>623059137802688944</v>
          </cell>
        </row>
        <row r="1100">
          <cell r="O1100" t="str">
            <v>412728196411231840</v>
          </cell>
          <cell r="P1100" t="str">
            <v>沈丘农商银行</v>
          </cell>
        </row>
        <row r="1101">
          <cell r="O1101" t="str">
            <v>412728197408151211</v>
          </cell>
          <cell r="P1101" t="str">
            <v>沈丘农商银行</v>
          </cell>
        </row>
        <row r="1102">
          <cell r="O1102" t="str">
            <v>412728197910271817</v>
          </cell>
          <cell r="P1102" t="str">
            <v>沈丘农商银行</v>
          </cell>
        </row>
        <row r="1103">
          <cell r="O1103" t="str">
            <v>41272819731224187X</v>
          </cell>
          <cell r="P1103" t="str">
            <v>沈丘农商银行</v>
          </cell>
        </row>
        <row r="1104">
          <cell r="O1104" t="str">
            <v>412728197508041810</v>
          </cell>
          <cell r="P1104" t="str">
            <v>沈丘农商银行</v>
          </cell>
        </row>
        <row r="1105">
          <cell r="O1105" t="str">
            <v>412728197905031878</v>
          </cell>
          <cell r="P1105" t="str">
            <v>沈丘农商银行</v>
          </cell>
        </row>
        <row r="1106">
          <cell r="O1106" t="str">
            <v>41272819870819121X</v>
          </cell>
          <cell r="P1106" t="str">
            <v>沈丘农商银行</v>
          </cell>
        </row>
        <row r="1107">
          <cell r="O1107" t="str">
            <v>412728197102241839</v>
          </cell>
          <cell r="P1107" t="str">
            <v>沈丘农商银行</v>
          </cell>
        </row>
        <row r="1108">
          <cell r="O1108" t="str">
            <v>412728197101031581</v>
          </cell>
          <cell r="P1108" t="str">
            <v>沈丘农商银行</v>
          </cell>
        </row>
        <row r="1109">
          <cell r="O1109" t="str">
            <v>412728196802051556</v>
          </cell>
          <cell r="P1109" t="str">
            <v>沈丘农商银行</v>
          </cell>
        </row>
        <row r="1110">
          <cell r="O1110" t="str">
            <v>412728199304111580</v>
          </cell>
          <cell r="P1110" t="str">
            <v>沈丘农商银行</v>
          </cell>
        </row>
        <row r="1111">
          <cell r="O1111" t="str">
            <v>412728197106201682</v>
          </cell>
          <cell r="P1111" t="str">
            <v>沈丘农商银行</v>
          </cell>
        </row>
        <row r="1112">
          <cell r="O1112" t="str">
            <v>412728198809201237</v>
          </cell>
          <cell r="P1112" t="str">
            <v>沈丘农商银行</v>
          </cell>
        </row>
        <row r="1113">
          <cell r="O1113" t="str">
            <v>412728198108131977</v>
          </cell>
          <cell r="P1113" t="str">
            <v>沈丘农商银行</v>
          </cell>
        </row>
        <row r="1114">
          <cell r="O1114" t="str">
            <v>412728198001301817</v>
          </cell>
          <cell r="P1114" t="str">
            <v>沈丘农商银行</v>
          </cell>
        </row>
        <row r="1115">
          <cell r="O1115" t="str">
            <v>412728197406181871</v>
          </cell>
          <cell r="P1115" t="str">
            <v>沈丘农商银行</v>
          </cell>
        </row>
        <row r="1116">
          <cell r="O1116" t="str">
            <v>412728198712131818</v>
          </cell>
          <cell r="P1116" t="str">
            <v>沈丘农商银行</v>
          </cell>
        </row>
        <row r="1117">
          <cell r="O1117" t="str">
            <v>412728198705281834</v>
          </cell>
          <cell r="P1117" t="str">
            <v>沈丘农商银行</v>
          </cell>
        </row>
        <row r="1118">
          <cell r="O1118" t="str">
            <v>412728196308021810</v>
          </cell>
          <cell r="P1118" t="str">
            <v>沈丘农商银行</v>
          </cell>
        </row>
        <row r="1119">
          <cell r="O1119" t="str">
            <v>412728197205121813</v>
          </cell>
          <cell r="P1119" t="str">
            <v>沈丘农商银行</v>
          </cell>
        </row>
        <row r="1120">
          <cell r="O1120" t="str">
            <v>412728196802241878</v>
          </cell>
          <cell r="P1120" t="str">
            <v>沈丘农商银行</v>
          </cell>
        </row>
        <row r="1121">
          <cell r="O1121" t="str">
            <v>412728198108181851</v>
          </cell>
          <cell r="P1121" t="str">
            <v>沈丘农商银行</v>
          </cell>
        </row>
        <row r="1122">
          <cell r="O1122" t="str">
            <v>412728196712080812</v>
          </cell>
          <cell r="P1122" t="str">
            <v>沈丘农商银行</v>
          </cell>
          <cell r="Q1122" t="str">
            <v>农商银行</v>
          </cell>
          <cell r="R1122" t="str">
            <v>李中良</v>
          </cell>
          <cell r="S1122" t="str">
            <v>623059137800422718</v>
          </cell>
        </row>
        <row r="1123">
          <cell r="O1123" t="str">
            <v>41272819770112081X</v>
          </cell>
          <cell r="P1123" t="str">
            <v>沈丘农商银行</v>
          </cell>
          <cell r="Q1123" t="str">
            <v>农商银行</v>
          </cell>
          <cell r="R1123" t="str">
            <v>李彦军</v>
          </cell>
          <cell r="S1123" t="str">
            <v>623059137803709939</v>
          </cell>
        </row>
        <row r="1124">
          <cell r="O1124" t="str">
            <v>412728196705251820</v>
          </cell>
          <cell r="P1124" t="str">
            <v>沈丘农商银行</v>
          </cell>
        </row>
        <row r="1125">
          <cell r="O1125" t="str">
            <v>412728197205060942</v>
          </cell>
          <cell r="P1125" t="str">
            <v>沈丘农商银行</v>
          </cell>
          <cell r="Q1125" t="str">
            <v>农商银行</v>
          </cell>
          <cell r="R1125" t="str">
            <v>张月英</v>
          </cell>
          <cell r="S1125" t="str">
            <v>623059137802906643</v>
          </cell>
        </row>
        <row r="1126">
          <cell r="O1126" t="str">
            <v>412728196203020897</v>
          </cell>
          <cell r="P1126" t="str">
            <v>沈丘农商银行</v>
          </cell>
          <cell r="Q1126" t="str">
            <v>农商银行</v>
          </cell>
          <cell r="R1126" t="str">
            <v>李全国</v>
          </cell>
          <cell r="S1126" t="str">
            <v>623059137803031565</v>
          </cell>
        </row>
        <row r="1127">
          <cell r="O1127" t="str">
            <v>412728198305100838</v>
          </cell>
          <cell r="P1127" t="str">
            <v>沈丘农商银行</v>
          </cell>
          <cell r="Q1127" t="str">
            <v>农商银行</v>
          </cell>
          <cell r="R1127" t="str">
            <v>孟新建</v>
          </cell>
          <cell r="S1127" t="str">
            <v>37821002000000955</v>
          </cell>
        </row>
        <row r="1128">
          <cell r="O1128" t="str">
            <v>412728198208041557</v>
          </cell>
          <cell r="P1128" t="str">
            <v>沈丘农商银行</v>
          </cell>
        </row>
        <row r="1129">
          <cell r="O1129" t="str">
            <v>412728197010150972</v>
          </cell>
          <cell r="P1129" t="str">
            <v>沈丘农商银行</v>
          </cell>
          <cell r="Q1129" t="str">
            <v>农商银行</v>
          </cell>
          <cell r="R1129" t="str">
            <v>李坤磊</v>
          </cell>
          <cell r="S1129" t="str">
            <v>00000043059983786889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4">
          <cell r="O4" t="str">
            <v>412728197307201638</v>
          </cell>
          <cell r="P4" t="str">
            <v>邮储银行</v>
          </cell>
          <cell r="Q4" t="str">
            <v>信用社</v>
          </cell>
          <cell r="R4" t="str">
            <v>毛春强</v>
          </cell>
          <cell r="S4" t="str">
            <v>623059137802067917</v>
          </cell>
        </row>
        <row r="5">
          <cell r="O5" t="str">
            <v>412728196605041658</v>
          </cell>
          <cell r="P5" t="str">
            <v>邮储银行</v>
          </cell>
          <cell r="Q5" t="str">
            <v>信用社</v>
          </cell>
          <cell r="R5" t="str">
            <v>毛长安</v>
          </cell>
          <cell r="S5" t="str">
            <v>00000024305403780889</v>
          </cell>
        </row>
        <row r="6">
          <cell r="O6" t="str">
            <v>412728198306021533</v>
          </cell>
          <cell r="P6" t="str">
            <v>邮储银行</v>
          </cell>
          <cell r="Q6" t="str">
            <v>信用社</v>
          </cell>
          <cell r="R6" t="str">
            <v>毛孝堂</v>
          </cell>
          <cell r="S6" t="str">
            <v>00000024305423786889</v>
          </cell>
        </row>
        <row r="7">
          <cell r="O7" t="str">
            <v>412728196612231572</v>
          </cell>
          <cell r="P7" t="str">
            <v>邮储银行</v>
          </cell>
          <cell r="Q7" t="str">
            <v>信用社</v>
          </cell>
          <cell r="R7" t="str">
            <v>毛甲忠</v>
          </cell>
          <cell r="S7" t="str">
            <v>623059137800158486</v>
          </cell>
        </row>
        <row r="8">
          <cell r="O8" t="str">
            <v>412728199305061634</v>
          </cell>
          <cell r="P8" t="str">
            <v>邮储银行</v>
          </cell>
          <cell r="Q8" t="str">
            <v>信用社</v>
          </cell>
          <cell r="R8" t="str">
            <v>卞向东</v>
          </cell>
          <cell r="S8" t="str">
            <v>00000024347653781889</v>
          </cell>
        </row>
        <row r="9">
          <cell r="O9" t="str">
            <v>41272819630506169X</v>
          </cell>
          <cell r="P9" t="str">
            <v>邮储银行</v>
          </cell>
          <cell r="Q9" t="str">
            <v>信用社</v>
          </cell>
          <cell r="R9" t="str">
            <v>毛立德</v>
          </cell>
          <cell r="S9" t="str">
            <v>623059137800897265</v>
          </cell>
        </row>
        <row r="10">
          <cell r="O10" t="str">
            <v>412728197406051612</v>
          </cell>
          <cell r="P10" t="str">
            <v>邮储银行</v>
          </cell>
          <cell r="Q10" t="str">
            <v>信用社</v>
          </cell>
          <cell r="R10" t="str">
            <v>毛来军</v>
          </cell>
          <cell r="S10" t="str">
            <v>623059137801297119</v>
          </cell>
        </row>
        <row r="11">
          <cell r="O11" t="str">
            <v>412728196209041517</v>
          </cell>
          <cell r="P11" t="str">
            <v>邮储银行</v>
          </cell>
          <cell r="Q11" t="str">
            <v>信用社</v>
          </cell>
          <cell r="R11" t="str">
            <v>林春朋</v>
          </cell>
          <cell r="S11" t="str">
            <v>00000049525843785889</v>
          </cell>
        </row>
        <row r="12">
          <cell r="O12" t="str">
            <v>412728196804151518</v>
          </cell>
          <cell r="P12" t="str">
            <v>邮储银行</v>
          </cell>
          <cell r="Q12" t="str">
            <v>信用社</v>
          </cell>
          <cell r="R12" t="str">
            <v>毛理</v>
          </cell>
          <cell r="S12" t="str">
            <v>623059137801717322</v>
          </cell>
        </row>
        <row r="13">
          <cell r="O13" t="str">
            <v>412728198110201567</v>
          </cell>
          <cell r="P13" t="str">
            <v>邮储银行</v>
          </cell>
          <cell r="Q13" t="str">
            <v>农村信用社</v>
          </cell>
          <cell r="R13" t="str">
            <v>程伟丽</v>
          </cell>
          <cell r="S13" t="str">
            <v>623059137802067396</v>
          </cell>
        </row>
        <row r="14">
          <cell r="O14" t="str">
            <v>412728196402151515</v>
          </cell>
          <cell r="P14" t="str">
            <v>邮储银行</v>
          </cell>
          <cell r="Q14" t="str">
            <v>信用社</v>
          </cell>
          <cell r="R14" t="str">
            <v>林子安</v>
          </cell>
          <cell r="S14" t="str">
            <v>00000061654903786889</v>
          </cell>
        </row>
        <row r="15">
          <cell r="O15" t="str">
            <v>412728198009121554</v>
          </cell>
          <cell r="P15" t="str">
            <v>邮储银行</v>
          </cell>
          <cell r="Q15" t="str">
            <v>信用社</v>
          </cell>
          <cell r="R15" t="str">
            <v>柳杰</v>
          </cell>
          <cell r="S15" t="str">
            <v>00000023946803781889</v>
          </cell>
        </row>
        <row r="16">
          <cell r="O16" t="str">
            <v>412728196408131515</v>
          </cell>
          <cell r="P16" t="str">
            <v>邮储银行</v>
          </cell>
          <cell r="Q16" t="str">
            <v>信用社</v>
          </cell>
          <cell r="R16" t="str">
            <v>林文广</v>
          </cell>
          <cell r="S16" t="str">
            <v>00000024265093782889</v>
          </cell>
        </row>
        <row r="17">
          <cell r="O17" t="str">
            <v>412728197410201636</v>
          </cell>
          <cell r="P17" t="str">
            <v>邮储银行</v>
          </cell>
          <cell r="Q17" t="str">
            <v>邮储银行</v>
          </cell>
          <cell r="R17" t="str">
            <v>崔国锋</v>
          </cell>
          <cell r="S17" t="str">
            <v>623057137601400491</v>
          </cell>
        </row>
        <row r="18">
          <cell r="O18" t="str">
            <v>412728196507031536</v>
          </cell>
          <cell r="P18" t="str">
            <v>邮储银行</v>
          </cell>
          <cell r="Q18" t="str">
            <v>信用社</v>
          </cell>
          <cell r="R18" t="str">
            <v>杨文全</v>
          </cell>
          <cell r="S18" t="str">
            <v>623059137801811752</v>
          </cell>
        </row>
        <row r="19">
          <cell r="O19" t="str">
            <v>412728197211081512</v>
          </cell>
          <cell r="P19" t="str">
            <v>邮储银行</v>
          </cell>
          <cell r="Q19" t="str">
            <v>信用社</v>
          </cell>
          <cell r="R19" t="str">
            <v>宋现丽</v>
          </cell>
          <cell r="S19" t="str">
            <v>623059137803076370</v>
          </cell>
        </row>
        <row r="20">
          <cell r="O20" t="str">
            <v>412728196605151558</v>
          </cell>
          <cell r="P20" t="str">
            <v>邮储银行</v>
          </cell>
          <cell r="Q20" t="str">
            <v>农村信用社</v>
          </cell>
          <cell r="R20" t="str">
            <v>宋井长</v>
          </cell>
          <cell r="S20" t="str">
            <v>623059137801535344</v>
          </cell>
        </row>
        <row r="21">
          <cell r="O21" t="str">
            <v>41272819670405151X</v>
          </cell>
          <cell r="P21" t="str">
            <v>邮储银行</v>
          </cell>
          <cell r="Q21" t="str">
            <v>农村信用社</v>
          </cell>
          <cell r="R21" t="str">
            <v>赵心忠</v>
          </cell>
          <cell r="S21" t="str">
            <v>623059137803586493</v>
          </cell>
        </row>
        <row r="22">
          <cell r="O22" t="str">
            <v>412728200012111517</v>
          </cell>
          <cell r="P22" t="str">
            <v>邮储银行</v>
          </cell>
          <cell r="Q22" t="str">
            <v>信用社</v>
          </cell>
          <cell r="R22" t="str">
            <v>林保明</v>
          </cell>
          <cell r="S22" t="str">
            <v>00000024265953783889</v>
          </cell>
        </row>
        <row r="23">
          <cell r="O23" t="str">
            <v>412728199106101533</v>
          </cell>
          <cell r="P23" t="str">
            <v>邮储银行</v>
          </cell>
          <cell r="Q23" t="str">
            <v>信用社</v>
          </cell>
          <cell r="R23" t="str">
            <v>王学海</v>
          </cell>
          <cell r="S23" t="str">
            <v>00000023949423782889</v>
          </cell>
        </row>
        <row r="24">
          <cell r="O24" t="str">
            <v>412728196101291530</v>
          </cell>
          <cell r="P24" t="str">
            <v>邮储银行</v>
          </cell>
          <cell r="Q24" t="str">
            <v>信用社</v>
          </cell>
          <cell r="R24" t="str">
            <v>柳可俊</v>
          </cell>
          <cell r="S24" t="str">
            <v>623059137800627019</v>
          </cell>
        </row>
        <row r="25">
          <cell r="O25" t="str">
            <v>412728196510071512</v>
          </cell>
          <cell r="P25" t="str">
            <v>邮储银行</v>
          </cell>
          <cell r="Q25" t="str">
            <v>信用社</v>
          </cell>
          <cell r="R25" t="str">
            <v>于金志</v>
          </cell>
          <cell r="S25" t="str">
            <v>623059137801693663</v>
          </cell>
        </row>
        <row r="26">
          <cell r="O26" t="str">
            <v>412728196604201517</v>
          </cell>
          <cell r="P26" t="str">
            <v>邮储银行</v>
          </cell>
          <cell r="Q26" t="str">
            <v>沈丘农商银行</v>
          </cell>
          <cell r="R26" t="str">
            <v>赵洪海</v>
          </cell>
          <cell r="S26" t="str">
            <v>623059137801716365</v>
          </cell>
        </row>
        <row r="27">
          <cell r="O27" t="str">
            <v>412728197705281514</v>
          </cell>
          <cell r="P27" t="str">
            <v>邮储银行</v>
          </cell>
          <cell r="Q27" t="str">
            <v>沈丘农商银行</v>
          </cell>
          <cell r="R27" t="str">
            <v>赵宝玉</v>
          </cell>
          <cell r="S27" t="str">
            <v>623059137802237213</v>
          </cell>
        </row>
        <row r="28">
          <cell r="O28" t="str">
            <v>341222197401167902</v>
          </cell>
          <cell r="P28" t="str">
            <v>邮储银行</v>
          </cell>
          <cell r="Q28" t="str">
            <v>沈丘农商银行</v>
          </cell>
          <cell r="R28" t="str">
            <v>范芝芳</v>
          </cell>
          <cell r="S28" t="str">
            <v>623059137801858787</v>
          </cell>
        </row>
        <row r="29">
          <cell r="O29" t="str">
            <v>412728199101211696</v>
          </cell>
          <cell r="P29" t="str">
            <v>邮储银行</v>
          </cell>
          <cell r="Q29" t="str">
            <v>沈丘农商银行</v>
          </cell>
          <cell r="R29" t="str">
            <v>李瑞丽</v>
          </cell>
          <cell r="S29" t="str">
            <v>623059137801189936</v>
          </cell>
        </row>
        <row r="30">
          <cell r="O30" t="str">
            <v>412728196604151580</v>
          </cell>
          <cell r="P30" t="str">
            <v>邮储银行</v>
          </cell>
          <cell r="Q30" t="str">
            <v>邮储银行</v>
          </cell>
          <cell r="R30" t="str">
            <v>刘玉环</v>
          </cell>
          <cell r="S30" t="str">
            <v>6217994910134521626</v>
          </cell>
        </row>
        <row r="31">
          <cell r="O31" t="str">
            <v>412728198104051670</v>
          </cell>
          <cell r="P31" t="str">
            <v>邮储银行</v>
          </cell>
          <cell r="Q31" t="str">
            <v>邮储银行</v>
          </cell>
          <cell r="R31" t="str">
            <v>崔超峰</v>
          </cell>
          <cell r="S31" t="str">
            <v>6217994910211936630</v>
          </cell>
        </row>
        <row r="32">
          <cell r="O32" t="str">
            <v>412728196205191518</v>
          </cell>
          <cell r="P32" t="str">
            <v>邮储银行</v>
          </cell>
          <cell r="Q32" t="str">
            <v>沈丘农商银行</v>
          </cell>
          <cell r="R32" t="str">
            <v>赵士俊</v>
          </cell>
          <cell r="S32" t="str">
            <v>623059137801858100</v>
          </cell>
        </row>
        <row r="33">
          <cell r="O33" t="str">
            <v>412728198812221511</v>
          </cell>
          <cell r="P33" t="str">
            <v>邮储银行</v>
          </cell>
          <cell r="Q33" t="str">
            <v>沈丘农商银行</v>
          </cell>
          <cell r="R33" t="str">
            <v>曹青青</v>
          </cell>
          <cell r="S33" t="str">
            <v>623059137801422626</v>
          </cell>
        </row>
        <row r="34">
          <cell r="O34" t="str">
            <v>412728196601011590</v>
          </cell>
          <cell r="P34" t="str">
            <v>邮储银行</v>
          </cell>
          <cell r="Q34" t="str">
            <v>沈丘农商银行</v>
          </cell>
          <cell r="R34" t="str">
            <v>赵纪良</v>
          </cell>
          <cell r="S34" t="str">
            <v>623059137802462779</v>
          </cell>
        </row>
        <row r="35">
          <cell r="O35" t="str">
            <v>412728196506141581</v>
          </cell>
          <cell r="P35" t="str">
            <v>邮储银行</v>
          </cell>
          <cell r="Q35" t="str">
            <v>农村信用社</v>
          </cell>
          <cell r="R35" t="str">
            <v>宋广文</v>
          </cell>
          <cell r="S35" t="str">
            <v>623059137802040039</v>
          </cell>
        </row>
        <row r="36">
          <cell r="O36" t="str">
            <v>412728196911051512</v>
          </cell>
          <cell r="P36" t="str">
            <v>邮储银行</v>
          </cell>
          <cell r="Q36" t="str">
            <v>信用社</v>
          </cell>
          <cell r="R36" t="str">
            <v>杨文祥</v>
          </cell>
          <cell r="S36" t="str">
            <v>623059137800813445</v>
          </cell>
        </row>
        <row r="37">
          <cell r="O37" t="str">
            <v>412728198210031673</v>
          </cell>
          <cell r="P37" t="str">
            <v>邮储银行</v>
          </cell>
          <cell r="Q37" t="str">
            <v>信用社</v>
          </cell>
          <cell r="R37" t="str">
            <v>单志勇</v>
          </cell>
          <cell r="S37" t="str">
            <v>623059137802462399</v>
          </cell>
        </row>
        <row r="38">
          <cell r="O38" t="str">
            <v>412728197809151693</v>
          </cell>
          <cell r="P38" t="str">
            <v>邮储银行</v>
          </cell>
          <cell r="Q38" t="str">
            <v>信用社</v>
          </cell>
          <cell r="R38" t="str">
            <v>王松志</v>
          </cell>
          <cell r="S38" t="str">
            <v>623059137802086495</v>
          </cell>
        </row>
        <row r="39">
          <cell r="O39" t="str">
            <v>412728198011021691</v>
          </cell>
          <cell r="P39" t="str">
            <v>邮储银行</v>
          </cell>
          <cell r="Q39" t="str">
            <v>信用社</v>
          </cell>
          <cell r="R39" t="str">
            <v>毛华</v>
          </cell>
          <cell r="S39" t="str">
            <v>623059137803797736</v>
          </cell>
        </row>
        <row r="40">
          <cell r="O40" t="str">
            <v>412728197810033416</v>
          </cell>
          <cell r="P40" t="str">
            <v>中银富登</v>
          </cell>
          <cell r="Q40" t="str">
            <v>信用社</v>
          </cell>
        </row>
        <row r="41">
          <cell r="O41" t="str">
            <v>412728197211301538</v>
          </cell>
          <cell r="P41" t="str">
            <v>农行</v>
          </cell>
          <cell r="Q41" t="str">
            <v>信用社</v>
          </cell>
          <cell r="R41" t="str">
            <v>程新义</v>
          </cell>
          <cell r="S41" t="str">
            <v>00000023946643784889</v>
          </cell>
        </row>
        <row r="42">
          <cell r="O42" t="str">
            <v>41272819920706169X</v>
          </cell>
          <cell r="P42" t="str">
            <v>农行</v>
          </cell>
          <cell r="Q42" t="str">
            <v>农业银行</v>
          </cell>
          <cell r="R42" t="str">
            <v>程帅</v>
          </cell>
          <cell r="S42" t="str">
            <v>6228482089421070773</v>
          </cell>
        </row>
        <row r="43">
          <cell r="O43" t="str">
            <v>412728196206151585</v>
          </cell>
          <cell r="P43" t="str">
            <v>农行</v>
          </cell>
          <cell r="Q43" t="str">
            <v>信用社</v>
          </cell>
          <cell r="R43" t="str">
            <v>程新芝</v>
          </cell>
          <cell r="S43" t="str">
            <v>623059137801352609</v>
          </cell>
        </row>
        <row r="44">
          <cell r="O44" t="str">
            <v>412728196201071527</v>
          </cell>
          <cell r="P44" t="str">
            <v>农行</v>
          </cell>
          <cell r="Q44" t="str">
            <v>信用社</v>
          </cell>
          <cell r="R44" t="str">
            <v>高美英</v>
          </cell>
          <cell r="S44" t="str">
            <v>00000049912523780889</v>
          </cell>
        </row>
        <row r="45">
          <cell r="O45" t="str">
            <v>412728196405141523</v>
          </cell>
          <cell r="P45" t="str">
            <v>农行</v>
          </cell>
          <cell r="Q45" t="str">
            <v>信用社</v>
          </cell>
          <cell r="R45" t="str">
            <v>单连堂</v>
          </cell>
          <cell r="S45" t="str">
            <v>00000024345093783889</v>
          </cell>
        </row>
        <row r="46">
          <cell r="O46" t="str">
            <v>412728196506081689</v>
          </cell>
          <cell r="P46" t="str">
            <v>农行</v>
          </cell>
          <cell r="Q46" t="str">
            <v>信用社</v>
          </cell>
          <cell r="R46" t="str">
            <v>李桂勤</v>
          </cell>
          <cell r="S46" t="str">
            <v>00000049515893785889</v>
          </cell>
        </row>
        <row r="47">
          <cell r="O47" t="str">
            <v>412728197902141828</v>
          </cell>
          <cell r="P47" t="str">
            <v>农行</v>
          </cell>
          <cell r="Q47" t="str">
            <v>农村信用社</v>
          </cell>
          <cell r="R47" t="str">
            <v>李军丽</v>
          </cell>
          <cell r="S47" t="str">
            <v>623059137800895731</v>
          </cell>
        </row>
        <row r="48">
          <cell r="O48" t="str">
            <v>412728196304261550</v>
          </cell>
          <cell r="P48" t="str">
            <v>农行</v>
          </cell>
          <cell r="Q48" t="str">
            <v>信用社</v>
          </cell>
          <cell r="R48" t="str">
            <v>李因平</v>
          </cell>
          <cell r="S48" t="str">
            <v>00000024394753787889</v>
          </cell>
        </row>
        <row r="49">
          <cell r="O49" t="str">
            <v>412728196610211519</v>
          </cell>
          <cell r="P49" t="str">
            <v>农行</v>
          </cell>
          <cell r="Q49" t="str">
            <v>信用社</v>
          </cell>
          <cell r="R49" t="str">
            <v>刘海让</v>
          </cell>
          <cell r="S49" t="str">
            <v>623059137800735846</v>
          </cell>
        </row>
        <row r="50">
          <cell r="O50" t="str">
            <v>412728197206011616</v>
          </cell>
          <cell r="P50" t="str">
            <v>农行</v>
          </cell>
          <cell r="Q50" t="str">
            <v>信用社</v>
          </cell>
          <cell r="R50" t="str">
            <v>刘雷</v>
          </cell>
          <cell r="S50" t="str">
            <v>623059137800511486</v>
          </cell>
        </row>
        <row r="51">
          <cell r="O51" t="str">
            <v>412728197206121567</v>
          </cell>
          <cell r="P51" t="str">
            <v>农行</v>
          </cell>
          <cell r="Q51" t="str">
            <v>信用社</v>
          </cell>
          <cell r="R51" t="str">
            <v>吕卫敏</v>
          </cell>
          <cell r="S51" t="str">
            <v>37818002700001020</v>
          </cell>
        </row>
        <row r="52">
          <cell r="O52" t="str">
            <v>412728199001101713</v>
          </cell>
          <cell r="P52" t="str">
            <v>农行</v>
          </cell>
          <cell r="Q52" t="str">
            <v>信用社</v>
          </cell>
          <cell r="R52" t="str">
            <v>徐启民</v>
          </cell>
          <cell r="S52" t="str">
            <v>00000067956723780889</v>
          </cell>
        </row>
        <row r="53">
          <cell r="O53" t="str">
            <v>412728197206261535</v>
          </cell>
          <cell r="P53" t="str">
            <v>农行</v>
          </cell>
          <cell r="Q53" t="str">
            <v>信用社</v>
          </cell>
          <cell r="R53" t="str">
            <v>于长征</v>
          </cell>
          <cell r="S53" t="str">
            <v>623059137801884692</v>
          </cell>
        </row>
        <row r="54">
          <cell r="O54" t="str">
            <v>412728196611111552</v>
          </cell>
          <cell r="P54" t="str">
            <v>农行</v>
          </cell>
          <cell r="Q54" t="str">
            <v>沈丘农商银行</v>
          </cell>
          <cell r="R54" t="str">
            <v>赵公平</v>
          </cell>
          <cell r="S54" t="str">
            <v>623059137802224617</v>
          </cell>
        </row>
        <row r="55">
          <cell r="O55" t="str">
            <v>41272819630226167X</v>
          </cell>
          <cell r="P55" t="str">
            <v>农行</v>
          </cell>
          <cell r="Q55" t="str">
            <v>信用社</v>
          </cell>
          <cell r="R55" t="str">
            <v>朱朝亮</v>
          </cell>
          <cell r="S55" t="str">
            <v>00000023943123781889</v>
          </cell>
        </row>
        <row r="56">
          <cell r="O56" t="str">
            <v>412728196205201536</v>
          </cell>
          <cell r="P56" t="str">
            <v>农行</v>
          </cell>
          <cell r="Q56" t="str">
            <v>农村信用社</v>
          </cell>
          <cell r="R56" t="str">
            <v>林安军</v>
          </cell>
          <cell r="S56" t="str">
            <v>623059137801627851</v>
          </cell>
        </row>
        <row r="57">
          <cell r="O57" t="str">
            <v>412728197112061516</v>
          </cell>
          <cell r="P57" t="str">
            <v>农行</v>
          </cell>
          <cell r="Q57" t="str">
            <v>农村信用社</v>
          </cell>
          <cell r="R57" t="str">
            <v>宋振东</v>
          </cell>
          <cell r="S57" t="str">
            <v>623059137803481851</v>
          </cell>
        </row>
        <row r="58">
          <cell r="O58" t="str">
            <v>41272819781107165X</v>
          </cell>
          <cell r="P58" t="str">
            <v>农行</v>
          </cell>
          <cell r="Q58" t="str">
            <v>农业银行</v>
          </cell>
          <cell r="R58" t="str">
            <v>林振中</v>
          </cell>
          <cell r="S58" t="str">
            <v>6228232086034246462</v>
          </cell>
        </row>
        <row r="59">
          <cell r="O59" t="str">
            <v>412728197912291539</v>
          </cell>
          <cell r="P59" t="str">
            <v>农行</v>
          </cell>
          <cell r="Q59" t="str">
            <v>信用社</v>
          </cell>
          <cell r="R59" t="str">
            <v>吕贞天</v>
          </cell>
          <cell r="S59" t="str">
            <v>00000020948003784889</v>
          </cell>
        </row>
        <row r="60">
          <cell r="O60" t="str">
            <v>412728196112041529</v>
          </cell>
          <cell r="P60" t="str">
            <v>农行</v>
          </cell>
          <cell r="Q60" t="str">
            <v>农村信用社</v>
          </cell>
          <cell r="R60" t="str">
            <v>戚美英</v>
          </cell>
          <cell r="S60" t="str">
            <v>623059137801135384</v>
          </cell>
        </row>
        <row r="61">
          <cell r="O61" t="str">
            <v>412728197005241554</v>
          </cell>
          <cell r="P61" t="str">
            <v>农行</v>
          </cell>
          <cell r="Q61" t="str">
            <v>信用社</v>
          </cell>
          <cell r="R61" t="str">
            <v>王刘庄</v>
          </cell>
          <cell r="S61" t="str">
            <v>0000006796172378889</v>
          </cell>
        </row>
        <row r="62">
          <cell r="O62" t="str">
            <v>412728198709102901</v>
          </cell>
          <cell r="P62" t="str">
            <v>农行</v>
          </cell>
          <cell r="Q62" t="str">
            <v>沈丘农商银行</v>
          </cell>
          <cell r="R62" t="str">
            <v>王留云</v>
          </cell>
          <cell r="S62" t="str">
            <v>623059137801744524</v>
          </cell>
        </row>
        <row r="63">
          <cell r="O63" t="str">
            <v>412728196511011511</v>
          </cell>
          <cell r="P63" t="str">
            <v>农行</v>
          </cell>
          <cell r="Q63" t="str">
            <v>农村信用社</v>
          </cell>
          <cell r="R63" t="str">
            <v>徐乃民</v>
          </cell>
          <cell r="S63" t="str">
            <v>623059137801628339</v>
          </cell>
        </row>
        <row r="64">
          <cell r="O64" t="str">
            <v>412728197806071532</v>
          </cell>
          <cell r="P64" t="str">
            <v>农行</v>
          </cell>
          <cell r="Q64" t="str">
            <v>信用社</v>
          </cell>
          <cell r="R64" t="str">
            <v>张运喜</v>
          </cell>
          <cell r="S64" t="str">
            <v>00000094086673786889</v>
          </cell>
        </row>
        <row r="65">
          <cell r="O65" t="str">
            <v>412728197101251517</v>
          </cell>
          <cell r="P65" t="str">
            <v>农行</v>
          </cell>
          <cell r="Q65" t="str">
            <v>沈丘农商银行</v>
          </cell>
          <cell r="R65" t="str">
            <v>赵连军</v>
          </cell>
          <cell r="S65" t="str">
            <v>623059137801813808</v>
          </cell>
        </row>
        <row r="66">
          <cell r="O66" t="str">
            <v>412728197012011511</v>
          </cell>
          <cell r="P66" t="str">
            <v>农行</v>
          </cell>
          <cell r="Q66" t="str">
            <v>沈丘农商银行</v>
          </cell>
          <cell r="R66" t="str">
            <v>赵总平</v>
          </cell>
          <cell r="S66" t="str">
            <v>623059137800813262</v>
          </cell>
        </row>
        <row r="67">
          <cell r="O67" t="str">
            <v>412728196911281545</v>
          </cell>
          <cell r="P67" t="str">
            <v>农行</v>
          </cell>
          <cell r="Q67" t="str">
            <v>信用社</v>
          </cell>
          <cell r="R67" t="str">
            <v>周文灵</v>
          </cell>
          <cell r="S67" t="str">
            <v>623059137800877614</v>
          </cell>
        </row>
        <row r="68">
          <cell r="O68" t="str">
            <v>412728196112101536</v>
          </cell>
          <cell r="P68" t="str">
            <v>农行</v>
          </cell>
          <cell r="Q68" t="str">
            <v>农商行</v>
          </cell>
          <cell r="R68" t="str">
            <v>丁海民</v>
          </cell>
          <cell r="S68" t="str">
            <v>00000094162253786889</v>
          </cell>
        </row>
        <row r="69">
          <cell r="O69" t="str">
            <v>412728198110081921</v>
          </cell>
          <cell r="P69" t="str">
            <v>农行</v>
          </cell>
          <cell r="Q69" t="str">
            <v>信用社</v>
          </cell>
          <cell r="R69" t="str">
            <v>杨智勇</v>
          </cell>
          <cell r="S69" t="str">
            <v>37818002000011268</v>
          </cell>
        </row>
        <row r="70">
          <cell r="O70" t="str">
            <v>412728197804091652</v>
          </cell>
          <cell r="P70" t="str">
            <v>农行</v>
          </cell>
          <cell r="Q70" t="str">
            <v>信用社</v>
          </cell>
          <cell r="R70" t="str">
            <v>杜银芝</v>
          </cell>
          <cell r="S70" t="str">
            <v>000000137080113781889</v>
          </cell>
        </row>
        <row r="71">
          <cell r="O71" t="str">
            <v>412728198310051639</v>
          </cell>
          <cell r="P71" t="str">
            <v>农行</v>
          </cell>
          <cell r="Q71" t="str">
            <v>信用社</v>
          </cell>
          <cell r="R71" t="str">
            <v>孟运强</v>
          </cell>
          <cell r="S71" t="str">
            <v>37818002300011851</v>
          </cell>
        </row>
        <row r="72">
          <cell r="O72" t="str">
            <v>412726198608115460</v>
          </cell>
          <cell r="P72" t="str">
            <v>农行</v>
          </cell>
          <cell r="Q72" t="str">
            <v>信用社</v>
          </cell>
          <cell r="R72" t="str">
            <v>崔冬</v>
          </cell>
          <cell r="S72" t="str">
            <v>62305913780142311</v>
          </cell>
        </row>
        <row r="73">
          <cell r="O73" t="str">
            <v>412728198708281549</v>
          </cell>
          <cell r="P73" t="str">
            <v>农行</v>
          </cell>
          <cell r="Q73" t="str">
            <v>信用社</v>
          </cell>
          <cell r="R73" t="str">
            <v>朱干彩</v>
          </cell>
          <cell r="S73" t="str">
            <v>00000024496453782889</v>
          </cell>
        </row>
        <row r="74">
          <cell r="O74" t="str">
            <v>41032519880708314X</v>
          </cell>
          <cell r="P74" t="str">
            <v>农行</v>
          </cell>
          <cell r="Q74" t="str">
            <v>农村信用社</v>
          </cell>
          <cell r="R74" t="str">
            <v>孙凤利</v>
          </cell>
          <cell r="S74" t="str">
            <v>623059137801134528</v>
          </cell>
        </row>
        <row r="75">
          <cell r="O75" t="str">
            <v>41272819840926161X</v>
          </cell>
          <cell r="P75" t="str">
            <v>农行</v>
          </cell>
          <cell r="Q75" t="str">
            <v>信用社</v>
          </cell>
          <cell r="R75" t="str">
            <v>杨永华</v>
          </cell>
          <cell r="S75" t="str">
            <v>623059137803555530</v>
          </cell>
        </row>
        <row r="76">
          <cell r="O76" t="str">
            <v>412728196608141558</v>
          </cell>
          <cell r="P76" t="str">
            <v>农行</v>
          </cell>
          <cell r="Q76" t="str">
            <v>信用社</v>
          </cell>
          <cell r="R76" t="str">
            <v>崔刘成</v>
          </cell>
          <cell r="S76" t="str">
            <v>00000022423653780889</v>
          </cell>
        </row>
        <row r="77">
          <cell r="O77" t="str">
            <v>412728196612241519</v>
          </cell>
          <cell r="P77" t="str">
            <v>农行</v>
          </cell>
          <cell r="Q77" t="str">
            <v>信用社</v>
          </cell>
          <cell r="R77" t="str">
            <v>崔小中</v>
          </cell>
          <cell r="S77" t="str">
            <v>00000022422133782889</v>
          </cell>
        </row>
        <row r="78">
          <cell r="O78" t="str">
            <v>412728198805301513</v>
          </cell>
          <cell r="P78" t="str">
            <v>农行</v>
          </cell>
          <cell r="Q78" t="str">
            <v>信用社</v>
          </cell>
          <cell r="R78" t="str">
            <v>单灯章</v>
          </cell>
          <cell r="S78" t="str">
            <v>00000024345673782889</v>
          </cell>
        </row>
        <row r="79">
          <cell r="O79" t="str">
            <v>41272819970517155X</v>
          </cell>
          <cell r="P79" t="str">
            <v>农行</v>
          </cell>
          <cell r="Q79" t="str">
            <v>农业银行</v>
          </cell>
          <cell r="R79" t="str">
            <v>谷凯成</v>
          </cell>
          <cell r="S79" t="str">
            <v>6228480038422416172</v>
          </cell>
        </row>
        <row r="80">
          <cell r="O80" t="str">
            <v>412726198603137986</v>
          </cell>
          <cell r="P80" t="str">
            <v>农行</v>
          </cell>
          <cell r="Q80" t="str">
            <v>信用社</v>
          </cell>
          <cell r="R80" t="str">
            <v>崔洪堂</v>
          </cell>
          <cell r="S80" t="str">
            <v>00000022425773780889</v>
          </cell>
        </row>
        <row r="81">
          <cell r="O81" t="str">
            <v>412728196210011550</v>
          </cell>
          <cell r="P81" t="str">
            <v>农行</v>
          </cell>
          <cell r="Q81" t="str">
            <v>信用社</v>
          </cell>
          <cell r="R81" t="str">
            <v>林子玉</v>
          </cell>
          <cell r="S81" t="str">
            <v>00000063485483787889</v>
          </cell>
        </row>
        <row r="82">
          <cell r="O82" t="str">
            <v>412728197003291515</v>
          </cell>
          <cell r="P82" t="str">
            <v>农行</v>
          </cell>
          <cell r="Q82" t="str">
            <v>信用社</v>
          </cell>
          <cell r="R82" t="str">
            <v>王怀亮</v>
          </cell>
          <cell r="S82" t="str">
            <v>00000023949043781889</v>
          </cell>
        </row>
        <row r="83">
          <cell r="O83" t="str">
            <v>412728197804061576</v>
          </cell>
          <cell r="P83" t="str">
            <v>农行</v>
          </cell>
          <cell r="Q83" t="str">
            <v>农行</v>
          </cell>
          <cell r="R83" t="str">
            <v>王西方</v>
          </cell>
          <cell r="S83" t="str">
            <v>6217994910131546477</v>
          </cell>
        </row>
        <row r="84">
          <cell r="O84" t="str">
            <v>412728199003121574</v>
          </cell>
          <cell r="P84" t="str">
            <v>农行</v>
          </cell>
          <cell r="Q84" t="str">
            <v>农村信用社</v>
          </cell>
          <cell r="R84" t="str">
            <v>韩海宪</v>
          </cell>
          <cell r="S84" t="str">
            <v>623059137803794253</v>
          </cell>
        </row>
        <row r="85">
          <cell r="O85" t="str">
            <v>412728196911211512</v>
          </cell>
          <cell r="P85" t="str">
            <v>农行</v>
          </cell>
          <cell r="Q85" t="str">
            <v>农村信用社</v>
          </cell>
          <cell r="R85" t="str">
            <v>韩甲林</v>
          </cell>
          <cell r="S85" t="str">
            <v>00000024354483783889</v>
          </cell>
        </row>
        <row r="86">
          <cell r="O86" t="str">
            <v>412728196507011594</v>
          </cell>
          <cell r="P86" t="str">
            <v>农行</v>
          </cell>
          <cell r="Q86" t="str">
            <v>中国农业银行</v>
          </cell>
          <cell r="R86" t="str">
            <v>李杰堂</v>
          </cell>
          <cell r="S86" t="str">
            <v>6228232086034635060</v>
          </cell>
        </row>
        <row r="87">
          <cell r="O87" t="str">
            <v>412728197411091539</v>
          </cell>
          <cell r="P87" t="str">
            <v>农行</v>
          </cell>
          <cell r="Q87" t="str">
            <v>中国农业银行</v>
          </cell>
          <cell r="R87" t="str">
            <v>李山领</v>
          </cell>
          <cell r="S87" t="str">
            <v>6228232086034638361</v>
          </cell>
        </row>
        <row r="88">
          <cell r="O88" t="str">
            <v>412728197306231528</v>
          </cell>
          <cell r="P88" t="str">
            <v>农行</v>
          </cell>
          <cell r="Q88" t="str">
            <v>农商行</v>
          </cell>
          <cell r="R88" t="str">
            <v>李小玉</v>
          </cell>
          <cell r="S88" t="str">
            <v>623059137801969030</v>
          </cell>
        </row>
        <row r="89">
          <cell r="O89" t="str">
            <v>412728196303101512</v>
          </cell>
          <cell r="P89" t="str">
            <v>农行</v>
          </cell>
          <cell r="Q89" t="str">
            <v>信用社</v>
          </cell>
          <cell r="R89" t="str">
            <v>林超杰</v>
          </cell>
          <cell r="S89" t="str">
            <v>000000144695143780889</v>
          </cell>
        </row>
        <row r="90">
          <cell r="O90" t="str">
            <v>412728197303101517</v>
          </cell>
          <cell r="P90" t="str">
            <v>农行</v>
          </cell>
          <cell r="Q90" t="str">
            <v>信用社</v>
          </cell>
          <cell r="R90" t="str">
            <v>林玉喜</v>
          </cell>
          <cell r="S90" t="str">
            <v>0000006165424383889</v>
          </cell>
        </row>
        <row r="91">
          <cell r="O91" t="str">
            <v>412728197608081553</v>
          </cell>
          <cell r="P91" t="str">
            <v>农行</v>
          </cell>
          <cell r="Q91" t="str">
            <v>信用社</v>
          </cell>
          <cell r="R91" t="str">
            <v>林华公</v>
          </cell>
          <cell r="S91" t="str">
            <v>00000024349633780889</v>
          </cell>
        </row>
        <row r="92">
          <cell r="O92" t="str">
            <v>412728196205021519</v>
          </cell>
          <cell r="P92" t="str">
            <v>农行</v>
          </cell>
          <cell r="Q92" t="str">
            <v>信用社</v>
          </cell>
          <cell r="R92" t="str">
            <v>林子敬</v>
          </cell>
          <cell r="S92" t="str">
            <v>00000061655283781889</v>
          </cell>
        </row>
        <row r="93">
          <cell r="O93" t="str">
            <v>412728196101091619</v>
          </cell>
          <cell r="P93" t="str">
            <v>农行</v>
          </cell>
          <cell r="Q93" t="str">
            <v>信用社</v>
          </cell>
          <cell r="R93" t="str">
            <v>刘子仲</v>
          </cell>
          <cell r="S93" t="str">
            <v>00000024222283781889</v>
          </cell>
        </row>
        <row r="94">
          <cell r="O94" t="str">
            <v>412728197006141619</v>
          </cell>
          <cell r="P94" t="str">
            <v>农行</v>
          </cell>
          <cell r="Q94" t="str">
            <v>信用社</v>
          </cell>
          <cell r="R94" t="str">
            <v>毛洪卫</v>
          </cell>
          <cell r="S94" t="str">
            <v>00000026245641783889</v>
          </cell>
        </row>
        <row r="95">
          <cell r="O95" t="str">
            <v>412728198006221576</v>
          </cell>
          <cell r="P95" t="str">
            <v>农行</v>
          </cell>
          <cell r="Q95" t="str">
            <v>信用社</v>
          </cell>
          <cell r="R95" t="str">
            <v>毛明可</v>
          </cell>
          <cell r="S95" t="str">
            <v>00000024305563786889</v>
          </cell>
        </row>
        <row r="96">
          <cell r="O96" t="str">
            <v>412728197508161556</v>
          </cell>
          <cell r="P96" t="str">
            <v>农行</v>
          </cell>
          <cell r="Q96" t="str">
            <v>中国农业银行</v>
          </cell>
          <cell r="R96" t="str">
            <v>王好志</v>
          </cell>
          <cell r="S96" t="str">
            <v>6228232086034662569</v>
          </cell>
        </row>
        <row r="97">
          <cell r="O97" t="str">
            <v>412728196806021530</v>
          </cell>
          <cell r="P97" t="str">
            <v>农行</v>
          </cell>
          <cell r="Q97" t="str">
            <v>农村信用社</v>
          </cell>
          <cell r="R97" t="str">
            <v>王洪平</v>
          </cell>
          <cell r="S97" t="str">
            <v>623059137802957661</v>
          </cell>
        </row>
        <row r="98">
          <cell r="O98" t="str">
            <v>412728196610151579</v>
          </cell>
          <cell r="P98" t="str">
            <v>农行</v>
          </cell>
          <cell r="Q98" t="str">
            <v>信用社</v>
          </cell>
          <cell r="R98" t="str">
            <v>韩美英</v>
          </cell>
          <cell r="S98" t="str">
            <v>00000062156633787889</v>
          </cell>
        </row>
        <row r="99">
          <cell r="O99" t="str">
            <v>412728196607201627</v>
          </cell>
          <cell r="P99" t="str">
            <v>农行</v>
          </cell>
          <cell r="Q99" t="str">
            <v>信用社</v>
          </cell>
          <cell r="R99" t="str">
            <v>王志丽</v>
          </cell>
          <cell r="S99" t="str">
            <v>623059137803794774</v>
          </cell>
        </row>
        <row r="100">
          <cell r="O100" t="str">
            <v>412728197912061557</v>
          </cell>
          <cell r="P100" t="str">
            <v>农行</v>
          </cell>
          <cell r="Q100" t="str">
            <v>信用社</v>
          </cell>
          <cell r="R100" t="str">
            <v>魏虎</v>
          </cell>
          <cell r="S100" t="str">
            <v>00000024343213785889</v>
          </cell>
        </row>
        <row r="101">
          <cell r="O101" t="str">
            <v>412728196409271528</v>
          </cell>
          <cell r="P101" t="str">
            <v>农行</v>
          </cell>
          <cell r="Q101" t="str">
            <v>农村信用社</v>
          </cell>
          <cell r="R101" t="str">
            <v>杨玉灵</v>
          </cell>
          <cell r="S101" t="str">
            <v>623059137802956861</v>
          </cell>
        </row>
        <row r="102">
          <cell r="O102" t="str">
            <v>41272819670202151X</v>
          </cell>
          <cell r="P102" t="str">
            <v>农行</v>
          </cell>
          <cell r="Q102" t="str">
            <v>信用社</v>
          </cell>
          <cell r="R102" t="str">
            <v>张士领</v>
          </cell>
          <cell r="S102" t="str">
            <v>00000049539763784889</v>
          </cell>
        </row>
        <row r="103">
          <cell r="O103" t="str">
            <v>412728196805141530</v>
          </cell>
          <cell r="P103" t="str">
            <v>农行</v>
          </cell>
          <cell r="Q103" t="str">
            <v>信用社</v>
          </cell>
          <cell r="R103" t="str">
            <v>周付巨</v>
          </cell>
          <cell r="S103" t="str">
            <v>623059137803133445</v>
          </cell>
        </row>
        <row r="104">
          <cell r="O104" t="str">
            <v>412728197809111691</v>
          </cell>
          <cell r="P104" t="str">
            <v>农行</v>
          </cell>
          <cell r="Q104" t="str">
            <v>信用社</v>
          </cell>
          <cell r="R104" t="str">
            <v>朱义</v>
          </cell>
          <cell r="S104" t="str">
            <v>00000094168213789889</v>
          </cell>
        </row>
        <row r="105">
          <cell r="O105" t="str">
            <v>412728198312031615</v>
          </cell>
          <cell r="P105" t="str">
            <v>沈丘农商银行</v>
          </cell>
          <cell r="Q105" t="str">
            <v>农村信用社</v>
          </cell>
          <cell r="R105" t="str">
            <v>李保</v>
          </cell>
          <cell r="S105" t="str">
            <v>623059137803795763</v>
          </cell>
        </row>
        <row r="106">
          <cell r="O106" t="str">
            <v>412728199508031515</v>
          </cell>
          <cell r="P106" t="str">
            <v>沈丘农商银行</v>
          </cell>
          <cell r="Q106" t="str">
            <v>沈丘农商银行</v>
          </cell>
          <cell r="R106" t="str">
            <v>赵刘稳</v>
          </cell>
          <cell r="S106" t="str">
            <v>623059137803795003</v>
          </cell>
        </row>
        <row r="107">
          <cell r="O107" t="str">
            <v>41272819731204151X</v>
          </cell>
          <cell r="P107" t="str">
            <v>沈丘农商银行</v>
          </cell>
          <cell r="Q107" t="str">
            <v>沈丘农商银行</v>
          </cell>
          <cell r="R107" t="str">
            <v>赵永心</v>
          </cell>
          <cell r="S107" t="str">
            <v>623059137803298206</v>
          </cell>
        </row>
        <row r="108">
          <cell r="O108" t="str">
            <v>412728197303231733</v>
          </cell>
          <cell r="P108" t="str">
            <v>沈丘农商银行</v>
          </cell>
          <cell r="Q108" t="str">
            <v>沈丘农商银行</v>
          </cell>
          <cell r="R108" t="str">
            <v>赵永华</v>
          </cell>
          <cell r="S108" t="str">
            <v>623059137801971986</v>
          </cell>
        </row>
        <row r="109">
          <cell r="O109" t="str">
            <v>412728196603091555</v>
          </cell>
          <cell r="P109" t="str">
            <v>沈丘农商银行</v>
          </cell>
          <cell r="Q109" t="str">
            <v>农村信用社</v>
          </cell>
          <cell r="R109" t="str">
            <v>宋广荣</v>
          </cell>
          <cell r="S109" t="str">
            <v>00000023846983784889</v>
          </cell>
        </row>
        <row r="110">
          <cell r="O110" t="str">
            <v>412728198011161619</v>
          </cell>
          <cell r="P110" t="str">
            <v>沈丘农商银行</v>
          </cell>
          <cell r="Q110" t="str">
            <v>信用社</v>
          </cell>
          <cell r="R110" t="str">
            <v>王爱芹</v>
          </cell>
          <cell r="S110" t="str">
            <v>623059137801297614</v>
          </cell>
        </row>
        <row r="111">
          <cell r="O111" t="str">
            <v>412728198002201519</v>
          </cell>
          <cell r="P111" t="str">
            <v>沈丘农商银行</v>
          </cell>
          <cell r="Q111" t="str">
            <v>信用社</v>
          </cell>
          <cell r="R111" t="str">
            <v>徐公重</v>
          </cell>
          <cell r="S111" t="str">
            <v>00000023942603784889</v>
          </cell>
        </row>
        <row r="112">
          <cell r="O112" t="str">
            <v>412728197012111539</v>
          </cell>
          <cell r="P112" t="str">
            <v>沈丘农商银行</v>
          </cell>
          <cell r="Q112" t="str">
            <v>信用社</v>
          </cell>
          <cell r="R112" t="str">
            <v>王有平</v>
          </cell>
          <cell r="S112" t="str">
            <v>00000022431313781889</v>
          </cell>
        </row>
        <row r="113">
          <cell r="O113" t="str">
            <v>412728197903071534</v>
          </cell>
          <cell r="P113" t="str">
            <v>沈丘农商银行</v>
          </cell>
          <cell r="Q113" t="str">
            <v>沈丘农商银行</v>
          </cell>
          <cell r="R113" t="str">
            <v>赵建峰</v>
          </cell>
          <cell r="S113" t="str">
            <v>623059137803659266</v>
          </cell>
        </row>
        <row r="114">
          <cell r="O114" t="str">
            <v>412728197512161575</v>
          </cell>
          <cell r="P114" t="str">
            <v>沈丘农商银行</v>
          </cell>
          <cell r="Q114" t="str">
            <v>信用社</v>
          </cell>
          <cell r="R114" t="str">
            <v>翟刚明</v>
          </cell>
          <cell r="S114" t="str">
            <v>00000023948923780889</v>
          </cell>
        </row>
        <row r="115">
          <cell r="O115" t="str">
            <v>412728196911121533</v>
          </cell>
          <cell r="P115" t="str">
            <v>沈丘农商银行</v>
          </cell>
          <cell r="Q115" t="str">
            <v>农村信用社</v>
          </cell>
          <cell r="R115" t="str">
            <v>张红立</v>
          </cell>
          <cell r="S115" t="str">
            <v>00000023801273787889</v>
          </cell>
        </row>
        <row r="116">
          <cell r="O116" t="str">
            <v>41272819700704153X</v>
          </cell>
          <cell r="P116" t="str">
            <v>沈丘农商银行</v>
          </cell>
          <cell r="Q116" t="str">
            <v>沈丘农商银行</v>
          </cell>
          <cell r="R116" t="str">
            <v>赵冬山</v>
          </cell>
          <cell r="S116" t="str">
            <v>623059137801971184</v>
          </cell>
        </row>
        <row r="117">
          <cell r="O117" t="str">
            <v>412728198606021519</v>
          </cell>
          <cell r="P117" t="str">
            <v>沈丘农商银行</v>
          </cell>
          <cell r="Q117" t="str">
            <v>沈丘农商银行</v>
          </cell>
          <cell r="R117" t="str">
            <v>赵春冬</v>
          </cell>
          <cell r="S117" t="str">
            <v>623059137801043026</v>
          </cell>
        </row>
        <row r="118">
          <cell r="O118" t="str">
            <v>412728198503101655</v>
          </cell>
          <cell r="P118" t="str">
            <v>沈丘农商银行</v>
          </cell>
          <cell r="Q118" t="str">
            <v>信用社</v>
          </cell>
          <cell r="R118" t="str">
            <v>卞兰荣</v>
          </cell>
          <cell r="S118" t="str">
            <v>00000024495973786889</v>
          </cell>
        </row>
        <row r="119">
          <cell r="O119" t="str">
            <v>412728197101031581</v>
          </cell>
          <cell r="P119" t="str">
            <v>沈丘农商银行</v>
          </cell>
          <cell r="Q119" t="str">
            <v>信用社</v>
          </cell>
          <cell r="R119" t="str">
            <v>徐如前</v>
          </cell>
          <cell r="S119" t="str">
            <v>00000067956503783889</v>
          </cell>
        </row>
        <row r="120">
          <cell r="O120" t="str">
            <v>412728196802051556</v>
          </cell>
          <cell r="P120" t="str">
            <v>沈丘农商银行</v>
          </cell>
          <cell r="Q120" t="str">
            <v>信用社</v>
          </cell>
          <cell r="R120" t="str">
            <v>刘喜坤</v>
          </cell>
          <cell r="S120" t="str">
            <v>0000119989923787889</v>
          </cell>
        </row>
        <row r="121">
          <cell r="O121" t="str">
            <v>412728199304111580</v>
          </cell>
          <cell r="P121" t="str">
            <v>沈丘农商银行</v>
          </cell>
          <cell r="Q121" t="str">
            <v>信用社</v>
          </cell>
          <cell r="R121" t="str">
            <v>刘公平</v>
          </cell>
          <cell r="S121" t="str">
            <v>62305913780188300</v>
          </cell>
        </row>
        <row r="122">
          <cell r="O122" t="str">
            <v>412728197106201682</v>
          </cell>
          <cell r="P122" t="str">
            <v>沈丘农商银行</v>
          </cell>
          <cell r="Q122" t="str">
            <v>信用社</v>
          </cell>
          <cell r="R122" t="str">
            <v>冯美芝</v>
          </cell>
          <cell r="S122" t="str">
            <v>623059137803404986</v>
          </cell>
        </row>
        <row r="123">
          <cell r="O123" t="str">
            <v>412728198208041557</v>
          </cell>
          <cell r="P123" t="str">
            <v>沈丘农商银行</v>
          </cell>
          <cell r="Q123" t="str">
            <v>信用社</v>
          </cell>
          <cell r="R123" t="str">
            <v>董秀兰</v>
          </cell>
          <cell r="S123" t="str">
            <v>00000094168313788889</v>
          </cell>
        </row>
        <row r="124">
          <cell r="O124" t="str">
            <v>412728197211181556</v>
          </cell>
          <cell r="P124" t="str">
            <v>沈丘农商银行</v>
          </cell>
          <cell r="Q124" t="str">
            <v>农村信用社</v>
          </cell>
          <cell r="R124" t="str">
            <v>宋玉华</v>
          </cell>
          <cell r="S124" t="str">
            <v>623059137802040385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1"/>
      <sheetName val="公示"/>
      <sheetName val="Sheet2"/>
    </sheetNames>
    <sheetDataSet>
      <sheetData sheetId="0">
        <row r="3">
          <cell r="L3" t="str">
            <v>412728196311161291</v>
          </cell>
          <cell r="M3" t="str">
            <v>农商行</v>
          </cell>
          <cell r="N3" t="str">
            <v>农商行</v>
          </cell>
          <cell r="O3" t="str">
            <v>孙如祥</v>
          </cell>
          <cell r="P3" t="str">
            <v>37803002900004436</v>
          </cell>
        </row>
        <row r="4">
          <cell r="L4" t="str">
            <v>412728196612201250</v>
          </cell>
          <cell r="M4" t="str">
            <v>农商行</v>
          </cell>
          <cell r="N4" t="str">
            <v>农商行</v>
          </cell>
          <cell r="O4" t="str">
            <v>卢铁山</v>
          </cell>
          <cell r="P4" t="str">
            <v>623059137801000497</v>
          </cell>
        </row>
        <row r="5">
          <cell r="L5" t="str">
            <v>412728197705051727</v>
          </cell>
          <cell r="M5" t="str">
            <v>农商行</v>
          </cell>
          <cell r="N5" t="str">
            <v>农商行</v>
          </cell>
          <cell r="O5" t="str">
            <v>张纪全</v>
          </cell>
          <cell r="P5" t="str">
            <v>623059137801289371</v>
          </cell>
        </row>
        <row r="6">
          <cell r="L6" t="str">
            <v>412728196212301236</v>
          </cell>
          <cell r="M6" t="str">
            <v>农商行</v>
          </cell>
          <cell r="N6" t="str">
            <v>农商行</v>
          </cell>
          <cell r="O6" t="str">
            <v>卢伟</v>
          </cell>
          <cell r="P6" t="str">
            <v>623059137803340750</v>
          </cell>
        </row>
        <row r="7">
          <cell r="L7" t="str">
            <v>412728196110271216</v>
          </cell>
          <cell r="M7" t="str">
            <v>农商行</v>
          </cell>
          <cell r="N7" t="str">
            <v>农商行</v>
          </cell>
          <cell r="O7" t="str">
            <v>刘太林</v>
          </cell>
          <cell r="P7" t="str">
            <v>623059137802292580</v>
          </cell>
        </row>
        <row r="8">
          <cell r="L8" t="str">
            <v>412728196611131211</v>
          </cell>
          <cell r="M8" t="str">
            <v>沈丘农商银行</v>
          </cell>
          <cell r="N8" t="str">
            <v>农商行</v>
          </cell>
          <cell r="O8" t="str">
            <v>孙初中</v>
          </cell>
          <cell r="P8" t="str">
            <v>00000026703033783889</v>
          </cell>
        </row>
        <row r="9">
          <cell r="L9" t="str">
            <v>412728197705051727</v>
          </cell>
          <cell r="M9" t="str">
            <v>中银富登</v>
          </cell>
          <cell r="N9" t="str">
            <v>农商行</v>
          </cell>
          <cell r="O9" t="str">
            <v>张纪全</v>
          </cell>
          <cell r="P9" t="str">
            <v>6213560710900109322</v>
          </cell>
        </row>
        <row r="10">
          <cell r="L10" t="str">
            <v>412728198312081823</v>
          </cell>
          <cell r="M10" t="str">
            <v>沈丘农商银行</v>
          </cell>
          <cell r="N10" t="str">
            <v>农商行</v>
          </cell>
          <cell r="O10" t="str">
            <v>张娜娜</v>
          </cell>
          <cell r="P10" t="str">
            <v>623059137800838871</v>
          </cell>
        </row>
        <row r="11">
          <cell r="L11" t="str">
            <v>412728196810011212</v>
          </cell>
          <cell r="M11" t="str">
            <v>农商行</v>
          </cell>
          <cell r="N11" t="str">
            <v>农商银行</v>
          </cell>
          <cell r="O11" t="str">
            <v>郭永成</v>
          </cell>
          <cell r="P11" t="str">
            <v>623059137801789776</v>
          </cell>
        </row>
        <row r="12">
          <cell r="L12" t="str">
            <v>412728197107261214</v>
          </cell>
          <cell r="M12" t="str">
            <v>农商行</v>
          </cell>
          <cell r="N12" t="str">
            <v>农商银行</v>
          </cell>
          <cell r="O12" t="str">
            <v>郭永成</v>
          </cell>
          <cell r="P12" t="str">
            <v>623059137800293218</v>
          </cell>
        </row>
        <row r="13">
          <cell r="L13" t="str">
            <v>412728196402201236</v>
          </cell>
          <cell r="M13" t="str">
            <v>农商行</v>
          </cell>
          <cell r="N13" t="str">
            <v>农商银行</v>
          </cell>
          <cell r="O13" t="str">
            <v>郭洪学</v>
          </cell>
          <cell r="P13" t="str">
            <v>623059137803555928</v>
          </cell>
        </row>
        <row r="14">
          <cell r="L14" t="str">
            <v>412728196810181211</v>
          </cell>
          <cell r="M14" t="str">
            <v>沈丘农商银行</v>
          </cell>
          <cell r="N14" t="str">
            <v>农商银行</v>
          </cell>
          <cell r="O14" t="str">
            <v>郭新民</v>
          </cell>
          <cell r="P14" t="str">
            <v>623059137802959329</v>
          </cell>
        </row>
        <row r="15">
          <cell r="L15" t="str">
            <v>412728196203041233</v>
          </cell>
          <cell r="M15" t="str">
            <v>农商行</v>
          </cell>
          <cell r="N15" t="str">
            <v>农商行</v>
          </cell>
          <cell r="O15" t="str">
            <v>董炎</v>
          </cell>
          <cell r="P15" t="str">
            <v>623059137801552000</v>
          </cell>
        </row>
        <row r="16">
          <cell r="L16" t="str">
            <v>412728197010021230</v>
          </cell>
          <cell r="M16" t="str">
            <v>农商行</v>
          </cell>
          <cell r="N16" t="str">
            <v>农商行</v>
          </cell>
          <cell r="O16" t="str">
            <v>董营</v>
          </cell>
          <cell r="P16" t="str">
            <v>623059137801608109</v>
          </cell>
        </row>
        <row r="17">
          <cell r="L17" t="str">
            <v>412728197712181239</v>
          </cell>
          <cell r="M17" t="str">
            <v>农商行</v>
          </cell>
          <cell r="N17" t="str">
            <v>农商行</v>
          </cell>
          <cell r="O17" t="str">
            <v>董金标</v>
          </cell>
          <cell r="P17" t="str">
            <v>623059137803513612</v>
          </cell>
        </row>
        <row r="18">
          <cell r="L18" t="str">
            <v>41272819680916123X</v>
          </cell>
          <cell r="M18" t="str">
            <v>沈丘农商银行</v>
          </cell>
          <cell r="N18" t="str">
            <v>农商行</v>
          </cell>
          <cell r="O18" t="str">
            <v>董海青</v>
          </cell>
          <cell r="P18" t="str">
            <v>623059137802347293</v>
          </cell>
        </row>
        <row r="19">
          <cell r="L19" t="str">
            <v>412728196509241246</v>
          </cell>
          <cell r="M19" t="str">
            <v>沈丘农商银行</v>
          </cell>
          <cell r="N19" t="str">
            <v>农商行</v>
          </cell>
          <cell r="O19" t="str">
            <v>王玉真</v>
          </cell>
          <cell r="P19" t="str">
            <v>00000027968213787889</v>
          </cell>
        </row>
        <row r="20">
          <cell r="L20" t="str">
            <v>412728196808151291</v>
          </cell>
          <cell r="M20" t="str">
            <v>农商行</v>
          </cell>
          <cell r="N20" t="str">
            <v>农商行</v>
          </cell>
          <cell r="O20" t="str">
            <v>杜红旗</v>
          </cell>
          <cell r="P20" t="str">
            <v>623059137802443050</v>
          </cell>
        </row>
        <row r="21">
          <cell r="L21" t="str">
            <v>41272819771126127X</v>
          </cell>
          <cell r="M21" t="str">
            <v>农商行</v>
          </cell>
          <cell r="N21" t="str">
            <v>农商行</v>
          </cell>
          <cell r="O21" t="str">
            <v>杜前进</v>
          </cell>
          <cell r="P21" t="str">
            <v>623059137802533520</v>
          </cell>
        </row>
        <row r="22">
          <cell r="L22" t="str">
            <v>41272819670818052X</v>
          </cell>
          <cell r="M22" t="str">
            <v>农商行</v>
          </cell>
          <cell r="N22" t="str">
            <v>农商行</v>
          </cell>
          <cell r="O22" t="str">
            <v>李芝</v>
          </cell>
          <cell r="P22" t="str">
            <v>37819002200013384</v>
          </cell>
        </row>
        <row r="23">
          <cell r="L23" t="str">
            <v>412728197002101337</v>
          </cell>
          <cell r="M23" t="str">
            <v>沈丘农商银行</v>
          </cell>
          <cell r="N23" t="str">
            <v>农商行</v>
          </cell>
          <cell r="O23" t="str">
            <v>曹军治</v>
          </cell>
          <cell r="P23" t="str">
            <v>623059137801288787</v>
          </cell>
        </row>
        <row r="24">
          <cell r="L24" t="str">
            <v>412728196607011276</v>
          </cell>
          <cell r="M24" t="str">
            <v>沈丘农商银行</v>
          </cell>
          <cell r="N24" t="str">
            <v>农商行</v>
          </cell>
          <cell r="O24" t="str">
            <v>高得良</v>
          </cell>
          <cell r="P24" t="str">
            <v>00000057148883780889</v>
          </cell>
        </row>
        <row r="25">
          <cell r="L25" t="str">
            <v>412728197207101277</v>
          </cell>
          <cell r="M25" t="str">
            <v>中银富登</v>
          </cell>
          <cell r="N25" t="str">
            <v>农商行</v>
          </cell>
          <cell r="O25" t="str">
            <v>马桂香</v>
          </cell>
          <cell r="P25" t="str">
            <v>00000057148923783889</v>
          </cell>
        </row>
        <row r="26">
          <cell r="L26" t="str">
            <v>412728196302201239</v>
          </cell>
          <cell r="M26" t="str">
            <v>沈丘农商银行</v>
          </cell>
          <cell r="N26" t="str">
            <v>农商行</v>
          </cell>
          <cell r="O26" t="str">
            <v>高卫成</v>
          </cell>
          <cell r="P26" t="str">
            <v>623059137801786129</v>
          </cell>
        </row>
        <row r="27">
          <cell r="L27" t="str">
            <v>41272819750715125X</v>
          </cell>
          <cell r="M27" t="str">
            <v>农商行</v>
          </cell>
          <cell r="N27" t="str">
            <v>农商银行</v>
          </cell>
          <cell r="O27" t="str">
            <v>曹建康</v>
          </cell>
          <cell r="P27" t="str">
            <v>623059137801468942</v>
          </cell>
        </row>
        <row r="28">
          <cell r="L28" t="str">
            <v>412728196902031229</v>
          </cell>
          <cell r="M28" t="str">
            <v>农商行</v>
          </cell>
          <cell r="N28" t="str">
            <v>农商银行</v>
          </cell>
          <cell r="O28" t="str">
            <v>马献真</v>
          </cell>
          <cell r="P28" t="str">
            <v>623059137802728468</v>
          </cell>
        </row>
        <row r="29">
          <cell r="L29" t="str">
            <v>412728198202011218</v>
          </cell>
          <cell r="M29" t="str">
            <v>农商行</v>
          </cell>
          <cell r="N29" t="str">
            <v>农商银行</v>
          </cell>
          <cell r="O29" t="str">
            <v>马高升</v>
          </cell>
          <cell r="P29" t="str">
            <v>623059137801786141</v>
          </cell>
        </row>
        <row r="30">
          <cell r="L30" t="str">
            <v>412728198012121272</v>
          </cell>
          <cell r="M30" t="str">
            <v>农商行</v>
          </cell>
          <cell r="N30" t="str">
            <v>农商银行</v>
          </cell>
          <cell r="O30" t="str">
            <v>马志锋</v>
          </cell>
          <cell r="P30" t="str">
            <v>412728198012121272</v>
          </cell>
        </row>
        <row r="31">
          <cell r="L31" t="str">
            <v>412728197201291241</v>
          </cell>
          <cell r="M31" t="str">
            <v>沈丘农商银行</v>
          </cell>
          <cell r="N31" t="str">
            <v>农商银行</v>
          </cell>
          <cell r="O31" t="str">
            <v>张士勤</v>
          </cell>
          <cell r="P31" t="str">
            <v>00000120165303789889</v>
          </cell>
        </row>
        <row r="32">
          <cell r="L32" t="str">
            <v>412728197312051216</v>
          </cell>
          <cell r="M32" t="str">
            <v>沈丘农商银行</v>
          </cell>
          <cell r="N32" t="str">
            <v>农商银行</v>
          </cell>
          <cell r="O32" t="str">
            <v>曹党生</v>
          </cell>
          <cell r="P32" t="str">
            <v>00000027947223785889</v>
          </cell>
        </row>
        <row r="33">
          <cell r="L33" t="str">
            <v>412728197201291241</v>
          </cell>
          <cell r="M33" t="str">
            <v>沈丘农商银行</v>
          </cell>
          <cell r="N33" t="str">
            <v>农商银行</v>
          </cell>
          <cell r="O33" t="str">
            <v>张士勤</v>
          </cell>
          <cell r="P33" t="str">
            <v>00000120165303789889</v>
          </cell>
        </row>
        <row r="34">
          <cell r="L34" t="str">
            <v>412728196106281235</v>
          </cell>
          <cell r="M34" t="str">
            <v>农商行</v>
          </cell>
          <cell r="N34" t="str">
            <v>农商行</v>
          </cell>
          <cell r="O34" t="str">
            <v>孙克敬</v>
          </cell>
          <cell r="P34" t="str">
            <v>623059137802839018</v>
          </cell>
        </row>
        <row r="35">
          <cell r="L35" t="str">
            <v>412728196906291212</v>
          </cell>
          <cell r="M35" t="str">
            <v>农商行</v>
          </cell>
          <cell r="N35" t="str">
            <v>农商行</v>
          </cell>
          <cell r="O35" t="str">
            <v>刘盘祥</v>
          </cell>
          <cell r="P35" t="str">
            <v>00000033368933782889</v>
          </cell>
        </row>
        <row r="36">
          <cell r="L36" t="str">
            <v>412728198110201276</v>
          </cell>
          <cell r="M36" t="str">
            <v>农商行</v>
          </cell>
          <cell r="N36" t="str">
            <v>农商行</v>
          </cell>
          <cell r="O36" t="str">
            <v>孙建强</v>
          </cell>
          <cell r="P36" t="str">
            <v>623059137801789503</v>
          </cell>
        </row>
        <row r="37">
          <cell r="L37" t="str">
            <v>412728196906081274</v>
          </cell>
          <cell r="M37" t="str">
            <v>农商行</v>
          </cell>
          <cell r="N37" t="str">
            <v>农商行</v>
          </cell>
          <cell r="O37" t="str">
            <v>刘海龙</v>
          </cell>
          <cell r="P37" t="str">
            <v>623059137802729706</v>
          </cell>
        </row>
        <row r="38">
          <cell r="L38" t="str">
            <v>412728198004091210</v>
          </cell>
          <cell r="M38" t="str">
            <v>农商行</v>
          </cell>
          <cell r="N38" t="str">
            <v>农商行</v>
          </cell>
          <cell r="O38" t="str">
            <v>孙礼山</v>
          </cell>
          <cell r="P38" t="str">
            <v>623059137800816232</v>
          </cell>
        </row>
        <row r="39">
          <cell r="L39" t="str">
            <v>412728196912211274</v>
          </cell>
          <cell r="M39" t="str">
            <v>中银富登</v>
          </cell>
          <cell r="N39" t="str">
            <v>农商行</v>
          </cell>
          <cell r="O39" t="str">
            <v>钟明岗</v>
          </cell>
          <cell r="P39" t="str">
            <v>6213560710900108316</v>
          </cell>
        </row>
        <row r="40">
          <cell r="L40" t="str">
            <v>412728197203131217</v>
          </cell>
          <cell r="M40" t="str">
            <v>农商行</v>
          </cell>
          <cell r="N40" t="str">
            <v>农商行</v>
          </cell>
          <cell r="O40" t="str">
            <v>胡福根</v>
          </cell>
          <cell r="P40" t="str">
            <v>623059137800639709</v>
          </cell>
        </row>
        <row r="41">
          <cell r="L41" t="str">
            <v>412728196504201229</v>
          </cell>
          <cell r="M41" t="str">
            <v>农商行</v>
          </cell>
          <cell r="N41" t="str">
            <v>农商行</v>
          </cell>
          <cell r="O41" t="str">
            <v>张美荣</v>
          </cell>
          <cell r="P41" t="str">
            <v>623059137802291186</v>
          </cell>
        </row>
        <row r="42">
          <cell r="L42" t="str">
            <v>412728196601101246</v>
          </cell>
          <cell r="M42" t="str">
            <v>农商行</v>
          </cell>
          <cell r="N42" t="str">
            <v>农商行</v>
          </cell>
          <cell r="O42" t="str">
            <v>张秀英</v>
          </cell>
          <cell r="P42" t="str">
            <v>623059137803554467</v>
          </cell>
        </row>
        <row r="43">
          <cell r="L43" t="str">
            <v>412728198412121212</v>
          </cell>
          <cell r="M43" t="str">
            <v>沈丘农商银行</v>
          </cell>
          <cell r="N43" t="str">
            <v>农商行</v>
          </cell>
          <cell r="O43" t="str">
            <v>胡玉柱</v>
          </cell>
          <cell r="P43" t="str">
            <v>623059137800476466</v>
          </cell>
        </row>
        <row r="44">
          <cell r="L44" t="str">
            <v>412728196402091217</v>
          </cell>
          <cell r="M44" t="str">
            <v>沈丘农商银行</v>
          </cell>
          <cell r="N44" t="str">
            <v>农商行</v>
          </cell>
          <cell r="O44" t="str">
            <v>王保钢</v>
          </cell>
          <cell r="P44" t="str">
            <v>623059137803591121</v>
          </cell>
        </row>
        <row r="45">
          <cell r="L45" t="str">
            <v>412728197710291258</v>
          </cell>
          <cell r="M45" t="str">
            <v>沈丘农商银行</v>
          </cell>
          <cell r="N45" t="str">
            <v>农商行</v>
          </cell>
          <cell r="O45" t="str">
            <v>王山领</v>
          </cell>
          <cell r="P45" t="str">
            <v>623059137802958669</v>
          </cell>
        </row>
        <row r="46">
          <cell r="L46" t="str">
            <v>412728196608101214</v>
          </cell>
          <cell r="M46" t="str">
            <v>沈丘农商银行</v>
          </cell>
          <cell r="N46" t="str">
            <v>农商行</v>
          </cell>
          <cell r="O46" t="str">
            <v>胡广成</v>
          </cell>
          <cell r="P46" t="str">
            <v>623059137803591717</v>
          </cell>
        </row>
        <row r="47">
          <cell r="L47" t="str">
            <v>412728197911171252</v>
          </cell>
          <cell r="M47" t="str">
            <v>沈丘农商银行</v>
          </cell>
          <cell r="N47" t="str">
            <v>农商行</v>
          </cell>
          <cell r="O47" t="str">
            <v>赵金伟</v>
          </cell>
          <cell r="P47" t="str">
            <v>623059137803591758</v>
          </cell>
        </row>
        <row r="48">
          <cell r="L48" t="str">
            <v>412728196902271230</v>
          </cell>
          <cell r="M48" t="str">
            <v>沈丘农商银行</v>
          </cell>
          <cell r="N48" t="str">
            <v>农商行</v>
          </cell>
          <cell r="O48" t="str">
            <v>戚山林</v>
          </cell>
          <cell r="P48" t="str">
            <v>00000027371503785889</v>
          </cell>
        </row>
        <row r="49">
          <cell r="L49" t="str">
            <v>412728197009131213</v>
          </cell>
          <cell r="M49" t="str">
            <v>中银富登</v>
          </cell>
          <cell r="N49" t="str">
            <v>农商行</v>
          </cell>
          <cell r="O49" t="str">
            <v>霍建党</v>
          </cell>
          <cell r="P49" t="str">
            <v>623059137802021021</v>
          </cell>
        </row>
        <row r="50">
          <cell r="L50" t="str">
            <v>412728196305041234</v>
          </cell>
          <cell r="M50" t="str">
            <v>农商行</v>
          </cell>
          <cell r="N50" t="str">
            <v>农商行</v>
          </cell>
          <cell r="O50" t="str">
            <v>霍云章</v>
          </cell>
          <cell r="P50" t="str">
            <v>623059137802292770</v>
          </cell>
        </row>
        <row r="51">
          <cell r="L51" t="str">
            <v>412728197212201221</v>
          </cell>
          <cell r="M51" t="str">
            <v>农商行</v>
          </cell>
          <cell r="N51" t="str">
            <v>农商行</v>
          </cell>
          <cell r="O51" t="str">
            <v>胡素华</v>
          </cell>
          <cell r="P51" t="str">
            <v>623059137803206951</v>
          </cell>
        </row>
        <row r="52">
          <cell r="L52" t="str">
            <v>412728199006111216</v>
          </cell>
          <cell r="M52" t="str">
            <v>农商行</v>
          </cell>
          <cell r="N52" t="str">
            <v>农商行</v>
          </cell>
          <cell r="O52" t="str">
            <v>霍龙伟</v>
          </cell>
          <cell r="P52" t="str">
            <v>623059137801903369</v>
          </cell>
        </row>
        <row r="53">
          <cell r="L53" t="str">
            <v>412728196605031230</v>
          </cell>
          <cell r="M53" t="str">
            <v>农商行</v>
          </cell>
          <cell r="N53" t="str">
            <v>农商行</v>
          </cell>
          <cell r="O53" t="str">
            <v>霍五常</v>
          </cell>
          <cell r="P53" t="str">
            <v>623059137801988758</v>
          </cell>
        </row>
        <row r="54">
          <cell r="L54" t="str">
            <v>412728196212211257</v>
          </cell>
          <cell r="M54" t="str">
            <v>农商行</v>
          </cell>
          <cell r="N54" t="str">
            <v>农商行</v>
          </cell>
          <cell r="O54" t="str">
            <v>霍云洪</v>
          </cell>
          <cell r="P54" t="str">
            <v>623059137802290451</v>
          </cell>
        </row>
        <row r="55">
          <cell r="L55" t="str">
            <v>412728197410111219</v>
          </cell>
          <cell r="M55" t="str">
            <v>中银富登</v>
          </cell>
          <cell r="N55" t="str">
            <v>农商行</v>
          </cell>
          <cell r="O55" t="str">
            <v>霍保青</v>
          </cell>
          <cell r="P55" t="str">
            <v>622991137601297783</v>
          </cell>
        </row>
        <row r="56">
          <cell r="L56" t="str">
            <v>412728197111011226</v>
          </cell>
          <cell r="M56" t="str">
            <v>沈丘农商银行</v>
          </cell>
          <cell r="N56" t="str">
            <v>农商行</v>
          </cell>
          <cell r="O56" t="str">
            <v>巴彩英</v>
          </cell>
          <cell r="P56" t="str">
            <v>623059137801550277</v>
          </cell>
        </row>
        <row r="57">
          <cell r="L57" t="str">
            <v>412728196306101219</v>
          </cell>
          <cell r="M57" t="str">
            <v>沈丘农商银行</v>
          </cell>
          <cell r="N57" t="str">
            <v>农商行</v>
          </cell>
          <cell r="O57" t="str">
            <v>霍国营</v>
          </cell>
          <cell r="P57" t="str">
            <v>623059137802730456</v>
          </cell>
        </row>
        <row r="58">
          <cell r="L58" t="str">
            <v>412728197812241219</v>
          </cell>
          <cell r="M58" t="str">
            <v>农行</v>
          </cell>
          <cell r="N58" t="str">
            <v>农商行</v>
          </cell>
          <cell r="O58" t="str">
            <v>韩书英</v>
          </cell>
          <cell r="P58" t="str">
            <v>00000033377873780889</v>
          </cell>
        </row>
        <row r="59">
          <cell r="L59" t="str">
            <v>412728196211021224</v>
          </cell>
          <cell r="M59" t="str">
            <v>农商行</v>
          </cell>
          <cell r="N59" t="str">
            <v>农商行</v>
          </cell>
          <cell r="O59" t="str">
            <v>杜留香</v>
          </cell>
          <cell r="P59" t="str">
            <v>623059137801606871</v>
          </cell>
        </row>
        <row r="60">
          <cell r="L60" t="str">
            <v>412728196106171255</v>
          </cell>
          <cell r="M60" t="str">
            <v>农商行</v>
          </cell>
          <cell r="N60" t="str">
            <v>农商行</v>
          </cell>
          <cell r="O60" t="str">
            <v>王全富</v>
          </cell>
          <cell r="P60" t="str">
            <v>623059137800838236</v>
          </cell>
        </row>
        <row r="61">
          <cell r="L61" t="str">
            <v>412728196309171212</v>
          </cell>
          <cell r="M61" t="str">
            <v>农商行</v>
          </cell>
          <cell r="N61" t="str">
            <v>农商行</v>
          </cell>
          <cell r="O61" t="str">
            <v>王云常</v>
          </cell>
          <cell r="P61" t="str">
            <v>623059137803207447</v>
          </cell>
        </row>
        <row r="62">
          <cell r="L62" t="str">
            <v>412728196404241266</v>
          </cell>
          <cell r="M62" t="str">
            <v>沈丘农商银行</v>
          </cell>
          <cell r="N62" t="str">
            <v>农商行</v>
          </cell>
          <cell r="O62" t="str">
            <v>王玉勤</v>
          </cell>
          <cell r="P62" t="str">
            <v>00000207369313787889</v>
          </cell>
        </row>
        <row r="63">
          <cell r="L63" t="str">
            <v>412728196812051218</v>
          </cell>
          <cell r="M63" t="str">
            <v>沈丘农商银行</v>
          </cell>
          <cell r="N63" t="str">
            <v>农商行</v>
          </cell>
          <cell r="O63" t="str">
            <v>王广东</v>
          </cell>
          <cell r="P63" t="str">
            <v>623059137801788281</v>
          </cell>
        </row>
        <row r="64">
          <cell r="L64" t="str">
            <v>412728197006021254</v>
          </cell>
          <cell r="M64" t="str">
            <v>农商行</v>
          </cell>
          <cell r="N64" t="str">
            <v>农商行</v>
          </cell>
          <cell r="O64" t="str">
            <v>张爱华</v>
          </cell>
          <cell r="P64" t="str">
            <v>37819002500000276</v>
          </cell>
        </row>
        <row r="65">
          <cell r="L65" t="str">
            <v>41272819641204123X</v>
          </cell>
          <cell r="M65" t="str">
            <v>农商行</v>
          </cell>
          <cell r="N65" t="str">
            <v>农商行</v>
          </cell>
          <cell r="O65" t="str">
            <v>张如义</v>
          </cell>
          <cell r="P65" t="str">
            <v>00000094281423784889</v>
          </cell>
        </row>
        <row r="66">
          <cell r="L66" t="str">
            <v>412728196811051216</v>
          </cell>
          <cell r="M66" t="str">
            <v>农商行</v>
          </cell>
          <cell r="N66" t="str">
            <v>农商行</v>
          </cell>
          <cell r="O66" t="str">
            <v>张进山</v>
          </cell>
          <cell r="P66" t="str">
            <v>623059137802958362</v>
          </cell>
        </row>
        <row r="67">
          <cell r="L67" t="str">
            <v>412728196203211212</v>
          </cell>
          <cell r="M67" t="str">
            <v>沈丘农商银行</v>
          </cell>
          <cell r="N67" t="str">
            <v>沈丘农商银行</v>
          </cell>
          <cell r="O67" t="str">
            <v>李王营</v>
          </cell>
          <cell r="P67" t="str">
            <v>623059137803340925</v>
          </cell>
        </row>
        <row r="68">
          <cell r="L68" t="str">
            <v>412728197211041211</v>
          </cell>
          <cell r="M68" t="str">
            <v>沈丘农商银行</v>
          </cell>
          <cell r="N68" t="str">
            <v>沈丘农商银行</v>
          </cell>
          <cell r="O68" t="str">
            <v>单树志</v>
          </cell>
          <cell r="P68" t="str">
            <v>37819002500002435</v>
          </cell>
        </row>
        <row r="69">
          <cell r="L69" t="str">
            <v>412728196812271210</v>
          </cell>
          <cell r="M69" t="str">
            <v>沈丘农商银行</v>
          </cell>
          <cell r="N69" t="str">
            <v>沈丘农商银行</v>
          </cell>
          <cell r="O69" t="str">
            <v>单参军</v>
          </cell>
          <cell r="P69" t="str">
            <v>623059137802347574</v>
          </cell>
        </row>
        <row r="70">
          <cell r="L70" t="str">
            <v>412728196510101240</v>
          </cell>
          <cell r="M70" t="str">
            <v>沈丘农商银行</v>
          </cell>
          <cell r="N70" t="str">
            <v>沈丘农商银行</v>
          </cell>
          <cell r="O70" t="str">
            <v>邢玉英</v>
          </cell>
          <cell r="P70" t="str">
            <v>37819002100009349</v>
          </cell>
        </row>
        <row r="71">
          <cell r="L71" t="str">
            <v>412728196705081219</v>
          </cell>
          <cell r="M71" t="str">
            <v>沈丘农商银行</v>
          </cell>
          <cell r="N71" t="str">
            <v>沈丘农商银行</v>
          </cell>
          <cell r="O71" t="str">
            <v>张祥丽</v>
          </cell>
          <cell r="P71" t="str">
            <v>623059137801551481</v>
          </cell>
        </row>
        <row r="72">
          <cell r="L72" t="str">
            <v>412728196511171240</v>
          </cell>
          <cell r="M72" t="str">
            <v>沈丘农商银行</v>
          </cell>
          <cell r="N72" t="str">
            <v>沈丘农商银行</v>
          </cell>
          <cell r="O72" t="str">
            <v>张连荣</v>
          </cell>
          <cell r="P72" t="str">
            <v>623059137801551572</v>
          </cell>
        </row>
        <row r="73">
          <cell r="L73" t="str">
            <v>412728196512011214</v>
          </cell>
          <cell r="M73" t="str">
            <v>沈丘农商银行</v>
          </cell>
          <cell r="N73" t="str">
            <v>沈丘农商银行</v>
          </cell>
          <cell r="O73" t="str">
            <v>单世强</v>
          </cell>
          <cell r="P73" t="str">
            <v>623059137801989368</v>
          </cell>
        </row>
        <row r="74">
          <cell r="L74" t="str">
            <v>412728197603031215</v>
          </cell>
          <cell r="M74" t="str">
            <v>沈丘农商银行</v>
          </cell>
          <cell r="N74" t="str">
            <v>沈丘农商银行</v>
          </cell>
          <cell r="O74" t="str">
            <v>单新场</v>
          </cell>
          <cell r="P74" t="str">
            <v>623059137803554368</v>
          </cell>
        </row>
        <row r="75">
          <cell r="L75" t="str">
            <v>412728196806121275</v>
          </cell>
          <cell r="M75" t="str">
            <v>沈丘农商银行</v>
          </cell>
          <cell r="N75" t="str">
            <v>沈丘农商银行</v>
          </cell>
          <cell r="O75" t="str">
            <v>张银庄</v>
          </cell>
          <cell r="P75" t="str">
            <v>00000160608183787889</v>
          </cell>
        </row>
        <row r="76">
          <cell r="L76" t="str">
            <v>412728196908191215</v>
          </cell>
          <cell r="M76" t="str">
            <v>沈丘农商银行</v>
          </cell>
          <cell r="N76" t="str">
            <v>沈丘农商银行</v>
          </cell>
          <cell r="O76" t="str">
            <v>张福银</v>
          </cell>
          <cell r="P76" t="str">
            <v>623059137802655836</v>
          </cell>
        </row>
        <row r="77">
          <cell r="L77" t="str">
            <v>412728197012091216</v>
          </cell>
          <cell r="M77" t="str">
            <v>沈丘农商银行</v>
          </cell>
          <cell r="N77" t="str">
            <v>沈丘农商银行</v>
          </cell>
          <cell r="O77" t="str">
            <v>张红军</v>
          </cell>
          <cell r="P77" t="str">
            <v>623059137801468892</v>
          </cell>
        </row>
        <row r="78">
          <cell r="L78" t="str">
            <v>412728197805181254</v>
          </cell>
          <cell r="M78" t="str">
            <v>沈丘农商银行</v>
          </cell>
          <cell r="N78" t="str">
            <v>沈丘农商银行</v>
          </cell>
          <cell r="O78" t="str">
            <v>韩现云</v>
          </cell>
          <cell r="P78" t="str">
            <v>623059137801786905</v>
          </cell>
        </row>
        <row r="79">
          <cell r="L79" t="str">
            <v>412728198910101214</v>
          </cell>
          <cell r="M79" t="str">
            <v>沈丘农商银行</v>
          </cell>
          <cell r="N79" t="str">
            <v>沈丘农商银行</v>
          </cell>
          <cell r="O79" t="str">
            <v>李东林</v>
          </cell>
          <cell r="P79" t="str">
            <v>623059137802403286</v>
          </cell>
        </row>
        <row r="80">
          <cell r="L80" t="str">
            <v>412728199101191218</v>
          </cell>
          <cell r="M80" t="str">
            <v>农商行</v>
          </cell>
          <cell r="N80" t="str">
            <v>农商行</v>
          </cell>
          <cell r="O80" t="str">
            <v>张亚飞</v>
          </cell>
          <cell r="P80" t="str">
            <v>623059137801788448</v>
          </cell>
        </row>
        <row r="81">
          <cell r="L81" t="str">
            <v>412728197311011239</v>
          </cell>
          <cell r="M81" t="str">
            <v>农商行</v>
          </cell>
          <cell r="N81" t="str">
            <v>农商行</v>
          </cell>
          <cell r="O81" t="str">
            <v>张刘红</v>
          </cell>
          <cell r="P81" t="str">
            <v>623059137801606889</v>
          </cell>
        </row>
        <row r="82">
          <cell r="L82" t="str">
            <v>412728197802121213</v>
          </cell>
          <cell r="M82" t="str">
            <v>沈丘农商银行</v>
          </cell>
          <cell r="N82" t="str">
            <v>农商行</v>
          </cell>
          <cell r="O82" t="str">
            <v>张俊红</v>
          </cell>
          <cell r="P82" t="str">
            <v>00000068163563786889</v>
          </cell>
        </row>
        <row r="83">
          <cell r="L83" t="str">
            <v>412728196912251276</v>
          </cell>
          <cell r="M83" t="str">
            <v>沈丘农商银行</v>
          </cell>
          <cell r="N83" t="str">
            <v>农商行</v>
          </cell>
          <cell r="O83" t="str">
            <v>张功祥</v>
          </cell>
          <cell r="P83" t="str">
            <v>00000127666883789889</v>
          </cell>
        </row>
        <row r="84">
          <cell r="L84" t="str">
            <v>412728196912071216</v>
          </cell>
          <cell r="M84" t="str">
            <v>沈丘农商银行</v>
          </cell>
          <cell r="N84" t="str">
            <v>农商行</v>
          </cell>
          <cell r="O84" t="str">
            <v>张占红</v>
          </cell>
          <cell r="P84" t="str">
            <v>623059137802345099</v>
          </cell>
        </row>
        <row r="85">
          <cell r="L85" t="str">
            <v>412728198007121251</v>
          </cell>
          <cell r="M85" t="str">
            <v>沈丘农商银行</v>
          </cell>
          <cell r="N85" t="str">
            <v>农商行</v>
          </cell>
          <cell r="O85" t="str">
            <v>张防洪</v>
          </cell>
          <cell r="P85" t="str">
            <v>623059137802963941</v>
          </cell>
        </row>
        <row r="86">
          <cell r="L86" t="str">
            <v>412728196601201220</v>
          </cell>
          <cell r="M86" t="str">
            <v>沈丘农商银行</v>
          </cell>
          <cell r="N86" t="str">
            <v>农商行</v>
          </cell>
          <cell r="O86" t="str">
            <v>邢玉芝</v>
          </cell>
          <cell r="P86" t="str">
            <v>623059137803342434</v>
          </cell>
        </row>
        <row r="87">
          <cell r="L87" t="str">
            <v>412728197712191218</v>
          </cell>
          <cell r="M87" t="str">
            <v>沈丘农商银行</v>
          </cell>
          <cell r="N87" t="str">
            <v>农商行</v>
          </cell>
          <cell r="O87" t="str">
            <v>张华礼</v>
          </cell>
          <cell r="P87" t="str">
            <v>623059137803789220</v>
          </cell>
        </row>
        <row r="88">
          <cell r="L88" t="str">
            <v>41272819870819121X</v>
          </cell>
          <cell r="M88" t="str">
            <v>沈丘农商银行</v>
          </cell>
          <cell r="N88" t="str">
            <v>农商行</v>
          </cell>
          <cell r="O88" t="str">
            <v>张朋超</v>
          </cell>
          <cell r="P88" t="str">
            <v>623059137800204637</v>
          </cell>
        </row>
        <row r="89">
          <cell r="L89" t="str">
            <v>412728198809201237</v>
          </cell>
          <cell r="M89" t="str">
            <v>沈丘农商银行</v>
          </cell>
          <cell r="N89" t="str">
            <v>农商行</v>
          </cell>
          <cell r="O89" t="str">
            <v>张趁心</v>
          </cell>
          <cell r="P89" t="str">
            <v>3780201200004194</v>
          </cell>
        </row>
        <row r="90">
          <cell r="L90" t="str">
            <v>412728198408051231</v>
          </cell>
          <cell r="M90" t="str">
            <v>农商行</v>
          </cell>
          <cell r="N90" t="str">
            <v>农商行</v>
          </cell>
          <cell r="O90" t="str">
            <v>黄志广</v>
          </cell>
          <cell r="P90" t="str">
            <v>623059137802731629</v>
          </cell>
        </row>
        <row r="91">
          <cell r="L91" t="str">
            <v>412728196904161238</v>
          </cell>
          <cell r="M91" t="str">
            <v>农商行</v>
          </cell>
          <cell r="N91" t="str">
            <v>农商行</v>
          </cell>
          <cell r="O91" t="str">
            <v>李玉保</v>
          </cell>
          <cell r="P91" t="str">
            <v>00000056043033783889</v>
          </cell>
        </row>
        <row r="92">
          <cell r="L92" t="str">
            <v>412728196709181233</v>
          </cell>
          <cell r="M92" t="str">
            <v>农商行</v>
          </cell>
          <cell r="N92" t="str">
            <v>农商行</v>
          </cell>
          <cell r="O92" t="str">
            <v>黄灿齐</v>
          </cell>
          <cell r="P92" t="str">
            <v>00000094282783785889</v>
          </cell>
        </row>
        <row r="93">
          <cell r="L93" t="str">
            <v>412728197507191219</v>
          </cell>
          <cell r="M93" t="str">
            <v>农商行</v>
          </cell>
          <cell r="N93" t="str">
            <v>农商行</v>
          </cell>
          <cell r="O93" t="str">
            <v>朱贵彬</v>
          </cell>
          <cell r="P93" t="str">
            <v>623059137800534157</v>
          </cell>
        </row>
        <row r="94">
          <cell r="L94" t="str">
            <v>412728198610170824</v>
          </cell>
          <cell r="M94" t="str">
            <v>农商行</v>
          </cell>
          <cell r="N94" t="str">
            <v>农商行</v>
          </cell>
          <cell r="O94" t="str">
            <v>朱李华</v>
          </cell>
          <cell r="P94" t="str">
            <v>623059137801912774</v>
          </cell>
        </row>
        <row r="95">
          <cell r="L95" t="str">
            <v>412728198507251239</v>
          </cell>
          <cell r="M95" t="str">
            <v>农商行</v>
          </cell>
          <cell r="N95" t="str">
            <v>农商行</v>
          </cell>
          <cell r="O95" t="str">
            <v>黄振刚</v>
          </cell>
          <cell r="P95" t="str">
            <v>623059137800756818</v>
          </cell>
        </row>
        <row r="96">
          <cell r="L96" t="str">
            <v>412728198502181219</v>
          </cell>
          <cell r="M96" t="str">
            <v>农商行</v>
          </cell>
          <cell r="N96" t="str">
            <v>农商行</v>
          </cell>
          <cell r="O96" t="str">
            <v>李俊威</v>
          </cell>
          <cell r="P96" t="str">
            <v>623059137802958057</v>
          </cell>
        </row>
        <row r="97">
          <cell r="L97" t="str">
            <v>412728197303131214</v>
          </cell>
          <cell r="M97" t="str">
            <v>农商行</v>
          </cell>
          <cell r="N97" t="str">
            <v>农商行</v>
          </cell>
          <cell r="O97" t="str">
            <v>胡林厂</v>
          </cell>
          <cell r="P97" t="str">
            <v>623059137801606947</v>
          </cell>
        </row>
        <row r="98">
          <cell r="L98" t="str">
            <v>412728197912081312</v>
          </cell>
          <cell r="M98" t="str">
            <v>农商行</v>
          </cell>
          <cell r="N98" t="str">
            <v>农商行</v>
          </cell>
          <cell r="O98" t="str">
            <v>胡金峰</v>
          </cell>
          <cell r="P98" t="str">
            <v>623059137800908005</v>
          </cell>
        </row>
        <row r="99">
          <cell r="L99" t="str">
            <v>412728198311211219</v>
          </cell>
          <cell r="M99" t="str">
            <v>农商行</v>
          </cell>
          <cell r="N99" t="str">
            <v>农商行</v>
          </cell>
          <cell r="O99" t="str">
            <v>胡银亮</v>
          </cell>
          <cell r="P99" t="str">
            <v>623059137803554400</v>
          </cell>
        </row>
        <row r="100">
          <cell r="L100" t="str">
            <v>412728196810151258</v>
          </cell>
          <cell r="M100" t="str">
            <v>农商行</v>
          </cell>
          <cell r="N100" t="str">
            <v>农商行</v>
          </cell>
          <cell r="O100" t="str">
            <v>胡军粮</v>
          </cell>
          <cell r="P100" t="str">
            <v>623059137801277095</v>
          </cell>
        </row>
        <row r="101">
          <cell r="L101" t="str">
            <v>412728196509151275</v>
          </cell>
          <cell r="M101" t="str">
            <v>农商行</v>
          </cell>
          <cell r="N101" t="str">
            <v>农商行</v>
          </cell>
          <cell r="O101" t="str">
            <v>李新旺</v>
          </cell>
          <cell r="P101" t="str">
            <v>623059137802731413</v>
          </cell>
        </row>
        <row r="102">
          <cell r="L102" t="str">
            <v>412728197504281219</v>
          </cell>
          <cell r="M102" t="str">
            <v>农商行</v>
          </cell>
          <cell r="N102" t="str">
            <v>农商行</v>
          </cell>
          <cell r="O102" t="str">
            <v>胡鸿伟</v>
          </cell>
          <cell r="P102" t="str">
            <v>623059137801912055</v>
          </cell>
        </row>
        <row r="103">
          <cell r="L103" t="str">
            <v>412728196407141236</v>
          </cell>
          <cell r="M103" t="str">
            <v>农商行</v>
          </cell>
          <cell r="N103" t="str">
            <v>农商行</v>
          </cell>
          <cell r="O103" t="str">
            <v>胡公社</v>
          </cell>
          <cell r="P103" t="str">
            <v>623059137803204055</v>
          </cell>
        </row>
        <row r="104">
          <cell r="L104" t="str">
            <v>412728198410071231</v>
          </cell>
          <cell r="M104" t="str">
            <v>农商行</v>
          </cell>
          <cell r="N104" t="str">
            <v>农商行</v>
          </cell>
          <cell r="O104" t="str">
            <v>胡文才</v>
          </cell>
          <cell r="P104" t="str">
            <v>623059137801642454</v>
          </cell>
        </row>
        <row r="105">
          <cell r="L105" t="str">
            <v>41162419970602121X</v>
          </cell>
          <cell r="M105" t="str">
            <v>农商行</v>
          </cell>
          <cell r="N105" t="str">
            <v>农商行</v>
          </cell>
          <cell r="O105" t="str">
            <v>胡乾坤</v>
          </cell>
          <cell r="P105" t="str">
            <v>62305913780355449</v>
          </cell>
        </row>
        <row r="106">
          <cell r="L106" t="str">
            <v>412728197010141216</v>
          </cell>
          <cell r="M106" t="str">
            <v>沈丘农商银行</v>
          </cell>
          <cell r="N106" t="str">
            <v>农商行</v>
          </cell>
          <cell r="O106" t="str">
            <v>胡学文</v>
          </cell>
          <cell r="P106" t="str">
            <v>623059137800534637</v>
          </cell>
        </row>
        <row r="107">
          <cell r="L107" t="str">
            <v>412728198110181236</v>
          </cell>
          <cell r="M107" t="str">
            <v>农商行</v>
          </cell>
          <cell r="N107" t="str">
            <v>卞路口农商行</v>
          </cell>
          <cell r="O107" t="str">
            <v>马银领</v>
          </cell>
          <cell r="P107" t="str">
            <v>623059137800361957</v>
          </cell>
        </row>
        <row r="108">
          <cell r="L108" t="str">
            <v>412728197409041217</v>
          </cell>
          <cell r="M108" t="str">
            <v>农商行</v>
          </cell>
          <cell r="N108" t="str">
            <v>卞路口农商行</v>
          </cell>
          <cell r="O108" t="str">
            <v>马海刚</v>
          </cell>
          <cell r="P108" t="str">
            <v>623059137802655786</v>
          </cell>
        </row>
        <row r="109">
          <cell r="L109" t="str">
            <v>41272819840921125X</v>
          </cell>
          <cell r="M109" t="str">
            <v>农商行</v>
          </cell>
          <cell r="N109" t="str">
            <v>卞路口农商行</v>
          </cell>
          <cell r="O109" t="str">
            <v>马防华</v>
          </cell>
          <cell r="P109" t="str">
            <v>623059137801515312</v>
          </cell>
        </row>
        <row r="110">
          <cell r="L110" t="str">
            <v>412728197802181232</v>
          </cell>
          <cell r="M110" t="str">
            <v>农商行</v>
          </cell>
          <cell r="N110" t="str">
            <v>卞路口农商行</v>
          </cell>
          <cell r="O110" t="str">
            <v>马庆伟</v>
          </cell>
          <cell r="P110" t="str">
            <v>62305913781786319</v>
          </cell>
        </row>
        <row r="111">
          <cell r="L111" t="str">
            <v>412728197012101234</v>
          </cell>
          <cell r="M111" t="str">
            <v>沈丘农商银行</v>
          </cell>
          <cell r="N111" t="str">
            <v>卞路口农商行</v>
          </cell>
          <cell r="O111" t="str">
            <v>马学政</v>
          </cell>
          <cell r="P111" t="str">
            <v>623059137801550392</v>
          </cell>
        </row>
        <row r="112">
          <cell r="L112" t="str">
            <v>412728195909251211</v>
          </cell>
          <cell r="M112" t="str">
            <v>沈丘农商银行</v>
          </cell>
          <cell r="N112" t="str">
            <v>卞路口农商行</v>
          </cell>
          <cell r="O112" t="str">
            <v>马少军</v>
          </cell>
          <cell r="P112" t="str">
            <v>623059137802292127</v>
          </cell>
        </row>
        <row r="113">
          <cell r="L113" t="str">
            <v>412728198510271214</v>
          </cell>
          <cell r="M113" t="str">
            <v>沈丘农商银行</v>
          </cell>
          <cell r="N113" t="str">
            <v>卞路口农商行</v>
          </cell>
          <cell r="O113" t="str">
            <v>曹纪英</v>
          </cell>
          <cell r="P113" t="str">
            <v>37819002800010924</v>
          </cell>
        </row>
        <row r="114">
          <cell r="L114" t="str">
            <v>412728197810141257</v>
          </cell>
          <cell r="M114" t="str">
            <v>沈丘农商银行</v>
          </cell>
          <cell r="N114" t="str">
            <v>卞路口农商行</v>
          </cell>
          <cell r="O114" t="str">
            <v>马磊</v>
          </cell>
          <cell r="P114" t="str">
            <v>623059137801608265</v>
          </cell>
        </row>
        <row r="115">
          <cell r="L115" t="str">
            <v>412728196206091244</v>
          </cell>
          <cell r="M115" t="str">
            <v>农商行</v>
          </cell>
          <cell r="N115" t="str">
            <v>农商行</v>
          </cell>
          <cell r="O115" t="str">
            <v>王群英</v>
          </cell>
          <cell r="P115" t="str">
            <v>623059137800590990</v>
          </cell>
        </row>
        <row r="116">
          <cell r="L116" t="str">
            <v>412728197901151215</v>
          </cell>
          <cell r="M116" t="str">
            <v>农商行</v>
          </cell>
          <cell r="N116" t="str">
            <v>农商行</v>
          </cell>
          <cell r="O116" t="str">
            <v>刘新峰</v>
          </cell>
          <cell r="P116" t="str">
            <v>00000033362533782889</v>
          </cell>
        </row>
        <row r="117">
          <cell r="L117" t="str">
            <v>412728198203151255</v>
          </cell>
          <cell r="M117" t="str">
            <v>农商行</v>
          </cell>
          <cell r="N117" t="str">
            <v>农商行</v>
          </cell>
          <cell r="O117" t="str">
            <v>朱俊超</v>
          </cell>
          <cell r="P117" t="str">
            <v>623059137803453827</v>
          </cell>
        </row>
        <row r="118">
          <cell r="L118" t="str">
            <v>412728197104051238</v>
          </cell>
          <cell r="M118" t="str">
            <v>农商行</v>
          </cell>
          <cell r="N118" t="str">
            <v>农商行</v>
          </cell>
          <cell r="O118" t="str">
            <v>于进良</v>
          </cell>
          <cell r="P118" t="str">
            <v>623059137802291707</v>
          </cell>
        </row>
        <row r="119">
          <cell r="L119" t="str">
            <v>412728196103141237</v>
          </cell>
          <cell r="M119" t="str">
            <v>农商行</v>
          </cell>
          <cell r="N119" t="str">
            <v>农商行</v>
          </cell>
          <cell r="O119" t="str">
            <v>李保重</v>
          </cell>
          <cell r="P119" t="str">
            <v>623059137802533165</v>
          </cell>
        </row>
        <row r="120">
          <cell r="L120" t="str">
            <v>41272819620715127X</v>
          </cell>
          <cell r="M120" t="str">
            <v>农商行</v>
          </cell>
          <cell r="N120" t="str">
            <v>农商行</v>
          </cell>
          <cell r="O120" t="str">
            <v>王志超</v>
          </cell>
          <cell r="P120" t="str">
            <v>37822002400002891</v>
          </cell>
        </row>
        <row r="121">
          <cell r="L121" t="str">
            <v>412728195911301214</v>
          </cell>
          <cell r="M121" t="str">
            <v>沈丘农商银行</v>
          </cell>
          <cell r="N121" t="str">
            <v>农商行</v>
          </cell>
          <cell r="O121" t="str">
            <v>刘恒良</v>
          </cell>
          <cell r="P121" t="str">
            <v>00000026845793780889</v>
          </cell>
        </row>
        <row r="122">
          <cell r="L122" t="str">
            <v>412728198405061231</v>
          </cell>
          <cell r="M122" t="str">
            <v>沈丘农商银行</v>
          </cell>
          <cell r="N122" t="str">
            <v>农商行</v>
          </cell>
          <cell r="O122" t="str">
            <v>刘万里</v>
          </cell>
          <cell r="P122" t="str">
            <v>623059137803341261</v>
          </cell>
        </row>
        <row r="123">
          <cell r="L123" t="str">
            <v>412728196612121218</v>
          </cell>
          <cell r="M123" t="str">
            <v>沈丘农商银行</v>
          </cell>
          <cell r="N123" t="str">
            <v>农商行</v>
          </cell>
          <cell r="O123" t="str">
            <v>王松锋</v>
          </cell>
          <cell r="P123" t="str">
            <v>623059137802532977</v>
          </cell>
        </row>
        <row r="124">
          <cell r="L124" t="str">
            <v>412728196907041215</v>
          </cell>
          <cell r="M124" t="str">
            <v>沈丘农商银行</v>
          </cell>
          <cell r="N124" t="str">
            <v>农商行</v>
          </cell>
          <cell r="O124" t="str">
            <v>刘胜利</v>
          </cell>
          <cell r="P124" t="str">
            <v>623059137803205607 </v>
          </cell>
        </row>
        <row r="125">
          <cell r="L125" t="str">
            <v>412728196302101318</v>
          </cell>
          <cell r="M125" t="str">
            <v>沈丘农商银行</v>
          </cell>
          <cell r="N125" t="str">
            <v>农商行</v>
          </cell>
          <cell r="O125" t="str">
            <v>王连山</v>
          </cell>
          <cell r="P125" t="str">
            <v>623059137802958727</v>
          </cell>
        </row>
        <row r="126">
          <cell r="L126" t="str">
            <v>412728197408151211</v>
          </cell>
          <cell r="M126" t="str">
            <v>沈丘农商银行</v>
          </cell>
          <cell r="N126" t="str">
            <v>农商行</v>
          </cell>
          <cell r="O126" t="str">
            <v>刘占营</v>
          </cell>
          <cell r="P126" t="str">
            <v>623059137801786384</v>
          </cell>
        </row>
        <row r="127">
          <cell r="L127" t="str">
            <v>412728198402241210</v>
          </cell>
          <cell r="M127" t="str">
            <v>农商行</v>
          </cell>
          <cell r="N127" t="str">
            <v>卞路口乡农商行</v>
          </cell>
          <cell r="O127" t="str">
            <v>肖永建</v>
          </cell>
          <cell r="P127" t="str">
            <v>623059137803512531</v>
          </cell>
        </row>
        <row r="128">
          <cell r="L128" t="str">
            <v>412728196901141215</v>
          </cell>
          <cell r="M128" t="str">
            <v>农商行</v>
          </cell>
          <cell r="N128" t="str">
            <v>卞路口乡农商行</v>
          </cell>
          <cell r="O128" t="str">
            <v>肖高宾</v>
          </cell>
          <cell r="P128" t="str">
            <v>623059137801607804</v>
          </cell>
        </row>
        <row r="129">
          <cell r="L129" t="str">
            <v>412728198005141216</v>
          </cell>
          <cell r="M129" t="str">
            <v>农商行</v>
          </cell>
          <cell r="N129" t="str">
            <v>卞路口乡农商行</v>
          </cell>
          <cell r="O129" t="str">
            <v>郑俊超</v>
          </cell>
          <cell r="P129" t="str">
            <v>623059137803155877</v>
          </cell>
        </row>
        <row r="130">
          <cell r="L130" t="str">
            <v>412728197607291217</v>
          </cell>
          <cell r="M130" t="str">
            <v>沈丘农商银行</v>
          </cell>
          <cell r="N130" t="str">
            <v>卞路口乡农商行</v>
          </cell>
          <cell r="O130" t="str">
            <v>肖保中</v>
          </cell>
          <cell r="P130" t="str">
            <v>623059137803821031</v>
          </cell>
        </row>
        <row r="131">
          <cell r="L131" t="str">
            <v>412728198704161259</v>
          </cell>
          <cell r="M131" t="str">
            <v>沈丘农商银行</v>
          </cell>
          <cell r="N131" t="str">
            <v>卞路口乡农商行</v>
          </cell>
          <cell r="O131" t="str">
            <v>肖志杰</v>
          </cell>
          <cell r="P131" t="str">
            <v>623059137801991331</v>
          </cell>
        </row>
        <row r="132">
          <cell r="L132" t="str">
            <v>412728197004191217</v>
          </cell>
          <cell r="M132" t="str">
            <v>沈丘农商银行</v>
          </cell>
          <cell r="N132" t="str">
            <v>卞路口乡农商行</v>
          </cell>
          <cell r="O132" t="str">
            <v>于子群</v>
          </cell>
          <cell r="P132" t="str">
            <v>623059137802021542</v>
          </cell>
        </row>
        <row r="133">
          <cell r="L133" t="str">
            <v>412728197401011283</v>
          </cell>
          <cell r="M133" t="str">
            <v>沈丘农商银行</v>
          </cell>
          <cell r="N133" t="str">
            <v>卞路口乡农商行</v>
          </cell>
          <cell r="O133" t="str">
            <v>李金梅</v>
          </cell>
          <cell r="P133" t="str">
            <v>00000187465693785889</v>
          </cell>
        </row>
        <row r="134">
          <cell r="L134" t="str">
            <v>412728196401181229</v>
          </cell>
          <cell r="M134" t="str">
            <v>沈丘农商银行</v>
          </cell>
          <cell r="N134" t="str">
            <v>卞路口乡农商行</v>
          </cell>
          <cell r="O134" t="str">
            <v>秦莲英</v>
          </cell>
          <cell r="P134" t="str">
            <v>00000043062673789889</v>
          </cell>
        </row>
        <row r="135">
          <cell r="L135" t="str">
            <v>412728196812101270</v>
          </cell>
          <cell r="M135" t="str">
            <v>农商行</v>
          </cell>
          <cell r="N135" t="str">
            <v>农商行</v>
          </cell>
          <cell r="O135" t="str">
            <v>刘刚</v>
          </cell>
          <cell r="P135" t="str">
            <v>623059137801607770</v>
          </cell>
        </row>
        <row r="136">
          <cell r="L136" t="str">
            <v>412728196406071221</v>
          </cell>
          <cell r="M136" t="str">
            <v>农商行</v>
          </cell>
          <cell r="N136" t="str">
            <v>农商行</v>
          </cell>
          <cell r="O136" t="str">
            <v>王朋</v>
          </cell>
          <cell r="P136" t="str">
            <v>623059137803554376</v>
          </cell>
        </row>
        <row r="137">
          <cell r="L137" t="str">
            <v>412728197606191249</v>
          </cell>
          <cell r="M137" t="str">
            <v>农商行</v>
          </cell>
          <cell r="N137" t="str">
            <v>农商行</v>
          </cell>
          <cell r="O137" t="str">
            <v>梁春红</v>
          </cell>
          <cell r="P137" t="str">
            <v>623059137800685595</v>
          </cell>
        </row>
        <row r="138">
          <cell r="L138" t="str">
            <v>412728197204241266</v>
          </cell>
          <cell r="M138" t="str">
            <v>农商行</v>
          </cell>
          <cell r="N138" t="str">
            <v>农商行</v>
          </cell>
          <cell r="O138" t="str">
            <v>曹玉霞</v>
          </cell>
          <cell r="P138" t="str">
            <v>623059137801607234</v>
          </cell>
        </row>
        <row r="139">
          <cell r="L139" t="str">
            <v>412728196304111210</v>
          </cell>
          <cell r="M139" t="str">
            <v>农商行</v>
          </cell>
          <cell r="N139" t="str">
            <v>农商行</v>
          </cell>
          <cell r="O139" t="str">
            <v>高殿领</v>
          </cell>
          <cell r="P139" t="str">
            <v>37819002800000294</v>
          </cell>
        </row>
        <row r="140">
          <cell r="L140" t="str">
            <v>412728198501061290</v>
          </cell>
          <cell r="M140" t="str">
            <v>中银富登</v>
          </cell>
          <cell r="N140" t="str">
            <v>中银富登</v>
          </cell>
          <cell r="O140" t="str">
            <v>戚赵霞</v>
          </cell>
          <cell r="P140" t="str">
            <v>6213560710900109314</v>
          </cell>
        </row>
        <row r="141">
          <cell r="L141" t="str">
            <v>412728198402281255</v>
          </cell>
          <cell r="M141" t="str">
            <v>沈丘农商银行</v>
          </cell>
          <cell r="N141" t="str">
            <v>农商行</v>
          </cell>
          <cell r="O141" t="str">
            <v>戚建里</v>
          </cell>
          <cell r="P141" t="str">
            <v>623059137802345289</v>
          </cell>
        </row>
        <row r="142">
          <cell r="L142" t="str">
            <v>412728197504071211</v>
          </cell>
          <cell r="M142" t="str">
            <v>沈丘农商银行</v>
          </cell>
          <cell r="N142" t="str">
            <v>农商行</v>
          </cell>
          <cell r="O142" t="str">
            <v>高海涛</v>
          </cell>
          <cell r="P142" t="str">
            <v>00000163980453780889</v>
          </cell>
        </row>
        <row r="143">
          <cell r="L143" t="str">
            <v>412728197610171355</v>
          </cell>
          <cell r="M143" t="str">
            <v>沈丘农商银行</v>
          </cell>
          <cell r="N143" t="str">
            <v>农商行</v>
          </cell>
          <cell r="O143" t="str">
            <v>刘振华</v>
          </cell>
          <cell r="P143" t="str">
            <v>623059137801607788</v>
          </cell>
        </row>
        <row r="144">
          <cell r="L144" t="str">
            <v>412728197011081251</v>
          </cell>
          <cell r="M144" t="str">
            <v>农商行</v>
          </cell>
          <cell r="N144" t="str">
            <v>农商行</v>
          </cell>
          <cell r="O144" t="str">
            <v>戚文华</v>
          </cell>
          <cell r="P144" t="str">
            <v>00000027568753780889</v>
          </cell>
        </row>
        <row r="145">
          <cell r="L145" t="str">
            <v>412728196902151212</v>
          </cell>
          <cell r="M145" t="str">
            <v>农商行</v>
          </cell>
          <cell r="N145" t="str">
            <v>农商行</v>
          </cell>
          <cell r="O145" t="str">
            <v>王长功</v>
          </cell>
          <cell r="P145" t="str">
            <v>623059137801608398</v>
          </cell>
        </row>
        <row r="146">
          <cell r="L146" t="str">
            <v>41272819661229125X</v>
          </cell>
          <cell r="M146" t="str">
            <v>农商行</v>
          </cell>
          <cell r="N146" t="str">
            <v>农商行</v>
          </cell>
          <cell r="O146" t="str">
            <v>张运动</v>
          </cell>
          <cell r="P146" t="str">
            <v>623059137801606863</v>
          </cell>
        </row>
        <row r="147">
          <cell r="L147" t="str">
            <v>412728197908281215</v>
          </cell>
          <cell r="M147" t="str">
            <v>农商行</v>
          </cell>
          <cell r="N147" t="str">
            <v>农商行</v>
          </cell>
          <cell r="O147" t="str">
            <v>张学伟</v>
          </cell>
          <cell r="P147" t="str">
            <v>623059137802292424</v>
          </cell>
        </row>
        <row r="148">
          <cell r="L148" t="str">
            <v>412728196812181215</v>
          </cell>
          <cell r="M148" t="str">
            <v>农商行</v>
          </cell>
          <cell r="N148" t="str">
            <v>农商行</v>
          </cell>
          <cell r="O148" t="str">
            <v>张问灵</v>
          </cell>
          <cell r="P148" t="str">
            <v>623059137800292400</v>
          </cell>
        </row>
        <row r="149">
          <cell r="L149" t="str">
            <v>412728196812231219</v>
          </cell>
          <cell r="M149" t="str">
            <v>农商行</v>
          </cell>
          <cell r="N149" t="str">
            <v>农商行</v>
          </cell>
          <cell r="O149" t="str">
            <v>张春红</v>
          </cell>
          <cell r="P149" t="str">
            <v>623059137803706539</v>
          </cell>
        </row>
        <row r="150">
          <cell r="L150" t="str">
            <v>412728198010161289</v>
          </cell>
          <cell r="M150" t="str">
            <v>农商行</v>
          </cell>
          <cell r="N150" t="str">
            <v>农商行</v>
          </cell>
          <cell r="O150" t="str">
            <v>曹春霞</v>
          </cell>
          <cell r="P150" t="str">
            <v>623059137803050300</v>
          </cell>
        </row>
        <row r="151">
          <cell r="L151" t="str">
            <v>412728198103042844</v>
          </cell>
          <cell r="M151" t="str">
            <v>沈丘农商银行</v>
          </cell>
          <cell r="N151" t="str">
            <v>农商行</v>
          </cell>
          <cell r="O151" t="str">
            <v>柳艳杰</v>
          </cell>
          <cell r="P151" t="str">
            <v>623059137802292408</v>
          </cell>
        </row>
        <row r="152">
          <cell r="L152" t="str">
            <v>412728198204201277</v>
          </cell>
          <cell r="M152" t="str">
            <v>沈丘农商银行</v>
          </cell>
          <cell r="N152" t="str">
            <v>农商行</v>
          </cell>
          <cell r="O152" t="str">
            <v>张永领</v>
          </cell>
          <cell r="P152" t="str">
            <v>623059137801990770</v>
          </cell>
        </row>
        <row r="153">
          <cell r="L153" t="str">
            <v>412728196402151224</v>
          </cell>
          <cell r="M153" t="str">
            <v>沈丘农商银行</v>
          </cell>
          <cell r="N153" t="str">
            <v>农商行</v>
          </cell>
          <cell r="O153" t="str">
            <v>马玉梅</v>
          </cell>
          <cell r="P153" t="str">
            <v>37819002500004948</v>
          </cell>
        </row>
        <row r="154">
          <cell r="L154" t="str">
            <v>412728196604151265</v>
          </cell>
          <cell r="M154" t="str">
            <v>沈丘农商银行</v>
          </cell>
          <cell r="N154" t="str">
            <v>农商行</v>
          </cell>
          <cell r="O154" t="str">
            <v>鲁彩花</v>
          </cell>
          <cell r="P154" t="str">
            <v>623059137800117615</v>
          </cell>
        </row>
        <row r="155">
          <cell r="L155" t="str">
            <v>412728196904221210</v>
          </cell>
          <cell r="M155" t="str">
            <v>沈丘农商银行</v>
          </cell>
          <cell r="N155" t="str">
            <v>农商行</v>
          </cell>
          <cell r="O155" t="str">
            <v>张群章</v>
          </cell>
          <cell r="P155" t="str">
            <v>623059137801370007</v>
          </cell>
        </row>
        <row r="156">
          <cell r="L156" t="str">
            <v>412728196603291223</v>
          </cell>
          <cell r="M156" t="str">
            <v>沈丘农商银行</v>
          </cell>
          <cell r="N156" t="str">
            <v>农商行</v>
          </cell>
          <cell r="O156" t="str">
            <v>张其花</v>
          </cell>
          <cell r="P156" t="str">
            <v>623059137803591345</v>
          </cell>
        </row>
        <row r="157">
          <cell r="L157" t="str">
            <v>412728196104181249</v>
          </cell>
          <cell r="M157" t="str">
            <v>沈丘农商银行</v>
          </cell>
          <cell r="N157" t="str">
            <v>农商行</v>
          </cell>
          <cell r="O157" t="str">
            <v>郭秀英</v>
          </cell>
          <cell r="P157" t="str">
            <v>00000068163203782889</v>
          </cell>
        </row>
        <row r="158">
          <cell r="L158" t="str">
            <v>412728196508231214</v>
          </cell>
          <cell r="M158" t="str">
            <v>沈丘农商银行</v>
          </cell>
          <cell r="N158" t="str">
            <v>农商行</v>
          </cell>
          <cell r="O158" t="str">
            <v>程运动</v>
          </cell>
          <cell r="P158" t="str">
            <v>623059137800360934</v>
          </cell>
        </row>
        <row r="159">
          <cell r="L159" t="str">
            <v>412728196404021220</v>
          </cell>
          <cell r="M159" t="str">
            <v>农商行</v>
          </cell>
          <cell r="N159" t="str">
            <v>农商行</v>
          </cell>
          <cell r="O159" t="str">
            <v>戚兰妮</v>
          </cell>
          <cell r="P159" t="str">
            <v>623059137801607564</v>
          </cell>
        </row>
        <row r="160">
          <cell r="L160" t="str">
            <v>412728196503261262</v>
          </cell>
          <cell r="M160" t="str">
            <v>农商行</v>
          </cell>
          <cell r="N160" t="str">
            <v>农商行</v>
          </cell>
          <cell r="O160" t="str">
            <v>朱凤梅</v>
          </cell>
          <cell r="P160" t="str">
            <v>623059137802654854</v>
          </cell>
        </row>
        <row r="161">
          <cell r="L161" t="str">
            <v>412728196401151214</v>
          </cell>
          <cell r="M161" t="str">
            <v>沈丘农商银行</v>
          </cell>
          <cell r="N161" t="str">
            <v>农商行</v>
          </cell>
          <cell r="O161" t="str">
            <v>张运洪</v>
          </cell>
          <cell r="P161" t="str">
            <v>623059137802293448</v>
          </cell>
        </row>
        <row r="162">
          <cell r="L162" t="str">
            <v>41272819790501121X</v>
          </cell>
          <cell r="M162" t="str">
            <v>中银富登</v>
          </cell>
          <cell r="N162" t="str">
            <v>中银富登</v>
          </cell>
          <cell r="O162" t="str">
            <v>戚春华</v>
          </cell>
          <cell r="P162" t="str">
            <v>6213560710900108407</v>
          </cell>
        </row>
        <row r="163">
          <cell r="L163" t="str">
            <v>412728198012061214</v>
          </cell>
          <cell r="M163" t="str">
            <v>农商行</v>
          </cell>
          <cell r="N163" t="str">
            <v>农商行</v>
          </cell>
          <cell r="O163" t="str">
            <v>高勇</v>
          </cell>
          <cell r="P163" t="str">
            <v>623059137602905290</v>
          </cell>
        </row>
        <row r="164">
          <cell r="L164" t="str">
            <v>412728196602121214</v>
          </cell>
          <cell r="M164" t="str">
            <v>农商行</v>
          </cell>
          <cell r="N164" t="str">
            <v>农商行</v>
          </cell>
          <cell r="O164" t="str">
            <v>张文生</v>
          </cell>
          <cell r="P164" t="str">
            <v>623059137801607408</v>
          </cell>
        </row>
        <row r="165">
          <cell r="L165" t="str">
            <v>412728198606221262</v>
          </cell>
          <cell r="M165" t="str">
            <v>农商行</v>
          </cell>
          <cell r="N165" t="str">
            <v>农商行</v>
          </cell>
          <cell r="O165" t="str">
            <v>卢丹丹</v>
          </cell>
          <cell r="P165" t="str">
            <v>623059137802961432</v>
          </cell>
        </row>
        <row r="166">
          <cell r="L166" t="str">
            <v>412728196212151215</v>
          </cell>
          <cell r="M166" t="str">
            <v>农商行</v>
          </cell>
          <cell r="N166" t="str">
            <v>农商行</v>
          </cell>
          <cell r="O166" t="str">
            <v>张振彬</v>
          </cell>
          <cell r="P166" t="str">
            <v>623059137802841220</v>
          </cell>
        </row>
        <row r="167">
          <cell r="L167" t="str">
            <v>412728198805181275</v>
          </cell>
          <cell r="M167" t="str">
            <v>农商行</v>
          </cell>
          <cell r="N167" t="str">
            <v>农商行</v>
          </cell>
          <cell r="O167" t="str">
            <v>王华锋</v>
          </cell>
          <cell r="P167" t="str">
            <v>623059137803555175</v>
          </cell>
        </row>
        <row r="168">
          <cell r="L168" t="str">
            <v>412728197012201235</v>
          </cell>
          <cell r="M168" t="str">
            <v>农商行</v>
          </cell>
          <cell r="N168" t="str">
            <v>农商行</v>
          </cell>
          <cell r="O168" t="str">
            <v>张东方</v>
          </cell>
          <cell r="P168" t="str">
            <v>623059137802021963</v>
          </cell>
        </row>
        <row r="169">
          <cell r="L169" t="str">
            <v>412728198709171237</v>
          </cell>
          <cell r="M169" t="str">
            <v>农商行</v>
          </cell>
          <cell r="N169" t="str">
            <v>农商行</v>
          </cell>
          <cell r="O169" t="str">
            <v>张孟超</v>
          </cell>
          <cell r="P169" t="str">
            <v>623059137803554558</v>
          </cell>
        </row>
        <row r="170">
          <cell r="L170" t="str">
            <v>412728196201071236</v>
          </cell>
          <cell r="M170" t="str">
            <v>农商行</v>
          </cell>
          <cell r="N170" t="str">
            <v>农商行</v>
          </cell>
          <cell r="O170" t="str">
            <v>张本灵</v>
          </cell>
          <cell r="P170" t="str">
            <v>623059137802730639</v>
          </cell>
        </row>
        <row r="171">
          <cell r="L171" t="str">
            <v>412728196509191218</v>
          </cell>
          <cell r="M171" t="str">
            <v>沈丘农商银行</v>
          </cell>
          <cell r="N171" t="str">
            <v>农商行</v>
          </cell>
          <cell r="O171" t="str">
            <v>张明录</v>
          </cell>
          <cell r="P171" t="str">
            <v>622991137600827978</v>
          </cell>
        </row>
        <row r="172">
          <cell r="L172" t="str">
            <v>412728196808171217</v>
          </cell>
          <cell r="M172" t="str">
            <v>沈丘农商银行</v>
          </cell>
          <cell r="N172" t="str">
            <v>农商行</v>
          </cell>
          <cell r="O172" t="str">
            <v>韩玉坤</v>
          </cell>
          <cell r="P172" t="str">
            <v>623059137802443852</v>
          </cell>
        </row>
        <row r="173">
          <cell r="L173" t="str">
            <v>412728196909271292</v>
          </cell>
          <cell r="M173" t="str">
            <v>农商行</v>
          </cell>
          <cell r="N173" t="str">
            <v>农商行</v>
          </cell>
          <cell r="O173" t="str">
            <v>赵青全</v>
          </cell>
          <cell r="P173" t="str">
            <v>00000048785263788889</v>
          </cell>
        </row>
        <row r="174">
          <cell r="L174" t="str">
            <v>412728197004191233</v>
          </cell>
          <cell r="M174" t="str">
            <v>农商行</v>
          </cell>
          <cell r="N174" t="str">
            <v>农商行</v>
          </cell>
          <cell r="O174" t="str">
            <v>赵国营</v>
          </cell>
          <cell r="P174" t="str">
            <v>0000005594381378889</v>
          </cell>
        </row>
        <row r="175">
          <cell r="L175" t="str">
            <v>412728197707111228</v>
          </cell>
          <cell r="M175" t="str">
            <v>农商行</v>
          </cell>
          <cell r="N175" t="str">
            <v>农商行</v>
          </cell>
          <cell r="O175" t="str">
            <v>孟现丽</v>
          </cell>
          <cell r="P175" t="str">
            <v>623059137802960004</v>
          </cell>
        </row>
        <row r="176">
          <cell r="L176" t="str">
            <v>412728195910021237</v>
          </cell>
          <cell r="M176" t="str">
            <v>沈丘农商银行</v>
          </cell>
          <cell r="N176" t="str">
            <v>农商行</v>
          </cell>
          <cell r="O176" t="str">
            <v>赵国义</v>
          </cell>
          <cell r="P176" t="str">
            <v>623059137802293273</v>
          </cell>
        </row>
        <row r="177">
          <cell r="L177" t="str">
            <v>412728196802061244</v>
          </cell>
          <cell r="M177" t="str">
            <v>沈丘农商银行</v>
          </cell>
          <cell r="N177" t="str">
            <v>农商行</v>
          </cell>
          <cell r="O177" t="str">
            <v>李春莲</v>
          </cell>
          <cell r="P177" t="str">
            <v>623059137802530880</v>
          </cell>
        </row>
        <row r="178">
          <cell r="L178" t="str">
            <v>412728198007101250</v>
          </cell>
          <cell r="M178" t="str">
            <v>沈丘农商银行</v>
          </cell>
          <cell r="N178" t="str">
            <v>农商行</v>
          </cell>
          <cell r="O178" t="str">
            <v>赵伟锋</v>
          </cell>
          <cell r="P178" t="str">
            <v>623059137801369876</v>
          </cell>
        </row>
        <row r="179">
          <cell r="L179" t="str">
            <v>412728196306201295</v>
          </cell>
          <cell r="M179" t="str">
            <v>沈丘农商银行</v>
          </cell>
          <cell r="N179" t="str">
            <v>农商行</v>
          </cell>
          <cell r="O179" t="str">
            <v>张国防</v>
          </cell>
          <cell r="P179" t="str">
            <v>623059137803591394</v>
          </cell>
        </row>
        <row r="180">
          <cell r="L180" t="str">
            <v>412728198107161234</v>
          </cell>
          <cell r="M180" t="str">
            <v>沈丘农商银行</v>
          </cell>
          <cell r="N180" t="str">
            <v>农商行</v>
          </cell>
          <cell r="O180" t="str">
            <v>赵战峰</v>
          </cell>
          <cell r="P180" t="str">
            <v>623059138000757390</v>
          </cell>
        </row>
        <row r="181">
          <cell r="L181" t="str">
            <v>412728196302270883</v>
          </cell>
          <cell r="M181" t="str">
            <v>沈丘农商银行</v>
          </cell>
          <cell r="N181" t="str">
            <v>农商行</v>
          </cell>
          <cell r="O181" t="str">
            <v>李秀平</v>
          </cell>
          <cell r="P181" t="str">
            <v>623059137803207710</v>
          </cell>
        </row>
        <row r="182">
          <cell r="L182" t="str">
            <v>412728196807041234</v>
          </cell>
          <cell r="M182" t="str">
            <v>沈丘农商银行</v>
          </cell>
          <cell r="N182" t="str">
            <v>农商行</v>
          </cell>
          <cell r="O182" t="str">
            <v>赵红旗</v>
          </cell>
          <cell r="P182" t="str">
            <v>623059137801786392</v>
          </cell>
        </row>
        <row r="183">
          <cell r="L183" t="str">
            <v>412728199406201237</v>
          </cell>
          <cell r="M183" t="str">
            <v>中银富登</v>
          </cell>
          <cell r="N183" t="str">
            <v>农商银行</v>
          </cell>
          <cell r="O183" t="str">
            <v>郑五同</v>
          </cell>
          <cell r="P183" t="str">
            <v>623059137801607416</v>
          </cell>
        </row>
        <row r="184">
          <cell r="L184" t="str">
            <v>412728196405081217</v>
          </cell>
          <cell r="M184" t="str">
            <v>农商行</v>
          </cell>
          <cell r="N184" t="str">
            <v>农商银行</v>
          </cell>
          <cell r="O184" t="str">
            <v>郑运生</v>
          </cell>
          <cell r="P184" t="str">
            <v>623059137801608067</v>
          </cell>
        </row>
        <row r="185">
          <cell r="L185" t="str">
            <v>41272819711102123X</v>
          </cell>
          <cell r="M185" t="str">
            <v>农商行</v>
          </cell>
          <cell r="N185" t="str">
            <v>农商银行</v>
          </cell>
          <cell r="O185" t="str">
            <v>刘春合</v>
          </cell>
          <cell r="P185" t="str">
            <v>623059137801608042</v>
          </cell>
        </row>
        <row r="186">
          <cell r="L186" t="str">
            <v>412728198110211212</v>
          </cell>
          <cell r="M186" t="str">
            <v>农商行</v>
          </cell>
          <cell r="N186" t="str">
            <v>农商银行</v>
          </cell>
          <cell r="O186" t="str">
            <v>郑西山</v>
          </cell>
          <cell r="P186" t="str">
            <v>00000027779773783889</v>
          </cell>
        </row>
        <row r="187">
          <cell r="L187" t="str">
            <v>412728197111021213</v>
          </cell>
          <cell r="M187" t="str">
            <v>农商行</v>
          </cell>
          <cell r="N187" t="str">
            <v>农商银行</v>
          </cell>
          <cell r="O187" t="str">
            <v>郑刘东</v>
          </cell>
          <cell r="P187" t="str">
            <v>00000094285983785889</v>
          </cell>
        </row>
        <row r="188">
          <cell r="L188" t="str">
            <v>412728197405201279</v>
          </cell>
          <cell r="M188" t="str">
            <v>沈丘农商银行</v>
          </cell>
          <cell r="N188" t="str">
            <v>农商银行</v>
          </cell>
          <cell r="O188" t="str">
            <v>刘子文</v>
          </cell>
          <cell r="P188" t="str">
            <v>623059137803205292</v>
          </cell>
        </row>
        <row r="189">
          <cell r="L189" t="str">
            <v>412728198502091213</v>
          </cell>
          <cell r="M189" t="str">
            <v>沈丘农商银行</v>
          </cell>
          <cell r="N189" t="str">
            <v>农商银行</v>
          </cell>
          <cell r="O189" t="str">
            <v>郑前进</v>
          </cell>
          <cell r="P189" t="str">
            <v>623059137800909417</v>
          </cell>
        </row>
        <row r="190">
          <cell r="L190" t="str">
            <v>412728197101011214</v>
          </cell>
          <cell r="M190" t="str">
            <v>沈丘农商银行</v>
          </cell>
          <cell r="N190" t="str">
            <v>农商银行</v>
          </cell>
          <cell r="O190" t="str">
            <v>郑玉钟</v>
          </cell>
          <cell r="P190" t="str">
            <v>00000068160203780889</v>
          </cell>
        </row>
        <row r="191">
          <cell r="L191" t="str">
            <v>412728196912311216</v>
          </cell>
          <cell r="M191" t="str">
            <v>中银富登</v>
          </cell>
          <cell r="N191" t="str">
            <v>农商行</v>
          </cell>
          <cell r="O191" t="str">
            <v>钟转运</v>
          </cell>
          <cell r="P191" t="str">
            <v>623059137802792183</v>
          </cell>
        </row>
        <row r="192">
          <cell r="L192" t="str">
            <v>412728196205091218</v>
          </cell>
          <cell r="M192" t="str">
            <v>农商行</v>
          </cell>
          <cell r="N192" t="str">
            <v>农商行</v>
          </cell>
          <cell r="O192" t="str">
            <v>钟道山</v>
          </cell>
          <cell r="P192" t="str">
            <v>00000152886963787889</v>
          </cell>
        </row>
        <row r="193">
          <cell r="L193" t="str">
            <v>412728198211071255</v>
          </cell>
          <cell r="M193" t="str">
            <v>沈丘农商银行</v>
          </cell>
          <cell r="N193" t="str">
            <v>沈丘农商行</v>
          </cell>
          <cell r="O193" t="str">
            <v>钟瑞</v>
          </cell>
          <cell r="P193" t="str">
            <v>623059137802292085</v>
          </cell>
        </row>
        <row r="194">
          <cell r="L194" t="str">
            <v>412728196004021248</v>
          </cell>
          <cell r="M194" t="str">
            <v>沈丘农商银行</v>
          </cell>
          <cell r="N194" t="str">
            <v>农商行</v>
          </cell>
          <cell r="O194" t="str">
            <v>卢玉兰</v>
          </cell>
          <cell r="P194" t="str">
            <v>00000068168623787889</v>
          </cell>
        </row>
        <row r="195">
          <cell r="L195" t="str">
            <v>412728198811111230</v>
          </cell>
          <cell r="M195" t="str">
            <v>沈丘农商银行</v>
          </cell>
          <cell r="N195" t="str">
            <v>农商行</v>
          </cell>
          <cell r="O195" t="str">
            <v>钟志</v>
          </cell>
          <cell r="P195" t="str">
            <v>623059137802292184</v>
          </cell>
        </row>
        <row r="196">
          <cell r="L196" t="str">
            <v>412728196612121277</v>
          </cell>
          <cell r="M196" t="str">
            <v>沈丘农商银行</v>
          </cell>
          <cell r="N196" t="str">
            <v>沈丘农商行</v>
          </cell>
          <cell r="O196" t="str">
            <v>钟金前</v>
          </cell>
          <cell r="P196" t="str">
            <v>623059137802345263</v>
          </cell>
        </row>
        <row r="197">
          <cell r="L197" t="str">
            <v>412728195906171224</v>
          </cell>
          <cell r="M197" t="str">
            <v>沈丘农商银行</v>
          </cell>
          <cell r="N197" t="str">
            <v>沈丘农商行</v>
          </cell>
          <cell r="O197" t="str">
            <v>张玉兰</v>
          </cell>
          <cell r="P197" t="str">
            <v>623059137802081322</v>
          </cell>
        </row>
        <row r="198">
          <cell r="L198" t="str">
            <v>412728196906211219</v>
          </cell>
          <cell r="M198" t="str">
            <v>沈丘农商银行</v>
          </cell>
          <cell r="N198" t="str">
            <v>沈丘农商行</v>
          </cell>
          <cell r="O198" t="str">
            <v>钟建民</v>
          </cell>
          <cell r="P198" t="str">
            <v>623059137803342236</v>
          </cell>
        </row>
        <row r="199">
          <cell r="L199" t="str">
            <v>412728197608151275</v>
          </cell>
          <cell r="M199" t="str">
            <v>中银富登</v>
          </cell>
          <cell r="N199" t="str">
            <v>农商行</v>
          </cell>
          <cell r="O199" t="str">
            <v>钟红卫</v>
          </cell>
          <cell r="P199" t="str">
            <v>623059137802731611</v>
          </cell>
        </row>
        <row r="200">
          <cell r="L200" t="str">
            <v>412728198211071255</v>
          </cell>
          <cell r="M200" t="str">
            <v>中银富登</v>
          </cell>
          <cell r="N200" t="str">
            <v>农商行</v>
          </cell>
          <cell r="O200" t="str">
            <v>钟瑞</v>
          </cell>
          <cell r="P200" t="str">
            <v>623059137802292085</v>
          </cell>
        </row>
        <row r="201">
          <cell r="L201" t="str">
            <v>412728198110201356</v>
          </cell>
          <cell r="M201" t="str">
            <v>沈丘农商银行</v>
          </cell>
          <cell r="N201" t="str">
            <v>沈丘农商行</v>
          </cell>
          <cell r="O201" t="str">
            <v>钟小勇</v>
          </cell>
          <cell r="P201" t="str">
            <v>00000158058053789889</v>
          </cell>
        </row>
        <row r="202">
          <cell r="L202" t="str">
            <v>412728196005191222</v>
          </cell>
          <cell r="M202" t="str">
            <v>沈丘农商银行</v>
          </cell>
          <cell r="N202" t="str">
            <v>沈丘农商行</v>
          </cell>
          <cell r="O202" t="str">
            <v>邢素梅</v>
          </cell>
          <cell r="P202" t="str">
            <v>623059137801607093</v>
          </cell>
        </row>
        <row r="203">
          <cell r="L203" t="str">
            <v>412728196305201293</v>
          </cell>
          <cell r="M203" t="str">
            <v>沈丘农商银行</v>
          </cell>
          <cell r="N203" t="str">
            <v>沈丘农商行</v>
          </cell>
          <cell r="O203" t="str">
            <v>钟新强</v>
          </cell>
          <cell r="P203" t="str">
            <v>623059137801912998</v>
          </cell>
        </row>
        <row r="204">
          <cell r="L204" t="str">
            <v>412728196306081246</v>
          </cell>
          <cell r="M204" t="str">
            <v>沈丘农商银行</v>
          </cell>
          <cell r="N204" t="str">
            <v>沈丘农商行</v>
          </cell>
          <cell r="O204" t="str">
            <v>张金矿</v>
          </cell>
          <cell r="P204" t="str">
            <v>00000057146583789889</v>
          </cell>
        </row>
        <row r="205">
          <cell r="L205" t="str">
            <v>412728198207161274</v>
          </cell>
          <cell r="M205" t="str">
            <v>沈丘农商银行</v>
          </cell>
          <cell r="N205" t="str">
            <v>沈丘农商行</v>
          </cell>
          <cell r="O205" t="str">
            <v>钟宪华</v>
          </cell>
          <cell r="P205" t="str">
            <v>623059137802298109</v>
          </cell>
        </row>
        <row r="206">
          <cell r="L206" t="str">
            <v>41272819641201125X</v>
          </cell>
          <cell r="M206" t="str">
            <v>沈丘农商银行</v>
          </cell>
          <cell r="N206" t="str">
            <v>沈丘农商行</v>
          </cell>
          <cell r="O206" t="str">
            <v>钟彦波</v>
          </cell>
          <cell r="P206" t="str">
            <v>623059137801369843</v>
          </cell>
        </row>
        <row r="207">
          <cell r="L207" t="str">
            <v>412728196107081227</v>
          </cell>
          <cell r="M207" t="str">
            <v>沈丘农商银行</v>
          </cell>
          <cell r="N207" t="str">
            <v>沈丘农商行</v>
          </cell>
          <cell r="O207" t="str">
            <v>霍翠平</v>
          </cell>
          <cell r="P207" t="str">
            <v>37819002300010554</v>
          </cell>
        </row>
        <row r="208">
          <cell r="L208" t="str">
            <v>412728198802011297</v>
          </cell>
          <cell r="M208" t="str">
            <v>沈丘农商银行</v>
          </cell>
          <cell r="N208" t="str">
            <v>沈丘农商行</v>
          </cell>
          <cell r="O208" t="str">
            <v>钟顺宽</v>
          </cell>
          <cell r="P208" t="str">
            <v>623059137803788669</v>
          </cell>
        </row>
        <row r="209">
          <cell r="L209" t="str">
            <v>412728198208161292</v>
          </cell>
          <cell r="M209" t="str">
            <v>沈丘农商银行</v>
          </cell>
          <cell r="N209" t="str">
            <v>沈丘农商行</v>
          </cell>
          <cell r="O209" t="str">
            <v>张海岗</v>
          </cell>
          <cell r="P209" t="str">
            <v>623059137803789204</v>
          </cell>
        </row>
        <row r="210">
          <cell r="L210" t="str">
            <v>412728197901071258</v>
          </cell>
          <cell r="M210" t="str">
            <v>农商行</v>
          </cell>
          <cell r="N210" t="str">
            <v>农商行</v>
          </cell>
          <cell r="O210" t="str">
            <v>朱刘奇</v>
          </cell>
          <cell r="P210" t="str">
            <v>623059137802742998</v>
          </cell>
        </row>
        <row r="211">
          <cell r="L211" t="str">
            <v>412728196110201234</v>
          </cell>
          <cell r="M211" t="str">
            <v>农商行</v>
          </cell>
          <cell r="N211" t="str">
            <v>农商行</v>
          </cell>
          <cell r="O211" t="str">
            <v>朱金定</v>
          </cell>
          <cell r="P211" t="str">
            <v>623059137801469924</v>
          </cell>
        </row>
        <row r="212">
          <cell r="L212" t="str">
            <v>412728196605041236</v>
          </cell>
          <cell r="M212" t="str">
            <v>农商行</v>
          </cell>
          <cell r="N212" t="str">
            <v>农商行</v>
          </cell>
          <cell r="O212" t="str">
            <v>朱玉锋</v>
          </cell>
          <cell r="P212" t="str">
            <v>623059137802293737</v>
          </cell>
        </row>
        <row r="213">
          <cell r="L213" t="str">
            <v>412728198102171257</v>
          </cell>
          <cell r="M213" t="str">
            <v>农商行</v>
          </cell>
          <cell r="N213" t="str">
            <v>农商行</v>
          </cell>
          <cell r="O213" t="str">
            <v>朱永刚</v>
          </cell>
          <cell r="P213" t="str">
            <v>37821002700006440</v>
          </cell>
        </row>
        <row r="214">
          <cell r="L214" t="str">
            <v>412728197005041253</v>
          </cell>
          <cell r="M214" t="str">
            <v>农商行</v>
          </cell>
          <cell r="N214" t="str">
            <v>农商行</v>
          </cell>
          <cell r="O214" t="str">
            <v>朱建厂</v>
          </cell>
          <cell r="P214" t="str">
            <v>37819002800002518</v>
          </cell>
        </row>
        <row r="215">
          <cell r="L215" t="str">
            <v>412728196307201297</v>
          </cell>
          <cell r="M215" t="str">
            <v>农商行</v>
          </cell>
          <cell r="N215" t="str">
            <v>农商行</v>
          </cell>
          <cell r="O215" t="str">
            <v>朱金东</v>
          </cell>
          <cell r="P215" t="str">
            <v>623059137803554921</v>
          </cell>
        </row>
        <row r="216">
          <cell r="L216" t="str">
            <v>412728196409121239</v>
          </cell>
          <cell r="M216" t="str">
            <v>农商行</v>
          </cell>
          <cell r="N216" t="str">
            <v>农商行</v>
          </cell>
          <cell r="O216" t="str">
            <v>朱平堂</v>
          </cell>
          <cell r="P216" t="str">
            <v>623059137600026727</v>
          </cell>
        </row>
        <row r="217">
          <cell r="L217" t="str">
            <v>412728197302021232</v>
          </cell>
          <cell r="M217" t="str">
            <v>农商行</v>
          </cell>
          <cell r="N217" t="str">
            <v>农商行</v>
          </cell>
          <cell r="O217" t="str">
            <v>朱继成</v>
          </cell>
          <cell r="P217" t="str">
            <v>623059137802731108</v>
          </cell>
        </row>
        <row r="218">
          <cell r="L218" t="str">
            <v>412728197605251238</v>
          </cell>
          <cell r="M218" t="str">
            <v>沈丘农商银行</v>
          </cell>
          <cell r="N218" t="str">
            <v>农商行</v>
          </cell>
          <cell r="O218" t="str">
            <v>朱东红</v>
          </cell>
          <cell r="P218" t="str">
            <v>0000002708321384889</v>
          </cell>
        </row>
        <row r="219">
          <cell r="L219" t="str">
            <v>412728196708271229</v>
          </cell>
          <cell r="M219" t="str">
            <v>沈丘农商银行</v>
          </cell>
          <cell r="N219" t="str">
            <v>农商行</v>
          </cell>
          <cell r="O219" t="str">
            <v>王群英</v>
          </cell>
          <cell r="P219" t="str">
            <v>623059137800535147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539">
          <cell r="O539" t="str">
            <v>412728197605211412</v>
          </cell>
          <cell r="P539" t="str">
            <v>农行</v>
          </cell>
          <cell r="Q539" t="str">
            <v>农商行</v>
          </cell>
          <cell r="R539" t="str">
            <v>胡伟峰</v>
          </cell>
          <cell r="S539" t="str">
            <v>00000063651693784889</v>
          </cell>
        </row>
        <row r="540">
          <cell r="O540" t="str">
            <v>412728196109074215</v>
          </cell>
          <cell r="P540" t="str">
            <v>农行</v>
          </cell>
        </row>
        <row r="541">
          <cell r="O541" t="str">
            <v>412728197211301538</v>
          </cell>
          <cell r="P541" t="str">
            <v>农行</v>
          </cell>
        </row>
        <row r="542">
          <cell r="O542" t="str">
            <v>41272819920706169X</v>
          </cell>
          <cell r="P542" t="str">
            <v>农行</v>
          </cell>
        </row>
        <row r="543">
          <cell r="O543" t="str">
            <v>412728196206151585</v>
          </cell>
          <cell r="P543" t="str">
            <v>农行</v>
          </cell>
        </row>
        <row r="544">
          <cell r="O544" t="str">
            <v>412728196201071527</v>
          </cell>
          <cell r="P544" t="str">
            <v>农行</v>
          </cell>
        </row>
        <row r="545">
          <cell r="O545" t="str">
            <v>412728196408091824</v>
          </cell>
          <cell r="P545" t="str">
            <v>农行</v>
          </cell>
          <cell r="Q545" t="str">
            <v>农商行</v>
          </cell>
          <cell r="R545" t="str">
            <v>韩谜</v>
          </cell>
          <cell r="S545" t="str">
            <v>37817002800012231</v>
          </cell>
        </row>
        <row r="546">
          <cell r="O546" t="str">
            <v>412728198008051873</v>
          </cell>
          <cell r="P546" t="str">
            <v>农行</v>
          </cell>
          <cell r="Q546" t="str">
            <v>农商行</v>
          </cell>
          <cell r="R546" t="str">
            <v>韩文其</v>
          </cell>
          <cell r="S546" t="str">
            <v>623059137800878554</v>
          </cell>
        </row>
        <row r="547">
          <cell r="O547" t="str">
            <v>412728199812111819</v>
          </cell>
          <cell r="P547" t="str">
            <v>农行</v>
          </cell>
          <cell r="Q547" t="str">
            <v>农商行</v>
          </cell>
          <cell r="R547" t="str">
            <v>胡雪华</v>
          </cell>
          <cell r="S547" t="str">
            <v>622991137801343734</v>
          </cell>
        </row>
        <row r="548">
          <cell r="O548" t="str">
            <v>412728196405141523</v>
          </cell>
          <cell r="P548" t="str">
            <v>农行</v>
          </cell>
        </row>
        <row r="549">
          <cell r="O549" t="str">
            <v>412728196506081689</v>
          </cell>
          <cell r="P549" t="str">
            <v>农行</v>
          </cell>
        </row>
        <row r="550">
          <cell r="O550" t="str">
            <v>412728197902141828</v>
          </cell>
          <cell r="P550" t="str">
            <v>农行</v>
          </cell>
        </row>
        <row r="551">
          <cell r="O551" t="str">
            <v>412728199905171968</v>
          </cell>
          <cell r="P551" t="str">
            <v>农行</v>
          </cell>
          <cell r="Q551" t="str">
            <v>农商行</v>
          </cell>
          <cell r="R551" t="str">
            <v>李朝营</v>
          </cell>
          <cell r="S551" t="str">
            <v>623059137803620870</v>
          </cell>
        </row>
        <row r="552">
          <cell r="O552" t="str">
            <v>412728196304261550</v>
          </cell>
          <cell r="P552" t="str">
            <v>农行</v>
          </cell>
        </row>
        <row r="553">
          <cell r="O553" t="str">
            <v>412728197805041833</v>
          </cell>
          <cell r="P553" t="str">
            <v>农行</v>
          </cell>
          <cell r="Q553" t="str">
            <v>农商行</v>
          </cell>
          <cell r="R553" t="str">
            <v>李长友</v>
          </cell>
          <cell r="S553" t="str">
            <v>623059137801274969</v>
          </cell>
        </row>
        <row r="554">
          <cell r="O554" t="str">
            <v>412728196610211519</v>
          </cell>
          <cell r="P554" t="str">
            <v>农行</v>
          </cell>
        </row>
        <row r="555">
          <cell r="O555" t="str">
            <v>412728197206011616</v>
          </cell>
          <cell r="P555" t="str">
            <v>农行</v>
          </cell>
        </row>
        <row r="556">
          <cell r="O556" t="str">
            <v>412728197206121567</v>
          </cell>
          <cell r="P556" t="str">
            <v>农行</v>
          </cell>
        </row>
        <row r="557">
          <cell r="O557" t="str">
            <v>411624196610051816</v>
          </cell>
          <cell r="P557" t="str">
            <v>农行</v>
          </cell>
          <cell r="Q557" t="str">
            <v>农商行</v>
          </cell>
          <cell r="R557" t="str">
            <v>邢文轩</v>
          </cell>
          <cell r="S557" t="str">
            <v>623059137801791160</v>
          </cell>
        </row>
        <row r="558">
          <cell r="O558" t="str">
            <v>412728199001101713</v>
          </cell>
          <cell r="P558" t="str">
            <v>农行</v>
          </cell>
        </row>
        <row r="559">
          <cell r="O559" t="str">
            <v>412728197206261535</v>
          </cell>
          <cell r="P559" t="str">
            <v>农行</v>
          </cell>
        </row>
        <row r="560">
          <cell r="O560" t="str">
            <v>412728198706051838</v>
          </cell>
          <cell r="P560" t="str">
            <v>农行</v>
          </cell>
          <cell r="Q560" t="str">
            <v>农商行</v>
          </cell>
          <cell r="R560" t="str">
            <v>张朋朋</v>
          </cell>
          <cell r="S560" t="str">
            <v>623059137803275097</v>
          </cell>
        </row>
        <row r="561">
          <cell r="O561" t="str">
            <v>412728196611111552</v>
          </cell>
          <cell r="P561" t="str">
            <v>农行</v>
          </cell>
        </row>
        <row r="562">
          <cell r="O562" t="str">
            <v>412728198609074325</v>
          </cell>
          <cell r="P562" t="str">
            <v>农行</v>
          </cell>
        </row>
        <row r="563">
          <cell r="O563" t="str">
            <v>412728198012254251</v>
          </cell>
          <cell r="P563" t="str">
            <v>农行</v>
          </cell>
        </row>
        <row r="564">
          <cell r="O564" t="str">
            <v>412728197202244236</v>
          </cell>
          <cell r="P564" t="str">
            <v>农行</v>
          </cell>
        </row>
        <row r="565">
          <cell r="O565" t="str">
            <v>412728196210154375</v>
          </cell>
          <cell r="P565" t="str">
            <v>农行</v>
          </cell>
        </row>
        <row r="566">
          <cell r="O566" t="str">
            <v>412728198104121851</v>
          </cell>
          <cell r="P566" t="str">
            <v>农行</v>
          </cell>
          <cell r="Q566" t="str">
            <v>农商行</v>
          </cell>
          <cell r="R566" t="str">
            <v>胡进来</v>
          </cell>
          <cell r="S566" t="str">
            <v>623059137803791028</v>
          </cell>
        </row>
        <row r="567">
          <cell r="O567" t="str">
            <v>412728197403271812</v>
          </cell>
          <cell r="P567" t="str">
            <v>农行</v>
          </cell>
          <cell r="Q567" t="str">
            <v>农商行</v>
          </cell>
          <cell r="R567" t="str">
            <v>段美荣</v>
          </cell>
          <cell r="S567" t="str">
            <v>00000043355593788889</v>
          </cell>
        </row>
        <row r="568">
          <cell r="O568" t="str">
            <v>412728198612154238</v>
          </cell>
          <cell r="P568" t="str">
            <v>农行</v>
          </cell>
        </row>
        <row r="569">
          <cell r="O569" t="str">
            <v>412728196310024279</v>
          </cell>
          <cell r="P569" t="str">
            <v>农行</v>
          </cell>
        </row>
        <row r="570">
          <cell r="O570" t="str">
            <v>412728198710091832</v>
          </cell>
          <cell r="P570" t="str">
            <v>农行</v>
          </cell>
          <cell r="Q570" t="str">
            <v>农商行</v>
          </cell>
          <cell r="R570" t="str">
            <v>孙艳青</v>
          </cell>
          <cell r="S570" t="str">
            <v>00000157291833780889</v>
          </cell>
        </row>
        <row r="571">
          <cell r="O571" t="str">
            <v>412728196203084217</v>
          </cell>
          <cell r="P571" t="str">
            <v>农行</v>
          </cell>
        </row>
        <row r="572">
          <cell r="O572" t="str">
            <v>412728198407204232</v>
          </cell>
          <cell r="P572" t="str">
            <v>农行</v>
          </cell>
        </row>
        <row r="573">
          <cell r="O573" t="str">
            <v>41272819630226167X</v>
          </cell>
          <cell r="P573" t="str">
            <v>农行</v>
          </cell>
        </row>
        <row r="574">
          <cell r="O574" t="str">
            <v>412728198311104237</v>
          </cell>
          <cell r="P574" t="str">
            <v>农行</v>
          </cell>
        </row>
        <row r="575">
          <cell r="O575" t="str">
            <v>412728196310114370</v>
          </cell>
          <cell r="P575" t="str">
            <v>农行</v>
          </cell>
        </row>
        <row r="576">
          <cell r="O576" t="str">
            <v>412728196205201536</v>
          </cell>
          <cell r="P576" t="str">
            <v>农行</v>
          </cell>
        </row>
        <row r="577">
          <cell r="O577" t="str">
            <v>412728197301091810</v>
          </cell>
          <cell r="P577" t="str">
            <v>农行</v>
          </cell>
          <cell r="Q577" t="str">
            <v>农商行</v>
          </cell>
          <cell r="R577" t="str">
            <v>辛战争</v>
          </cell>
          <cell r="S577" t="str">
            <v>00000025200483784889</v>
          </cell>
        </row>
        <row r="578">
          <cell r="O578" t="str">
            <v>412728197112061516</v>
          </cell>
          <cell r="P578" t="str">
            <v>农行</v>
          </cell>
        </row>
        <row r="579">
          <cell r="O579" t="str">
            <v>41272819781107165X</v>
          </cell>
          <cell r="P579" t="str">
            <v>农行</v>
          </cell>
        </row>
        <row r="580">
          <cell r="O580" t="str">
            <v>412728197912291539</v>
          </cell>
          <cell r="P580" t="str">
            <v>农行</v>
          </cell>
        </row>
        <row r="581">
          <cell r="O581" t="str">
            <v>412728196112041529</v>
          </cell>
          <cell r="P581" t="str">
            <v>农行</v>
          </cell>
        </row>
        <row r="582">
          <cell r="O582" t="str">
            <v>412728197005241554</v>
          </cell>
          <cell r="P582" t="str">
            <v>农行</v>
          </cell>
        </row>
        <row r="583">
          <cell r="O583" t="str">
            <v>412728198709102901</v>
          </cell>
          <cell r="P583" t="str">
            <v>农行</v>
          </cell>
        </row>
        <row r="584">
          <cell r="O584" t="str">
            <v>412728196511011511</v>
          </cell>
          <cell r="P584" t="str">
            <v>农行</v>
          </cell>
        </row>
        <row r="585">
          <cell r="O585" t="str">
            <v>412728197806071532</v>
          </cell>
          <cell r="P585" t="str">
            <v>农行</v>
          </cell>
        </row>
        <row r="586">
          <cell r="O586" t="str">
            <v>412728197101251517</v>
          </cell>
          <cell r="P586" t="str">
            <v>农行</v>
          </cell>
        </row>
        <row r="587">
          <cell r="O587" t="str">
            <v>412728197012011511</v>
          </cell>
          <cell r="P587" t="str">
            <v>农行</v>
          </cell>
        </row>
        <row r="588">
          <cell r="O588" t="str">
            <v>412728196911281545</v>
          </cell>
          <cell r="P588" t="str">
            <v>农行</v>
          </cell>
        </row>
        <row r="589">
          <cell r="O589" t="str">
            <v>412728196312054228</v>
          </cell>
          <cell r="P589" t="str">
            <v>农行</v>
          </cell>
        </row>
        <row r="590">
          <cell r="O590" t="str">
            <v>412728197803254253</v>
          </cell>
          <cell r="P590" t="str">
            <v>农行</v>
          </cell>
        </row>
        <row r="591">
          <cell r="O591" t="str">
            <v>412728196305164277</v>
          </cell>
          <cell r="P591" t="str">
            <v>农行</v>
          </cell>
        </row>
        <row r="592">
          <cell r="O592" t="str">
            <v>412728196112101536</v>
          </cell>
          <cell r="P592" t="str">
            <v>农行</v>
          </cell>
        </row>
        <row r="593">
          <cell r="O593" t="str">
            <v>412728196402014238</v>
          </cell>
          <cell r="P593" t="str">
            <v>农行</v>
          </cell>
        </row>
        <row r="594">
          <cell r="O594" t="str">
            <v>412728198512124250</v>
          </cell>
          <cell r="P594" t="str">
            <v>农行</v>
          </cell>
        </row>
        <row r="595">
          <cell r="O595" t="str">
            <v>41272819750818423X</v>
          </cell>
          <cell r="P595" t="str">
            <v>农行</v>
          </cell>
        </row>
        <row r="596">
          <cell r="O596" t="str">
            <v>412728196706194266</v>
          </cell>
          <cell r="P596" t="str">
            <v>农行</v>
          </cell>
        </row>
        <row r="597">
          <cell r="O597" t="str">
            <v>41272819640602752X</v>
          </cell>
          <cell r="P597" t="str">
            <v>农行</v>
          </cell>
        </row>
        <row r="598">
          <cell r="O598" t="str">
            <v>41272819740513423X</v>
          </cell>
          <cell r="P598" t="str">
            <v>农行</v>
          </cell>
        </row>
        <row r="599">
          <cell r="O599" t="str">
            <v>412728196712204213</v>
          </cell>
          <cell r="P599" t="str">
            <v>农行</v>
          </cell>
        </row>
        <row r="600">
          <cell r="O600" t="str">
            <v>412728196506074278</v>
          </cell>
          <cell r="P600" t="str">
            <v>农行</v>
          </cell>
        </row>
        <row r="601">
          <cell r="O601" t="str">
            <v>412728196607144212</v>
          </cell>
          <cell r="P601" t="str">
            <v>农行</v>
          </cell>
        </row>
        <row r="602">
          <cell r="O602" t="str">
            <v>412728198110081921</v>
          </cell>
          <cell r="P602" t="str">
            <v>农行</v>
          </cell>
        </row>
        <row r="603">
          <cell r="O603" t="str">
            <v>130406197512142418</v>
          </cell>
          <cell r="P603" t="str">
            <v>农行</v>
          </cell>
        </row>
        <row r="604">
          <cell r="O604" t="str">
            <v>41272819791210422X</v>
          </cell>
          <cell r="P604" t="str">
            <v>农行</v>
          </cell>
        </row>
        <row r="605">
          <cell r="O605" t="str">
            <v>412728196608274270</v>
          </cell>
          <cell r="P605" t="str">
            <v>农行</v>
          </cell>
        </row>
        <row r="606">
          <cell r="O606" t="str">
            <v>412728196210114218</v>
          </cell>
          <cell r="P606" t="str">
            <v>农行</v>
          </cell>
        </row>
        <row r="607">
          <cell r="O607" t="str">
            <v>412728196707144228</v>
          </cell>
          <cell r="P607" t="str">
            <v>农行</v>
          </cell>
        </row>
        <row r="608">
          <cell r="O608" t="str">
            <v>412728199611124234</v>
          </cell>
          <cell r="P608" t="str">
            <v>农行</v>
          </cell>
        </row>
        <row r="609">
          <cell r="O609" t="str">
            <v>412728199404044215</v>
          </cell>
          <cell r="P609" t="str">
            <v>农行</v>
          </cell>
        </row>
        <row r="610">
          <cell r="O610" t="str">
            <v>412728197804091652</v>
          </cell>
          <cell r="P610" t="str">
            <v>农行</v>
          </cell>
        </row>
        <row r="611">
          <cell r="O611" t="str">
            <v>412728196111101833</v>
          </cell>
          <cell r="P611" t="str">
            <v>农行</v>
          </cell>
          <cell r="Q611" t="str">
            <v>农商行</v>
          </cell>
          <cell r="R611" t="str">
            <v>董芳平</v>
          </cell>
          <cell r="S611" t="str">
            <v>623059137801791210</v>
          </cell>
        </row>
        <row r="612">
          <cell r="O612" t="str">
            <v>412728196107151811</v>
          </cell>
          <cell r="P612" t="str">
            <v>农行</v>
          </cell>
          <cell r="Q612" t="str">
            <v>农商行</v>
          </cell>
          <cell r="R612" t="str">
            <v>李中敏</v>
          </cell>
          <cell r="S612" t="str">
            <v>623059137801861880</v>
          </cell>
        </row>
        <row r="613">
          <cell r="O613" t="str">
            <v>411624197201021813</v>
          </cell>
          <cell r="P613" t="str">
            <v>农行</v>
          </cell>
          <cell r="Q613" t="str">
            <v>农商行</v>
          </cell>
          <cell r="R613" t="str">
            <v>刘绍民</v>
          </cell>
          <cell r="S613" t="str">
            <v>623059137801574095</v>
          </cell>
        </row>
        <row r="614">
          <cell r="O614" t="str">
            <v>412728199110264212</v>
          </cell>
          <cell r="P614" t="str">
            <v>农行</v>
          </cell>
        </row>
        <row r="615">
          <cell r="O615" t="str">
            <v>412728198310051639</v>
          </cell>
          <cell r="P615" t="str">
            <v>农行</v>
          </cell>
        </row>
        <row r="616">
          <cell r="O616" t="str">
            <v>412728196307101958</v>
          </cell>
          <cell r="P616" t="str">
            <v>农行</v>
          </cell>
          <cell r="Q616" t="str">
            <v>农商行</v>
          </cell>
          <cell r="R616" t="str">
            <v>齐凤海</v>
          </cell>
          <cell r="S616" t="str">
            <v>00000025354963780889</v>
          </cell>
        </row>
        <row r="617">
          <cell r="O617" t="str">
            <v>412728196911121816</v>
          </cell>
          <cell r="P617" t="str">
            <v>农行</v>
          </cell>
          <cell r="Q617" t="str">
            <v>农商行</v>
          </cell>
          <cell r="R617" t="str">
            <v>齐战友</v>
          </cell>
          <cell r="S617" t="str">
            <v>00000025355323781889</v>
          </cell>
        </row>
        <row r="618">
          <cell r="O618" t="str">
            <v>412726198608115460</v>
          </cell>
          <cell r="P618" t="str">
            <v>农行</v>
          </cell>
        </row>
        <row r="619">
          <cell r="O619" t="str">
            <v>412728197209021852</v>
          </cell>
          <cell r="P619" t="str">
            <v>农行</v>
          </cell>
          <cell r="Q619" t="str">
            <v>农商行</v>
          </cell>
          <cell r="R619" t="str">
            <v>辛堂</v>
          </cell>
          <cell r="S619" t="str">
            <v>00000025127893783889</v>
          </cell>
        </row>
        <row r="620">
          <cell r="O620" t="str">
            <v>412728196210091837</v>
          </cell>
          <cell r="P620" t="str">
            <v>农行</v>
          </cell>
          <cell r="Q620" t="str">
            <v>农商行</v>
          </cell>
          <cell r="R620" t="str">
            <v>张廷玉</v>
          </cell>
          <cell r="S620" t="str">
            <v>623059137800765306</v>
          </cell>
        </row>
        <row r="621">
          <cell r="O621" t="str">
            <v>412728198511201859</v>
          </cell>
          <cell r="P621" t="str">
            <v>农行</v>
          </cell>
          <cell r="Q621" t="str">
            <v>农商行</v>
          </cell>
          <cell r="R621" t="str">
            <v>张希望</v>
          </cell>
          <cell r="S621" t="str">
            <v>623059137803202307</v>
          </cell>
        </row>
        <row r="622">
          <cell r="O622" t="str">
            <v>412728198708281549</v>
          </cell>
          <cell r="P622" t="str">
            <v>农行</v>
          </cell>
        </row>
        <row r="623">
          <cell r="O623" t="str">
            <v>412728197506011853</v>
          </cell>
          <cell r="P623" t="str">
            <v>农行</v>
          </cell>
          <cell r="Q623" t="str">
            <v>农商行</v>
          </cell>
          <cell r="R623" t="str">
            <v>李长理</v>
          </cell>
          <cell r="S623" t="str">
            <v>623059137802639327</v>
          </cell>
        </row>
        <row r="624">
          <cell r="O624" t="str">
            <v>41032519880708314X</v>
          </cell>
          <cell r="P624" t="str">
            <v>农行</v>
          </cell>
        </row>
        <row r="625">
          <cell r="O625" t="str">
            <v>41272819630420429X</v>
          </cell>
          <cell r="P625" t="str">
            <v>农行</v>
          </cell>
        </row>
        <row r="626">
          <cell r="O626" t="str">
            <v>41272819941016423X</v>
          </cell>
          <cell r="P626" t="str">
            <v>农行</v>
          </cell>
        </row>
        <row r="627">
          <cell r="O627" t="str">
            <v>412728197711184251</v>
          </cell>
          <cell r="P627" t="str">
            <v>农行</v>
          </cell>
        </row>
        <row r="628">
          <cell r="O628" t="str">
            <v>412728196212244235</v>
          </cell>
          <cell r="P628" t="str">
            <v>农行</v>
          </cell>
        </row>
        <row r="629">
          <cell r="O629" t="str">
            <v>412728196507064231</v>
          </cell>
          <cell r="P629" t="str">
            <v>农行</v>
          </cell>
        </row>
        <row r="630">
          <cell r="O630" t="str">
            <v>412728196304084267</v>
          </cell>
          <cell r="P630" t="str">
            <v>农行</v>
          </cell>
        </row>
        <row r="631">
          <cell r="O631" t="str">
            <v>412728196206241839</v>
          </cell>
          <cell r="P631" t="str">
            <v>农行</v>
          </cell>
          <cell r="Q631" t="str">
            <v>农商行</v>
          </cell>
          <cell r="R631" t="str">
            <v>刘建华</v>
          </cell>
          <cell r="S631" t="str">
            <v>623059137802369768</v>
          </cell>
        </row>
        <row r="632">
          <cell r="O632" t="str">
            <v>41272819840926161X</v>
          </cell>
          <cell r="P632" t="str">
            <v>农行</v>
          </cell>
        </row>
        <row r="633">
          <cell r="O633" t="str">
            <v>412728196411101835</v>
          </cell>
          <cell r="P633" t="str">
            <v>农行</v>
          </cell>
          <cell r="Q633" t="str">
            <v>农商行</v>
          </cell>
          <cell r="R633" t="str">
            <v>王子洪</v>
          </cell>
          <cell r="S633" t="str">
            <v>623059137802092469</v>
          </cell>
        </row>
        <row r="634">
          <cell r="O634" t="str">
            <v>412728197305141811</v>
          </cell>
          <cell r="P634" t="str">
            <v>农行</v>
          </cell>
          <cell r="Q634" t="str">
            <v>农商行</v>
          </cell>
          <cell r="R634" t="str">
            <v>姜永强</v>
          </cell>
          <cell r="S634" t="str">
            <v>623059137802860550</v>
          </cell>
        </row>
        <row r="635">
          <cell r="O635" t="str">
            <v>41272819660716183X</v>
          </cell>
          <cell r="P635" t="str">
            <v>农行</v>
          </cell>
          <cell r="Q635" t="str">
            <v>农商行</v>
          </cell>
          <cell r="R635" t="str">
            <v>孙培峰</v>
          </cell>
          <cell r="S635" t="str">
            <v>00000158653923785889</v>
          </cell>
        </row>
        <row r="636">
          <cell r="O636" t="str">
            <v>412728196203141859</v>
          </cell>
          <cell r="P636" t="str">
            <v>农行</v>
          </cell>
          <cell r="Q636" t="str">
            <v>农商行</v>
          </cell>
          <cell r="R636" t="str">
            <v>王松贵</v>
          </cell>
          <cell r="S636" t="str">
            <v>623059137802478783</v>
          </cell>
        </row>
        <row r="637">
          <cell r="O637" t="str">
            <v>412728196307061810</v>
          </cell>
          <cell r="P637" t="str">
            <v>农行</v>
          </cell>
          <cell r="Q637" t="str">
            <v>农商行</v>
          </cell>
          <cell r="R637" t="str">
            <v>王松亮</v>
          </cell>
          <cell r="S637" t="str">
            <v>623059137801705608</v>
          </cell>
        </row>
        <row r="638">
          <cell r="O638" t="str">
            <v>412728196102021815</v>
          </cell>
          <cell r="P638" t="str">
            <v>农行</v>
          </cell>
          <cell r="Q638" t="str">
            <v>农商行</v>
          </cell>
          <cell r="R638" t="str">
            <v>张建</v>
          </cell>
          <cell r="S638" t="str">
            <v>00000025451353789889</v>
          </cell>
        </row>
        <row r="639">
          <cell r="O639" t="str">
            <v>412728196012171852</v>
          </cell>
          <cell r="P639" t="str">
            <v>农行</v>
          </cell>
          <cell r="Q639" t="str">
            <v>农商行</v>
          </cell>
          <cell r="R639" t="str">
            <v>张体印</v>
          </cell>
          <cell r="S639" t="str">
            <v>623059137802369685</v>
          </cell>
        </row>
        <row r="640">
          <cell r="O640" t="str">
            <v>412728197906294231</v>
          </cell>
          <cell r="P640" t="str">
            <v>农行</v>
          </cell>
        </row>
        <row r="641">
          <cell r="O641" t="str">
            <v>412728197804104230</v>
          </cell>
          <cell r="P641" t="str">
            <v>农行</v>
          </cell>
        </row>
        <row r="642">
          <cell r="O642" t="str">
            <v>412728196612244381</v>
          </cell>
          <cell r="P642" t="str">
            <v>农行</v>
          </cell>
        </row>
        <row r="643">
          <cell r="O643" t="str">
            <v>412728197612294236</v>
          </cell>
          <cell r="P643" t="str">
            <v>农行</v>
          </cell>
        </row>
        <row r="644">
          <cell r="O644" t="str">
            <v>412728196404144271</v>
          </cell>
          <cell r="P644" t="str">
            <v>农行</v>
          </cell>
        </row>
        <row r="645">
          <cell r="O645" t="str">
            <v>412728198811134272</v>
          </cell>
          <cell r="P645" t="str">
            <v>农行</v>
          </cell>
        </row>
        <row r="646">
          <cell r="O646" t="str">
            <v>412728196608141558</v>
          </cell>
          <cell r="P646" t="str">
            <v>农行</v>
          </cell>
        </row>
        <row r="647">
          <cell r="O647" t="str">
            <v>412728196612241519</v>
          </cell>
          <cell r="P647" t="str">
            <v>农行</v>
          </cell>
        </row>
        <row r="648">
          <cell r="O648" t="str">
            <v>412728198805301513</v>
          </cell>
          <cell r="P648" t="str">
            <v>农行</v>
          </cell>
        </row>
        <row r="649">
          <cell r="O649" t="str">
            <v>41272819970517155X</v>
          </cell>
          <cell r="P649" t="str">
            <v>农行</v>
          </cell>
        </row>
        <row r="650">
          <cell r="O650" t="str">
            <v>412726198603137986</v>
          </cell>
          <cell r="P650" t="str">
            <v>农行</v>
          </cell>
        </row>
        <row r="651">
          <cell r="O651" t="str">
            <v>412728196210011550</v>
          </cell>
          <cell r="P651" t="str">
            <v>农行</v>
          </cell>
        </row>
        <row r="652">
          <cell r="O652" t="str">
            <v>412728197003291515</v>
          </cell>
          <cell r="P652" t="str">
            <v>农行</v>
          </cell>
        </row>
        <row r="653">
          <cell r="O653" t="str">
            <v>412728197804061576</v>
          </cell>
          <cell r="P653" t="str">
            <v>农行</v>
          </cell>
        </row>
        <row r="654">
          <cell r="O654" t="str">
            <v>412728197308204590</v>
          </cell>
          <cell r="P654" t="str">
            <v>农行</v>
          </cell>
        </row>
        <row r="655">
          <cell r="O655" t="str">
            <v>412728196405204512</v>
          </cell>
          <cell r="P655" t="str">
            <v>农行</v>
          </cell>
        </row>
        <row r="656">
          <cell r="O656" t="str">
            <v>412728197509234518</v>
          </cell>
          <cell r="P656" t="str">
            <v>农行</v>
          </cell>
        </row>
        <row r="657">
          <cell r="O657" t="str">
            <v>412728199003121574</v>
          </cell>
          <cell r="P657" t="str">
            <v>农行</v>
          </cell>
        </row>
        <row r="658">
          <cell r="O658" t="str">
            <v>412728196911211512</v>
          </cell>
          <cell r="P658" t="str">
            <v>农行</v>
          </cell>
        </row>
        <row r="659">
          <cell r="O659" t="str">
            <v>412728196007154679</v>
          </cell>
          <cell r="P659" t="str">
            <v>农行</v>
          </cell>
        </row>
        <row r="660">
          <cell r="O660" t="str">
            <v>412728196507011594</v>
          </cell>
          <cell r="P660" t="str">
            <v>农行</v>
          </cell>
        </row>
        <row r="661">
          <cell r="O661" t="str">
            <v>412728197411091539</v>
          </cell>
          <cell r="P661" t="str">
            <v>农行</v>
          </cell>
        </row>
        <row r="662">
          <cell r="O662" t="str">
            <v>412728197306231528</v>
          </cell>
          <cell r="P662" t="str">
            <v>农行</v>
          </cell>
        </row>
        <row r="663">
          <cell r="O663" t="str">
            <v>412728196303101512</v>
          </cell>
          <cell r="P663" t="str">
            <v>农行</v>
          </cell>
        </row>
        <row r="664">
          <cell r="O664" t="str">
            <v>412728197303101517</v>
          </cell>
          <cell r="P664" t="str">
            <v>农行</v>
          </cell>
        </row>
        <row r="665">
          <cell r="O665" t="str">
            <v>412728197608081553</v>
          </cell>
          <cell r="P665" t="str">
            <v>农行</v>
          </cell>
        </row>
        <row r="666">
          <cell r="O666" t="str">
            <v>412728196205021519</v>
          </cell>
          <cell r="P666" t="str">
            <v>农行</v>
          </cell>
        </row>
        <row r="667">
          <cell r="O667" t="str">
            <v>412728197406204703</v>
          </cell>
          <cell r="P667" t="str">
            <v>农行</v>
          </cell>
        </row>
        <row r="668">
          <cell r="O668" t="str">
            <v>412728196101091619</v>
          </cell>
          <cell r="P668" t="str">
            <v>农行</v>
          </cell>
        </row>
        <row r="669">
          <cell r="O669" t="str">
            <v>412728197911156028</v>
          </cell>
          <cell r="P669" t="str">
            <v>农行</v>
          </cell>
        </row>
        <row r="670">
          <cell r="O670" t="str">
            <v>412728197006141619</v>
          </cell>
          <cell r="P670" t="str">
            <v>农行</v>
          </cell>
        </row>
        <row r="671">
          <cell r="O671" t="str">
            <v>412728198006221576</v>
          </cell>
          <cell r="P671" t="str">
            <v>农行</v>
          </cell>
        </row>
        <row r="672">
          <cell r="O672" t="str">
            <v>412728196907124512</v>
          </cell>
          <cell r="P672" t="str">
            <v>农行</v>
          </cell>
        </row>
        <row r="673">
          <cell r="O673" t="str">
            <v>41272819660901477X</v>
          </cell>
          <cell r="P673" t="str">
            <v>农行</v>
          </cell>
        </row>
        <row r="674">
          <cell r="O674" t="str">
            <v>412728197508161556</v>
          </cell>
          <cell r="P674" t="str">
            <v>农行</v>
          </cell>
        </row>
        <row r="675">
          <cell r="O675" t="str">
            <v>412728196806021530</v>
          </cell>
          <cell r="P675" t="str">
            <v>农行</v>
          </cell>
        </row>
        <row r="676">
          <cell r="O676" t="str">
            <v>412728196610151579</v>
          </cell>
          <cell r="P676" t="str">
            <v>农行</v>
          </cell>
        </row>
        <row r="677">
          <cell r="O677" t="str">
            <v>412728196607201627</v>
          </cell>
          <cell r="P677" t="str">
            <v>农行</v>
          </cell>
        </row>
        <row r="678">
          <cell r="O678" t="str">
            <v>412728197912061557</v>
          </cell>
          <cell r="P678" t="str">
            <v>农行</v>
          </cell>
        </row>
        <row r="679">
          <cell r="O679" t="str">
            <v>412728198909104549</v>
          </cell>
          <cell r="P679" t="str">
            <v>农行</v>
          </cell>
        </row>
        <row r="680">
          <cell r="O680" t="str">
            <v>412728198602154533</v>
          </cell>
          <cell r="P680" t="str">
            <v>农行</v>
          </cell>
        </row>
        <row r="681">
          <cell r="O681" t="str">
            <v>412728196409271528</v>
          </cell>
          <cell r="P681" t="str">
            <v>农行</v>
          </cell>
        </row>
        <row r="682">
          <cell r="O682" t="str">
            <v>412728196710114572</v>
          </cell>
          <cell r="P682" t="str">
            <v>农行</v>
          </cell>
        </row>
        <row r="683">
          <cell r="O683" t="str">
            <v>412728197105174555</v>
          </cell>
          <cell r="P683" t="str">
            <v>农行</v>
          </cell>
        </row>
        <row r="684">
          <cell r="O684" t="str">
            <v>41272819670202151X</v>
          </cell>
          <cell r="P684" t="str">
            <v>农行</v>
          </cell>
        </row>
        <row r="685">
          <cell r="O685" t="str">
            <v>412728196805141530</v>
          </cell>
          <cell r="P685" t="str">
            <v>农行</v>
          </cell>
        </row>
        <row r="686">
          <cell r="O686" t="str">
            <v>412728197809111691</v>
          </cell>
          <cell r="P686" t="str">
            <v>农行</v>
          </cell>
        </row>
        <row r="687">
          <cell r="O687" t="str">
            <v>412728196805024529</v>
          </cell>
          <cell r="P687" t="str">
            <v>农行</v>
          </cell>
        </row>
        <row r="688">
          <cell r="O688" t="str">
            <v>412728198909114560</v>
          </cell>
          <cell r="P688" t="str">
            <v>农行</v>
          </cell>
        </row>
        <row r="689">
          <cell r="O689" t="str">
            <v>41272819691106281X</v>
          </cell>
          <cell r="P689" t="str">
            <v>沈丘农商银行</v>
          </cell>
        </row>
        <row r="690">
          <cell r="O690" t="str">
            <v>412728196511262812</v>
          </cell>
          <cell r="P690" t="str">
            <v>沈丘农商银行</v>
          </cell>
        </row>
        <row r="691">
          <cell r="O691" t="str">
            <v>41272819570707283X</v>
          </cell>
          <cell r="P691" t="str">
            <v>沈丘农商银行</v>
          </cell>
        </row>
        <row r="692">
          <cell r="O692" t="str">
            <v>412728196605072817</v>
          </cell>
          <cell r="P692" t="str">
            <v>沈丘农商银行</v>
          </cell>
        </row>
        <row r="693">
          <cell r="O693" t="str">
            <v>412728196605142811</v>
          </cell>
          <cell r="P693" t="str">
            <v>沈丘农商银行</v>
          </cell>
        </row>
        <row r="694">
          <cell r="O694" t="str">
            <v>412728195909102814</v>
          </cell>
          <cell r="P694" t="str">
            <v>沈丘农商银行</v>
          </cell>
        </row>
        <row r="695">
          <cell r="O695" t="str">
            <v>412728198012082832</v>
          </cell>
          <cell r="P695" t="str">
            <v>沈丘农商银行</v>
          </cell>
        </row>
        <row r="696">
          <cell r="O696" t="str">
            <v>412728197011012846</v>
          </cell>
          <cell r="P696" t="str">
            <v>沈丘农商银行</v>
          </cell>
        </row>
        <row r="697">
          <cell r="O697" t="str">
            <v>41272819630511283X</v>
          </cell>
          <cell r="P697" t="str">
            <v>沈丘农商银行</v>
          </cell>
        </row>
        <row r="698">
          <cell r="O698" t="str">
            <v>412728196108252817</v>
          </cell>
          <cell r="P698" t="str">
            <v>沈丘农商银行</v>
          </cell>
        </row>
        <row r="699">
          <cell r="O699" t="str">
            <v>412728196304172814</v>
          </cell>
          <cell r="P699" t="str">
            <v>沈丘农商银行</v>
          </cell>
        </row>
        <row r="700">
          <cell r="O700" t="str">
            <v>412728196404142815</v>
          </cell>
          <cell r="P700" t="str">
            <v>沈丘农商银行</v>
          </cell>
        </row>
        <row r="701">
          <cell r="O701" t="str">
            <v>412728196607072888</v>
          </cell>
          <cell r="P701" t="str">
            <v>沈丘农商银行</v>
          </cell>
        </row>
        <row r="702">
          <cell r="O702" t="str">
            <v>412728199201132813</v>
          </cell>
          <cell r="P702" t="str">
            <v>沈丘农商银行</v>
          </cell>
        </row>
        <row r="703">
          <cell r="O703" t="str">
            <v>412728197212152853</v>
          </cell>
          <cell r="P703" t="str">
            <v>沈丘农商银行</v>
          </cell>
        </row>
        <row r="704">
          <cell r="O704" t="str">
            <v>412728197104032846</v>
          </cell>
          <cell r="P704" t="str">
            <v>沈丘农商银行</v>
          </cell>
        </row>
        <row r="705">
          <cell r="O705" t="str">
            <v>412728196809102897</v>
          </cell>
          <cell r="P705" t="str">
            <v>沈丘农商银行</v>
          </cell>
        </row>
        <row r="706">
          <cell r="O706" t="str">
            <v>412728196910122876</v>
          </cell>
          <cell r="P706" t="str">
            <v>沈丘农商银行</v>
          </cell>
        </row>
        <row r="707">
          <cell r="O707" t="str">
            <v>412728196811142855</v>
          </cell>
          <cell r="P707" t="str">
            <v>沈丘农商银行</v>
          </cell>
        </row>
        <row r="708">
          <cell r="O708" t="str">
            <v>412728195604202814</v>
          </cell>
          <cell r="P708" t="str">
            <v>沈丘农商银行</v>
          </cell>
        </row>
        <row r="709">
          <cell r="O709" t="str">
            <v>412728195609012817</v>
          </cell>
          <cell r="P709" t="str">
            <v>沈丘农商银行</v>
          </cell>
        </row>
        <row r="710">
          <cell r="O710" t="str">
            <v>412728197108172838</v>
          </cell>
          <cell r="P710" t="str">
            <v>沈丘农商银行</v>
          </cell>
        </row>
        <row r="711">
          <cell r="O711" t="str">
            <v>412728195608252827</v>
          </cell>
          <cell r="P711" t="str">
            <v>沈丘农商银行</v>
          </cell>
        </row>
        <row r="712">
          <cell r="O712" t="str">
            <v>412728196903102818</v>
          </cell>
          <cell r="P712" t="str">
            <v>沈丘农商银行</v>
          </cell>
        </row>
        <row r="713">
          <cell r="O713" t="str">
            <v>41272819690404287X</v>
          </cell>
          <cell r="P713" t="str">
            <v>沈丘农商银行</v>
          </cell>
        </row>
        <row r="714">
          <cell r="O714" t="str">
            <v>412728196304152813</v>
          </cell>
          <cell r="P714" t="str">
            <v>沈丘农商银行</v>
          </cell>
        </row>
        <row r="715">
          <cell r="O715" t="str">
            <v>412728196908132856</v>
          </cell>
          <cell r="P715" t="str">
            <v>沈丘农商银行</v>
          </cell>
        </row>
        <row r="716">
          <cell r="O716" t="str">
            <v>412728196507212855</v>
          </cell>
          <cell r="P716" t="str">
            <v>沈丘农商银行</v>
          </cell>
        </row>
        <row r="717">
          <cell r="O717" t="str">
            <v>412728197908242814</v>
          </cell>
          <cell r="P717" t="str">
            <v>沈丘农商银行</v>
          </cell>
        </row>
        <row r="718">
          <cell r="O718" t="str">
            <v>412728198608202815</v>
          </cell>
          <cell r="P718" t="str">
            <v>沈丘农商银行</v>
          </cell>
        </row>
        <row r="719">
          <cell r="O719" t="str">
            <v>412728197203202898</v>
          </cell>
          <cell r="P719" t="str">
            <v>沈丘农商银行</v>
          </cell>
        </row>
        <row r="720">
          <cell r="O720" t="str">
            <v>412728197409042818</v>
          </cell>
          <cell r="P720" t="str">
            <v>沈丘农商银行</v>
          </cell>
        </row>
        <row r="721">
          <cell r="O721" t="str">
            <v>412728197611142812</v>
          </cell>
          <cell r="P721" t="str">
            <v>沈丘农商银行</v>
          </cell>
        </row>
        <row r="722">
          <cell r="O722" t="str">
            <v>412728198104181547</v>
          </cell>
          <cell r="P722" t="str">
            <v>沈丘农商银行</v>
          </cell>
        </row>
        <row r="723">
          <cell r="O723" t="str">
            <v>412728196306042845</v>
          </cell>
          <cell r="P723" t="str">
            <v>沈丘农商银行</v>
          </cell>
        </row>
        <row r="724">
          <cell r="O724" t="str">
            <v>412728197706072845</v>
          </cell>
          <cell r="P724" t="str">
            <v>沈丘农商银行</v>
          </cell>
        </row>
        <row r="725">
          <cell r="O725" t="str">
            <v>412728196512212817</v>
          </cell>
          <cell r="P725" t="str">
            <v>沈丘农商银行</v>
          </cell>
        </row>
        <row r="726">
          <cell r="O726" t="str">
            <v>412728195606022868</v>
          </cell>
          <cell r="P726" t="str">
            <v>沈丘农商银行</v>
          </cell>
        </row>
        <row r="727">
          <cell r="O727" t="str">
            <v>41272819600910283X</v>
          </cell>
          <cell r="P727" t="str">
            <v>沈丘农商银行</v>
          </cell>
        </row>
        <row r="728">
          <cell r="O728" t="str">
            <v>412728197606062834</v>
          </cell>
          <cell r="P728" t="str">
            <v>沈丘农商银行</v>
          </cell>
        </row>
        <row r="729">
          <cell r="O729" t="str">
            <v>412728196412202830</v>
          </cell>
          <cell r="P729" t="str">
            <v>沈丘农商银行</v>
          </cell>
        </row>
        <row r="730">
          <cell r="O730" t="str">
            <v>41272819670214283X</v>
          </cell>
          <cell r="P730" t="str">
            <v>沈丘农商银行</v>
          </cell>
        </row>
        <row r="731">
          <cell r="O731" t="str">
            <v>412728195705052819</v>
          </cell>
          <cell r="P731" t="str">
            <v>沈丘农商银行</v>
          </cell>
        </row>
        <row r="732">
          <cell r="O732" t="str">
            <v>412728196808082871</v>
          </cell>
          <cell r="P732" t="str">
            <v>沈丘农商银行</v>
          </cell>
        </row>
        <row r="733">
          <cell r="O733" t="str">
            <v>412728196408152893</v>
          </cell>
          <cell r="P733" t="str">
            <v>沈丘农商银行</v>
          </cell>
        </row>
        <row r="734">
          <cell r="O734" t="str">
            <v>412728196108010818</v>
          </cell>
          <cell r="P734" t="str">
            <v>沈丘农商银行白集支行</v>
          </cell>
        </row>
        <row r="735">
          <cell r="O735" t="str">
            <v>412728196712040837</v>
          </cell>
          <cell r="P735" t="str">
            <v>沈丘农商银行白集支行</v>
          </cell>
        </row>
        <row r="736">
          <cell r="O736" t="str">
            <v>412728197610070810</v>
          </cell>
          <cell r="P736" t="str">
            <v>沈丘农商银行白集支行</v>
          </cell>
        </row>
        <row r="737">
          <cell r="O737" t="str">
            <v>412728196910100861</v>
          </cell>
          <cell r="P737" t="str">
            <v>沈丘农商银行白集支行</v>
          </cell>
        </row>
        <row r="738">
          <cell r="O738" t="str">
            <v>41272819680712083X</v>
          </cell>
          <cell r="P738" t="str">
            <v>沈丘农商银行白集支行</v>
          </cell>
        </row>
        <row r="739">
          <cell r="O739" t="str">
            <v>412728198207120819</v>
          </cell>
          <cell r="P739" t="str">
            <v>沈丘农商银行白集支行</v>
          </cell>
        </row>
        <row r="740">
          <cell r="O740" t="str">
            <v>412728197712120874</v>
          </cell>
          <cell r="P740" t="str">
            <v>沈丘农商银行白集支行</v>
          </cell>
        </row>
        <row r="741">
          <cell r="O741" t="str">
            <v>412728197110130813</v>
          </cell>
          <cell r="P741" t="str">
            <v>沈丘农商银行白集支行</v>
          </cell>
        </row>
        <row r="742">
          <cell r="O742" t="str">
            <v>412728196308050822</v>
          </cell>
          <cell r="P742" t="str">
            <v>沈丘农商银行白集支行</v>
          </cell>
        </row>
        <row r="743">
          <cell r="O743" t="str">
            <v>412728196312080872</v>
          </cell>
          <cell r="P743" t="str">
            <v>沈丘农商银行白集支行</v>
          </cell>
        </row>
        <row r="744">
          <cell r="O744" t="str">
            <v>412728196009260854</v>
          </cell>
          <cell r="P744" t="str">
            <v>沈丘农商银行白集支行</v>
          </cell>
        </row>
        <row r="745">
          <cell r="O745" t="str">
            <v>412728196008220842</v>
          </cell>
          <cell r="P745" t="str">
            <v>沈丘农商银行白集支行</v>
          </cell>
        </row>
        <row r="746">
          <cell r="O746" t="str">
            <v>412728196509290865</v>
          </cell>
          <cell r="P746" t="str">
            <v>沈丘农商银行白集支行</v>
          </cell>
        </row>
        <row r="747">
          <cell r="O747" t="str">
            <v>412728196301160826</v>
          </cell>
          <cell r="P747" t="str">
            <v>沈丘农商银行白集支行</v>
          </cell>
        </row>
        <row r="748">
          <cell r="O748" t="str">
            <v>412728196601190859</v>
          </cell>
          <cell r="P748" t="str">
            <v>沈丘农商银行白集支行</v>
          </cell>
        </row>
        <row r="749">
          <cell r="O749" t="str">
            <v>412728196609060880</v>
          </cell>
          <cell r="P749" t="str">
            <v>沈丘农商银行白集支行</v>
          </cell>
        </row>
        <row r="750">
          <cell r="O750" t="str">
            <v>412728197504050824</v>
          </cell>
          <cell r="P750" t="str">
            <v>沈丘农商银行白集支行</v>
          </cell>
        </row>
        <row r="751">
          <cell r="O751" t="str">
            <v>412728197509090817</v>
          </cell>
          <cell r="P751" t="str">
            <v>沈丘农商银行白集支行</v>
          </cell>
        </row>
        <row r="752">
          <cell r="O752" t="str">
            <v>412728198101080812</v>
          </cell>
          <cell r="P752" t="str">
            <v>沈丘农商银行白集支行</v>
          </cell>
        </row>
        <row r="753">
          <cell r="O753" t="str">
            <v>412728197107030811</v>
          </cell>
          <cell r="P753" t="str">
            <v>沈丘农商银行白集支行</v>
          </cell>
        </row>
        <row r="754">
          <cell r="O754" t="str">
            <v>412728196211210850</v>
          </cell>
          <cell r="P754" t="str">
            <v>沈丘农商银行白集支行</v>
          </cell>
        </row>
        <row r="755">
          <cell r="O755" t="str">
            <v>412728197011070878</v>
          </cell>
          <cell r="P755" t="str">
            <v>沈丘农商银行白集支行</v>
          </cell>
        </row>
        <row r="756">
          <cell r="O756" t="str">
            <v>412728196808160833</v>
          </cell>
          <cell r="P756" t="str">
            <v>沈丘农商银行白集支行</v>
          </cell>
        </row>
        <row r="757">
          <cell r="O757" t="str">
            <v>412728198104080535</v>
          </cell>
          <cell r="P757" t="str">
            <v>沈丘农商行北郊支行</v>
          </cell>
        </row>
        <row r="758">
          <cell r="O758" t="str">
            <v>41272819691206055X</v>
          </cell>
          <cell r="P758" t="str">
            <v>沈丘农商行北郊支行</v>
          </cell>
        </row>
        <row r="759">
          <cell r="O759" t="str">
            <v>412728198010120516</v>
          </cell>
          <cell r="P759" t="str">
            <v>沈丘农商行北郊支行</v>
          </cell>
        </row>
        <row r="760">
          <cell r="O760" t="str">
            <v>412728198010210634</v>
          </cell>
          <cell r="P760" t="str">
            <v>沈丘农商行北郊支行</v>
          </cell>
        </row>
        <row r="761">
          <cell r="O761" t="str">
            <v>412728197902220024</v>
          </cell>
          <cell r="P761" t="str">
            <v>沈丘农商行北郊支行</v>
          </cell>
        </row>
        <row r="762">
          <cell r="O762" t="str">
            <v>412728196509250513</v>
          </cell>
          <cell r="P762" t="str">
            <v>沈丘农商行北郊支行</v>
          </cell>
        </row>
        <row r="763">
          <cell r="O763" t="str">
            <v>412728196501050517</v>
          </cell>
          <cell r="P763" t="str">
            <v>沈丘农商行北郊支行</v>
          </cell>
        </row>
        <row r="764">
          <cell r="O764" t="str">
            <v>412728198807100539</v>
          </cell>
          <cell r="P764" t="str">
            <v>沈丘农商行北郊支行</v>
          </cell>
        </row>
        <row r="765">
          <cell r="O765" t="str">
            <v>412728198811270522</v>
          </cell>
          <cell r="P765" t="str">
            <v>沈丘农商行北郊支行</v>
          </cell>
        </row>
        <row r="766">
          <cell r="O766" t="str">
            <v>412728198509180518</v>
          </cell>
          <cell r="P766" t="str">
            <v>沈丘农商行北郊支行</v>
          </cell>
        </row>
        <row r="767">
          <cell r="O767" t="str">
            <v>412728196907270536</v>
          </cell>
          <cell r="P767" t="str">
            <v>沈丘农商行北郊支行</v>
          </cell>
        </row>
        <row r="768">
          <cell r="O768" t="str">
            <v>412728197409050578</v>
          </cell>
          <cell r="P768" t="str">
            <v>沈丘农商行北郊支行</v>
          </cell>
        </row>
        <row r="769">
          <cell r="O769" t="str">
            <v>412728197904250534</v>
          </cell>
          <cell r="P769" t="str">
            <v>沈丘农商行北郊支行</v>
          </cell>
        </row>
        <row r="770">
          <cell r="O770" t="str">
            <v>412728199805260525</v>
          </cell>
          <cell r="P770" t="str">
            <v>沈丘农商行北郊支行</v>
          </cell>
        </row>
        <row r="771">
          <cell r="O771" t="str">
            <v>412728197001010572</v>
          </cell>
          <cell r="P771" t="str">
            <v>沈丘农商行北郊支行</v>
          </cell>
        </row>
        <row r="772">
          <cell r="O772" t="str">
            <v>412728197903250532</v>
          </cell>
          <cell r="P772" t="str">
            <v>沈丘农商行北郊支行</v>
          </cell>
        </row>
        <row r="773">
          <cell r="O773" t="str">
            <v>412728197201291241</v>
          </cell>
          <cell r="P773" t="str">
            <v>沈丘农商银行</v>
          </cell>
        </row>
        <row r="774">
          <cell r="O774" t="str">
            <v>412728197312051216</v>
          </cell>
          <cell r="P774" t="str">
            <v>沈丘农商银行</v>
          </cell>
        </row>
        <row r="775">
          <cell r="O775" t="str">
            <v>412728198402281255</v>
          </cell>
          <cell r="P775" t="str">
            <v>沈丘农商银行</v>
          </cell>
        </row>
        <row r="776">
          <cell r="O776" t="str">
            <v>412728198405061231</v>
          </cell>
          <cell r="P776" t="str">
            <v>沈丘农商银行</v>
          </cell>
        </row>
        <row r="777">
          <cell r="O777" t="str">
            <v>412728198110201356</v>
          </cell>
          <cell r="P777" t="str">
            <v>沈丘农商银行</v>
          </cell>
        </row>
        <row r="778">
          <cell r="O778" t="str">
            <v>412728196402091217</v>
          </cell>
          <cell r="P778" t="str">
            <v>沈丘农商银行</v>
          </cell>
        </row>
        <row r="779">
          <cell r="O779" t="str">
            <v>412728197810141257</v>
          </cell>
          <cell r="P779" t="str">
            <v>沈丘农商银行</v>
          </cell>
        </row>
        <row r="780">
          <cell r="O780" t="str">
            <v>412728198007121251</v>
          </cell>
          <cell r="P780" t="str">
            <v>沈丘农商银行</v>
          </cell>
        </row>
        <row r="781">
          <cell r="O781" t="str">
            <v>412728196203211212</v>
          </cell>
          <cell r="P781" t="str">
            <v>沈丘农商银行</v>
          </cell>
        </row>
        <row r="782">
          <cell r="O782" t="str">
            <v>412728197710291258</v>
          </cell>
          <cell r="P782" t="str">
            <v>沈丘农商银行</v>
          </cell>
        </row>
        <row r="783">
          <cell r="O783" t="str">
            <v>412728197211041211</v>
          </cell>
          <cell r="P783" t="str">
            <v>沈丘农商银行</v>
          </cell>
        </row>
        <row r="784">
          <cell r="O784" t="str">
            <v>412728196603291223</v>
          </cell>
          <cell r="P784" t="str">
            <v>沈丘农商银行</v>
          </cell>
        </row>
        <row r="785">
          <cell r="O785" t="str">
            <v>412728196812271210</v>
          </cell>
          <cell r="P785" t="str">
            <v>沈丘农商银行</v>
          </cell>
        </row>
        <row r="786">
          <cell r="O786" t="str">
            <v>412728196802061244</v>
          </cell>
          <cell r="P786" t="str">
            <v>沈丘农商银行</v>
          </cell>
        </row>
        <row r="787">
          <cell r="O787" t="str">
            <v>412728197504071211</v>
          </cell>
          <cell r="P787" t="str">
            <v>沈丘农商银行</v>
          </cell>
        </row>
        <row r="788">
          <cell r="O788" t="str">
            <v>412728198007101250</v>
          </cell>
          <cell r="P788" t="str">
            <v>沈丘农商银行</v>
          </cell>
        </row>
        <row r="789">
          <cell r="O789" t="str">
            <v>412728196306201295</v>
          </cell>
          <cell r="P789" t="str">
            <v>沈丘农商银行</v>
          </cell>
        </row>
        <row r="790">
          <cell r="O790" t="str">
            <v>412728196510101240</v>
          </cell>
          <cell r="P790" t="str">
            <v>沈丘农商银行</v>
          </cell>
        </row>
        <row r="791">
          <cell r="O791" t="str">
            <v>412728196005191222</v>
          </cell>
          <cell r="P791" t="str">
            <v>沈丘农商银行</v>
          </cell>
        </row>
        <row r="792">
          <cell r="O792" t="str">
            <v>412728196404241266</v>
          </cell>
          <cell r="P792" t="str">
            <v>沈丘农商银行</v>
          </cell>
        </row>
        <row r="793">
          <cell r="O793" t="str">
            <v>412728196305201293</v>
          </cell>
          <cell r="P793" t="str">
            <v>沈丘农商银行</v>
          </cell>
        </row>
        <row r="794">
          <cell r="O794" t="str">
            <v>412728196705081219</v>
          </cell>
          <cell r="P794" t="str">
            <v>沈丘农商银行</v>
          </cell>
        </row>
        <row r="795">
          <cell r="O795" t="str">
            <v>412728196104181249</v>
          </cell>
          <cell r="P795" t="str">
            <v>沈丘农商银行</v>
          </cell>
        </row>
        <row r="796">
          <cell r="O796" t="str">
            <v>412728196511171240</v>
          </cell>
          <cell r="P796" t="str">
            <v>沈丘农商银行</v>
          </cell>
        </row>
        <row r="797">
          <cell r="O797" t="str">
            <v>412728196508231214</v>
          </cell>
          <cell r="P797" t="str">
            <v>沈丘农商银行</v>
          </cell>
        </row>
        <row r="798">
          <cell r="O798" t="str">
            <v>412728196306081246</v>
          </cell>
          <cell r="P798" t="str">
            <v>沈丘农商银行</v>
          </cell>
        </row>
        <row r="799">
          <cell r="O799" t="str">
            <v>412728196512011214</v>
          </cell>
          <cell r="P799" t="str">
            <v>沈丘农商银行</v>
          </cell>
        </row>
        <row r="800">
          <cell r="O800" t="str">
            <v>412728197201291241</v>
          </cell>
          <cell r="P800" t="str">
            <v>沈丘农商银行</v>
          </cell>
        </row>
        <row r="801">
          <cell r="O801" t="str">
            <v>412728196401181229</v>
          </cell>
          <cell r="P801" t="str">
            <v>沈丘农商银行</v>
          </cell>
        </row>
        <row r="802">
          <cell r="O802" t="str">
            <v>412728198207161274</v>
          </cell>
          <cell r="P802" t="str">
            <v>沈丘农商银行</v>
          </cell>
        </row>
        <row r="803">
          <cell r="O803" t="str">
            <v>412728196812051218</v>
          </cell>
          <cell r="P803" t="str">
            <v>沈丘农商银行</v>
          </cell>
        </row>
        <row r="804">
          <cell r="O804" t="str">
            <v>412728196612121218</v>
          </cell>
          <cell r="P804" t="str">
            <v>沈丘农商银行</v>
          </cell>
        </row>
        <row r="805">
          <cell r="O805" t="str">
            <v>412728197111011226</v>
          </cell>
          <cell r="P805" t="str">
            <v>沈丘农商银行</v>
          </cell>
        </row>
        <row r="806">
          <cell r="O806" t="str">
            <v>412728196509241246</v>
          </cell>
          <cell r="P806" t="str">
            <v>沈丘农商银行</v>
          </cell>
        </row>
        <row r="807">
          <cell r="O807" t="str">
            <v>412728196608101214</v>
          </cell>
          <cell r="P807" t="str">
            <v>沈丘农商银行</v>
          </cell>
        </row>
        <row r="808">
          <cell r="O808" t="str">
            <v>412728197603031215</v>
          </cell>
          <cell r="P808" t="str">
            <v>沈丘农商银行</v>
          </cell>
        </row>
        <row r="809">
          <cell r="O809" t="str">
            <v>41272819641201125X</v>
          </cell>
          <cell r="P809" t="str">
            <v>沈丘农商银行</v>
          </cell>
        </row>
        <row r="810">
          <cell r="O810" t="str">
            <v>412728198107161234</v>
          </cell>
          <cell r="P810" t="str">
            <v>沈丘农商银行</v>
          </cell>
        </row>
        <row r="811">
          <cell r="O811" t="str">
            <v>412728197911171252</v>
          </cell>
          <cell r="P811" t="str">
            <v>沈丘农商银行</v>
          </cell>
        </row>
        <row r="812">
          <cell r="O812" t="str">
            <v>412728196902271230</v>
          </cell>
          <cell r="P812" t="str">
            <v>沈丘农商银行</v>
          </cell>
        </row>
        <row r="813">
          <cell r="O813" t="str">
            <v>412728196306101219</v>
          </cell>
          <cell r="P813" t="str">
            <v>沈丘农商银行</v>
          </cell>
        </row>
        <row r="814">
          <cell r="O814" t="str">
            <v>412728197101011214</v>
          </cell>
          <cell r="P814" t="str">
            <v>沈丘农商银行</v>
          </cell>
        </row>
        <row r="815">
          <cell r="O815" t="str">
            <v>412728196302270883</v>
          </cell>
          <cell r="P815" t="str">
            <v>沈丘农商银行</v>
          </cell>
        </row>
        <row r="816">
          <cell r="O816" t="str">
            <v>412728196107081227</v>
          </cell>
          <cell r="P816" t="str">
            <v>沈丘农商银行</v>
          </cell>
        </row>
        <row r="817">
          <cell r="O817" t="str">
            <v>412728196806121275</v>
          </cell>
          <cell r="P817" t="str">
            <v>沈丘农商银行</v>
          </cell>
        </row>
        <row r="818">
          <cell r="O818" t="str">
            <v>412728196302201239</v>
          </cell>
          <cell r="P818" t="str">
            <v>沈丘农商银行</v>
          </cell>
        </row>
        <row r="819">
          <cell r="O819" t="str">
            <v>412728197610171355</v>
          </cell>
          <cell r="P819" t="str">
            <v>沈丘农商银行</v>
          </cell>
        </row>
        <row r="820">
          <cell r="O820" t="str">
            <v>412728197010141216</v>
          </cell>
          <cell r="P820" t="str">
            <v>沈丘农商银行</v>
          </cell>
        </row>
        <row r="821">
          <cell r="O821" t="str">
            <v>412728196908191215</v>
          </cell>
          <cell r="P821" t="str">
            <v>沈丘农商银行</v>
          </cell>
        </row>
        <row r="822">
          <cell r="O822" t="str">
            <v>412728196807041234</v>
          </cell>
          <cell r="P822" t="str">
            <v>沈丘农商银行</v>
          </cell>
        </row>
        <row r="823">
          <cell r="O823" t="str">
            <v>412728198404022230</v>
          </cell>
          <cell r="P823" t="str">
            <v>农商行</v>
          </cell>
        </row>
        <row r="824">
          <cell r="O824" t="str">
            <v>412728197703202253</v>
          </cell>
          <cell r="P824" t="str">
            <v>农商行</v>
          </cell>
        </row>
        <row r="825">
          <cell r="O825" t="str">
            <v>412728196410102246</v>
          </cell>
          <cell r="P825" t="str">
            <v>农商行</v>
          </cell>
        </row>
        <row r="826">
          <cell r="O826" t="str">
            <v>412728196708052253</v>
          </cell>
          <cell r="P826" t="str">
            <v>农商行</v>
          </cell>
        </row>
        <row r="827">
          <cell r="O827" t="str">
            <v>341282198407165511</v>
          </cell>
          <cell r="P827" t="str">
            <v>农商行</v>
          </cell>
        </row>
        <row r="828">
          <cell r="O828" t="str">
            <v>412728196105152212</v>
          </cell>
          <cell r="P828" t="str">
            <v>农商行</v>
          </cell>
        </row>
        <row r="829">
          <cell r="O829" t="str">
            <v>412728198410202334</v>
          </cell>
          <cell r="P829" t="str">
            <v>农商行</v>
          </cell>
        </row>
        <row r="830">
          <cell r="O830" t="str">
            <v>412728198801032213</v>
          </cell>
          <cell r="P830" t="str">
            <v>农商行</v>
          </cell>
        </row>
        <row r="831">
          <cell r="O831" t="str">
            <v>41272819670210223X</v>
          </cell>
          <cell r="P831" t="str">
            <v>农商行</v>
          </cell>
        </row>
        <row r="832">
          <cell r="O832" t="str">
            <v>412728196804172212</v>
          </cell>
          <cell r="P832" t="str">
            <v>农商行</v>
          </cell>
        </row>
        <row r="833">
          <cell r="O833" t="str">
            <v>412728197207242213</v>
          </cell>
          <cell r="P833" t="str">
            <v>农商行</v>
          </cell>
        </row>
        <row r="834">
          <cell r="O834" t="str">
            <v>412728196505202215</v>
          </cell>
          <cell r="P834" t="str">
            <v>农商行</v>
          </cell>
        </row>
        <row r="835">
          <cell r="O835" t="str">
            <v>412728196007152251</v>
          </cell>
          <cell r="P835" t="str">
            <v>农商行</v>
          </cell>
        </row>
        <row r="836">
          <cell r="O836" t="str">
            <v>412728196901132212</v>
          </cell>
          <cell r="P836" t="str">
            <v>农商行</v>
          </cell>
        </row>
        <row r="837">
          <cell r="O837" t="str">
            <v>412728196005022218</v>
          </cell>
          <cell r="P837" t="str">
            <v>农商行</v>
          </cell>
        </row>
        <row r="838">
          <cell r="O838" t="str">
            <v>412728197009102228</v>
          </cell>
          <cell r="P838" t="str">
            <v>农商行</v>
          </cell>
          <cell r="Q838" t="str">
            <v>客户贷款金额5万，贷款当日还了3万，实际支付利息按贷款余额2万计算所得。</v>
          </cell>
        </row>
        <row r="839">
          <cell r="O839" t="str">
            <v>412728198803052234</v>
          </cell>
          <cell r="P839" t="str">
            <v>农商行</v>
          </cell>
        </row>
        <row r="840">
          <cell r="O840" t="str">
            <v>412728197509153873</v>
          </cell>
          <cell r="P840" t="str">
            <v>沈丘农商银行</v>
          </cell>
        </row>
        <row r="841">
          <cell r="O841" t="str">
            <v>412728196309133873</v>
          </cell>
          <cell r="P841" t="str">
            <v>沈丘农商银行</v>
          </cell>
        </row>
        <row r="842">
          <cell r="O842" t="str">
            <v>412728196206123824</v>
          </cell>
          <cell r="P842" t="str">
            <v>沈丘农商银行</v>
          </cell>
        </row>
        <row r="843">
          <cell r="O843" t="str">
            <v>412728196911113859</v>
          </cell>
          <cell r="P843" t="str">
            <v>沈丘农商银行</v>
          </cell>
        </row>
        <row r="844">
          <cell r="O844" t="str">
            <v>412728196401123811</v>
          </cell>
          <cell r="P844" t="str">
            <v>沈丘农商银行</v>
          </cell>
        </row>
        <row r="845">
          <cell r="O845" t="str">
            <v>412728196408123873</v>
          </cell>
          <cell r="P845" t="str">
            <v>沈丘农商银行</v>
          </cell>
        </row>
        <row r="846">
          <cell r="O846" t="str">
            <v>412728196807093974</v>
          </cell>
          <cell r="P846" t="str">
            <v>沈丘农商银行</v>
          </cell>
        </row>
        <row r="847">
          <cell r="O847" t="str">
            <v>412728196704103834</v>
          </cell>
          <cell r="P847" t="str">
            <v>沈丘农商银行</v>
          </cell>
        </row>
        <row r="848">
          <cell r="O848" t="str">
            <v>412728197010033987</v>
          </cell>
          <cell r="P848" t="str">
            <v>沈丘农商银行</v>
          </cell>
        </row>
        <row r="849">
          <cell r="O849" t="str">
            <v>412728197207173836</v>
          </cell>
          <cell r="P849" t="str">
            <v>沈丘农商银行</v>
          </cell>
        </row>
        <row r="850">
          <cell r="O850" t="str">
            <v>412728196309273833</v>
          </cell>
          <cell r="P850" t="str">
            <v>沈丘农商银行</v>
          </cell>
        </row>
        <row r="851">
          <cell r="O851" t="str">
            <v>412728197203123866</v>
          </cell>
          <cell r="P851" t="str">
            <v>沈丘农商银行</v>
          </cell>
        </row>
        <row r="852">
          <cell r="O852" t="str">
            <v>412728196803223831</v>
          </cell>
          <cell r="P852" t="str">
            <v>沈丘农商银行</v>
          </cell>
        </row>
        <row r="853">
          <cell r="O853" t="str">
            <v>412728196711103816</v>
          </cell>
          <cell r="P853" t="str">
            <v>沈丘农商银行</v>
          </cell>
        </row>
        <row r="854">
          <cell r="O854" t="str">
            <v>41272819660822381X</v>
          </cell>
          <cell r="P854" t="str">
            <v>沈丘农商银行</v>
          </cell>
        </row>
        <row r="855">
          <cell r="O855" t="str">
            <v>41272819670828381X</v>
          </cell>
          <cell r="P855" t="str">
            <v>沈丘农商银行</v>
          </cell>
        </row>
        <row r="856">
          <cell r="O856" t="str">
            <v>412728196608183918</v>
          </cell>
          <cell r="P856" t="str">
            <v>沈丘农商银行</v>
          </cell>
        </row>
        <row r="857">
          <cell r="O857" t="str">
            <v>412728199111083851</v>
          </cell>
          <cell r="P857" t="str">
            <v>沈丘农商银行</v>
          </cell>
        </row>
        <row r="858">
          <cell r="O858" t="str">
            <v>412728199105153833</v>
          </cell>
          <cell r="P858" t="str">
            <v>沈丘农商银行</v>
          </cell>
        </row>
        <row r="859">
          <cell r="O859" t="str">
            <v>412728196403242814</v>
          </cell>
          <cell r="P859" t="str">
            <v>沈丘农商银行</v>
          </cell>
        </row>
        <row r="860">
          <cell r="O860" t="str">
            <v>41272819620705383X</v>
          </cell>
          <cell r="P860" t="str">
            <v>沈丘农商银行</v>
          </cell>
        </row>
        <row r="861">
          <cell r="O861" t="str">
            <v>412728196403053896</v>
          </cell>
          <cell r="P861" t="str">
            <v>沈丘农商银行</v>
          </cell>
        </row>
        <row r="862">
          <cell r="O862" t="str">
            <v>412728197311103950</v>
          </cell>
          <cell r="P862" t="str">
            <v>沈丘农商银行</v>
          </cell>
        </row>
        <row r="863">
          <cell r="O863" t="str">
            <v>412728197208013893</v>
          </cell>
          <cell r="P863" t="str">
            <v>沈丘农商银行</v>
          </cell>
        </row>
        <row r="864">
          <cell r="O864" t="str">
            <v>412728196404173814</v>
          </cell>
          <cell r="P864" t="str">
            <v>沈丘农商银行</v>
          </cell>
        </row>
        <row r="865">
          <cell r="O865" t="str">
            <v>412728196402153852</v>
          </cell>
          <cell r="P865" t="str">
            <v>沈丘农商银行</v>
          </cell>
        </row>
        <row r="866">
          <cell r="O866" t="str">
            <v>412728198006055221</v>
          </cell>
          <cell r="P866" t="str">
            <v>沈丘农商银行</v>
          </cell>
        </row>
        <row r="867">
          <cell r="O867" t="str">
            <v>412728196908143897</v>
          </cell>
          <cell r="P867" t="str">
            <v>沈丘农商银行</v>
          </cell>
        </row>
        <row r="868">
          <cell r="O868" t="str">
            <v>412728196507053815</v>
          </cell>
          <cell r="P868" t="str">
            <v>沈丘农商银行</v>
          </cell>
        </row>
        <row r="869">
          <cell r="O869" t="str">
            <v>412728198109133851</v>
          </cell>
          <cell r="P869" t="str">
            <v>沈丘农商银行</v>
          </cell>
        </row>
        <row r="870">
          <cell r="O870" t="str">
            <v>41272819721111381X</v>
          </cell>
          <cell r="P870" t="str">
            <v>沈丘农商银行</v>
          </cell>
        </row>
        <row r="871">
          <cell r="O871" t="str">
            <v>412728196107203896</v>
          </cell>
          <cell r="P871" t="str">
            <v>沈丘农商银行</v>
          </cell>
        </row>
        <row r="872">
          <cell r="O872" t="str">
            <v>412728196507204089</v>
          </cell>
          <cell r="P872" t="str">
            <v>沈丘农商银行</v>
          </cell>
        </row>
        <row r="873">
          <cell r="O873" t="str">
            <v>412728198110033831</v>
          </cell>
          <cell r="P873" t="str">
            <v>沈丘农商银行</v>
          </cell>
        </row>
        <row r="874">
          <cell r="O874" t="str">
            <v>412728197306173831</v>
          </cell>
          <cell r="P874" t="str">
            <v>沈丘农商银行</v>
          </cell>
        </row>
        <row r="875">
          <cell r="O875" t="str">
            <v>412728198910123958</v>
          </cell>
          <cell r="P875" t="str">
            <v>沈丘农商银行</v>
          </cell>
        </row>
        <row r="876">
          <cell r="O876" t="str">
            <v>412728196601263819</v>
          </cell>
          <cell r="P876" t="str">
            <v>沈丘农商银行</v>
          </cell>
        </row>
        <row r="877">
          <cell r="O877" t="str">
            <v>412728196807073914</v>
          </cell>
          <cell r="P877" t="str">
            <v>沈丘农商银行</v>
          </cell>
        </row>
        <row r="878">
          <cell r="O878" t="str">
            <v>41272819801124393X</v>
          </cell>
          <cell r="P878" t="str">
            <v>沈丘农商银行</v>
          </cell>
        </row>
        <row r="879">
          <cell r="O879" t="str">
            <v>412728196804163850</v>
          </cell>
          <cell r="P879" t="str">
            <v>沈丘农商银行</v>
          </cell>
        </row>
        <row r="880">
          <cell r="O880" t="str">
            <v>41272819820715391X</v>
          </cell>
          <cell r="P880" t="str">
            <v>沈丘农商银行</v>
          </cell>
        </row>
        <row r="881">
          <cell r="O881" t="str">
            <v>412728199802243826</v>
          </cell>
          <cell r="P881" t="str">
            <v>沈丘农商银行</v>
          </cell>
        </row>
        <row r="882">
          <cell r="O882" t="str">
            <v>412728196107013857</v>
          </cell>
          <cell r="P882" t="str">
            <v>沈丘农商银行</v>
          </cell>
        </row>
        <row r="883">
          <cell r="O883" t="str">
            <v>411624200104143813</v>
          </cell>
          <cell r="P883" t="str">
            <v>沈丘农商银行</v>
          </cell>
        </row>
        <row r="884">
          <cell r="O884" t="str">
            <v>412728196407154168</v>
          </cell>
          <cell r="P884" t="str">
            <v>沈丘农商银行</v>
          </cell>
        </row>
        <row r="885">
          <cell r="O885" t="str">
            <v>41272819870214325X</v>
          </cell>
          <cell r="P885" t="str">
            <v>沈丘农商行</v>
          </cell>
        </row>
        <row r="886">
          <cell r="O886" t="str">
            <v>412728197701133215</v>
          </cell>
          <cell r="P886" t="str">
            <v>沈丘农商行</v>
          </cell>
        </row>
        <row r="887">
          <cell r="O887" t="str">
            <v>412728197805273116</v>
          </cell>
          <cell r="P887" t="str">
            <v>沈丘农商行</v>
          </cell>
        </row>
        <row r="888">
          <cell r="O888" t="str">
            <v>412728198904033331</v>
          </cell>
          <cell r="P888" t="str">
            <v>沈丘农商行</v>
          </cell>
        </row>
        <row r="889">
          <cell r="O889" t="str">
            <v>412728197203013210</v>
          </cell>
          <cell r="P889" t="str">
            <v>沈丘农商行</v>
          </cell>
        </row>
        <row r="890">
          <cell r="O890" t="str">
            <v>412728197908073141</v>
          </cell>
          <cell r="P890" t="str">
            <v>沈丘农商行</v>
          </cell>
        </row>
        <row r="891">
          <cell r="O891" t="str">
            <v>412728197809063124</v>
          </cell>
          <cell r="P891" t="str">
            <v>沈丘农商行</v>
          </cell>
        </row>
        <row r="892">
          <cell r="O892" t="str">
            <v>412728196604253333</v>
          </cell>
          <cell r="P892" t="str">
            <v>沈丘农商行</v>
          </cell>
        </row>
        <row r="893">
          <cell r="O893" t="str">
            <v>412728197010164530</v>
          </cell>
          <cell r="P893" t="str">
            <v>沈丘农商行</v>
          </cell>
        </row>
        <row r="894">
          <cell r="O894" t="str">
            <v>412728196909184551</v>
          </cell>
          <cell r="P894" t="str">
            <v>沈丘农商行</v>
          </cell>
        </row>
        <row r="895">
          <cell r="O895" t="str">
            <v>412728196312134535</v>
          </cell>
          <cell r="P895" t="str">
            <v>沈丘农商行</v>
          </cell>
        </row>
        <row r="896">
          <cell r="O896" t="str">
            <v>412728196209124558</v>
          </cell>
          <cell r="P896" t="str">
            <v>沈丘农商行</v>
          </cell>
        </row>
        <row r="897">
          <cell r="O897" t="str">
            <v>41272819720303453X</v>
          </cell>
          <cell r="P897" t="str">
            <v>沈丘农商行</v>
          </cell>
        </row>
        <row r="898">
          <cell r="O898" t="str">
            <v>412728199511204587</v>
          </cell>
          <cell r="P898" t="str">
            <v>沈丘农商行</v>
          </cell>
        </row>
        <row r="899">
          <cell r="O899" t="str">
            <v>412728199207074554</v>
          </cell>
          <cell r="P899" t="str">
            <v>沈丘农商行</v>
          </cell>
        </row>
        <row r="900">
          <cell r="O900" t="str">
            <v>412728195807124529</v>
          </cell>
          <cell r="P900" t="str">
            <v>沈丘农商行</v>
          </cell>
        </row>
        <row r="901">
          <cell r="O901" t="str">
            <v>412728195804244517</v>
          </cell>
          <cell r="P901" t="str">
            <v>沈丘农商行</v>
          </cell>
        </row>
        <row r="902">
          <cell r="O902" t="str">
            <v>41272819850228471X</v>
          </cell>
          <cell r="P902" t="str">
            <v>沈丘农商行</v>
          </cell>
        </row>
        <row r="903">
          <cell r="O903" t="str">
            <v>412728196307064720</v>
          </cell>
          <cell r="P903" t="str">
            <v>沈丘农商行</v>
          </cell>
        </row>
        <row r="904">
          <cell r="O904" t="str">
            <v>412728197204224538</v>
          </cell>
          <cell r="P904" t="str">
            <v>沈丘农商行</v>
          </cell>
        </row>
        <row r="905">
          <cell r="O905" t="str">
            <v>412728197407284565</v>
          </cell>
          <cell r="P905" t="str">
            <v>沈丘农商行</v>
          </cell>
        </row>
        <row r="906">
          <cell r="O906" t="str">
            <v>412728195606184533</v>
          </cell>
          <cell r="P906" t="str">
            <v>沈丘农商行</v>
          </cell>
        </row>
        <row r="907">
          <cell r="O907" t="str">
            <v>412728197002184558</v>
          </cell>
          <cell r="P907" t="str">
            <v>沈丘农商行</v>
          </cell>
        </row>
        <row r="908">
          <cell r="O908" t="str">
            <v>412728195707244558</v>
          </cell>
          <cell r="P908" t="str">
            <v>沈丘农商行</v>
          </cell>
        </row>
        <row r="909">
          <cell r="O909" t="str">
            <v>412728196004204511</v>
          </cell>
          <cell r="P909" t="str">
            <v>沈丘农商行</v>
          </cell>
        </row>
        <row r="910">
          <cell r="O910" t="str">
            <v>412728195804074511</v>
          </cell>
          <cell r="P910" t="str">
            <v>沈丘农商行</v>
          </cell>
        </row>
        <row r="911">
          <cell r="O911" t="str">
            <v>412728196505014513</v>
          </cell>
          <cell r="P911" t="str">
            <v>沈丘农商行</v>
          </cell>
        </row>
        <row r="912">
          <cell r="O912" t="str">
            <v>412728196908274512</v>
          </cell>
          <cell r="P912" t="str">
            <v>沈丘农商行</v>
          </cell>
        </row>
        <row r="913">
          <cell r="O913" t="str">
            <v>412728196108234512</v>
          </cell>
          <cell r="P913" t="str">
            <v>沈丘农商行</v>
          </cell>
        </row>
        <row r="914">
          <cell r="O914" t="str">
            <v>412728196409264512</v>
          </cell>
          <cell r="P914" t="str">
            <v>沈丘农商行</v>
          </cell>
        </row>
        <row r="915">
          <cell r="O915" t="str">
            <v>412728196002094515</v>
          </cell>
          <cell r="P915" t="str">
            <v>沈丘农商行</v>
          </cell>
        </row>
        <row r="916">
          <cell r="O916" t="str">
            <v>412728199206214519</v>
          </cell>
          <cell r="P916" t="str">
            <v>沈丘农商行</v>
          </cell>
        </row>
        <row r="917">
          <cell r="O917" t="str">
            <v>41272819660202457X</v>
          </cell>
          <cell r="P917" t="str">
            <v>沈丘农商行</v>
          </cell>
        </row>
        <row r="918">
          <cell r="O918" t="str">
            <v>412728198912054917</v>
          </cell>
          <cell r="P918" t="str">
            <v>农商行</v>
          </cell>
        </row>
        <row r="919">
          <cell r="O919" t="str">
            <v>412728198010274937</v>
          </cell>
          <cell r="P919" t="str">
            <v>农商行</v>
          </cell>
        </row>
        <row r="920">
          <cell r="O920" t="str">
            <v>412728198307134951</v>
          </cell>
          <cell r="P920" t="str">
            <v>农商行</v>
          </cell>
        </row>
        <row r="921">
          <cell r="O921" t="str">
            <v>412728197704274961</v>
          </cell>
          <cell r="P921" t="str">
            <v>农商行</v>
          </cell>
        </row>
        <row r="922">
          <cell r="O922" t="str">
            <v>412728198204014914</v>
          </cell>
          <cell r="P922" t="str">
            <v>农商行</v>
          </cell>
        </row>
        <row r="923">
          <cell r="O923" t="str">
            <v>412728196912114976</v>
          </cell>
          <cell r="P923" t="str">
            <v>农商行</v>
          </cell>
        </row>
        <row r="924">
          <cell r="O924" t="str">
            <v>412728197602124911</v>
          </cell>
          <cell r="P924" t="str">
            <v>农商行</v>
          </cell>
        </row>
        <row r="925">
          <cell r="O925" t="str">
            <v>412728196707214994</v>
          </cell>
          <cell r="P925" t="str">
            <v>农商行</v>
          </cell>
        </row>
        <row r="926">
          <cell r="O926" t="str">
            <v>412728198201204931</v>
          </cell>
          <cell r="P926" t="str">
            <v>农商行</v>
          </cell>
        </row>
        <row r="927">
          <cell r="O927" t="str">
            <v>412728198605204954</v>
          </cell>
          <cell r="P927" t="str">
            <v>农商行</v>
          </cell>
        </row>
        <row r="928">
          <cell r="O928" t="str">
            <v>412728198905274911</v>
          </cell>
          <cell r="P928" t="str">
            <v>农商行</v>
          </cell>
        </row>
        <row r="929">
          <cell r="O929" t="str">
            <v>412728197812144953</v>
          </cell>
          <cell r="P929" t="str">
            <v>农商行</v>
          </cell>
        </row>
        <row r="930">
          <cell r="O930" t="str">
            <v>412728197204205011</v>
          </cell>
          <cell r="P930" t="str">
            <v>农商行</v>
          </cell>
        </row>
        <row r="931">
          <cell r="O931" t="str">
            <v>412728196809194920</v>
          </cell>
          <cell r="P931" t="str">
            <v>农商行</v>
          </cell>
        </row>
        <row r="932">
          <cell r="O932" t="str">
            <v>412728197105254926</v>
          </cell>
          <cell r="P932" t="str">
            <v>农商行</v>
          </cell>
        </row>
        <row r="933">
          <cell r="O933" t="str">
            <v>412728197312214951</v>
          </cell>
          <cell r="P933" t="str">
            <v>农商行</v>
          </cell>
        </row>
        <row r="934">
          <cell r="O934" t="str">
            <v>412728196810204997</v>
          </cell>
          <cell r="P934" t="str">
            <v>农商行</v>
          </cell>
        </row>
        <row r="935">
          <cell r="O935" t="str">
            <v>412728197104233410</v>
          </cell>
          <cell r="P935" t="str">
            <v>农商行</v>
          </cell>
        </row>
        <row r="936">
          <cell r="O936" t="str">
            <v>412728196706033411</v>
          </cell>
          <cell r="P936" t="str">
            <v>农商行</v>
          </cell>
        </row>
        <row r="937">
          <cell r="O937" t="str">
            <v>412728196706153456</v>
          </cell>
          <cell r="P937" t="str">
            <v>农商行</v>
          </cell>
        </row>
        <row r="938">
          <cell r="O938" t="str">
            <v>412728198609182828</v>
          </cell>
          <cell r="P938" t="str">
            <v>农商行</v>
          </cell>
        </row>
        <row r="939">
          <cell r="O939" t="str">
            <v>412728196608013425</v>
          </cell>
          <cell r="P939" t="str">
            <v>农商行</v>
          </cell>
        </row>
        <row r="940">
          <cell r="O940" t="str">
            <v>412728198608236425</v>
          </cell>
          <cell r="P940" t="str">
            <v>农商行</v>
          </cell>
        </row>
        <row r="941">
          <cell r="O941" t="str">
            <v>41272819630613343X</v>
          </cell>
          <cell r="P941" t="str">
            <v>农商行</v>
          </cell>
        </row>
        <row r="942">
          <cell r="O942" t="str">
            <v>412728198101073479</v>
          </cell>
          <cell r="P942" t="str">
            <v>农商行</v>
          </cell>
        </row>
        <row r="943">
          <cell r="O943" t="str">
            <v>412728197803127246</v>
          </cell>
          <cell r="P943" t="str">
            <v>农商行</v>
          </cell>
        </row>
        <row r="944">
          <cell r="O944" t="str">
            <v>412728199207217228</v>
          </cell>
          <cell r="P944" t="str">
            <v>农商行</v>
          </cell>
        </row>
        <row r="945">
          <cell r="O945" t="str">
            <v>412728196706173414</v>
          </cell>
          <cell r="P945" t="str">
            <v>农商行</v>
          </cell>
        </row>
        <row r="946">
          <cell r="O946" t="str">
            <v>412728196510233438</v>
          </cell>
          <cell r="P946" t="str">
            <v>农商行</v>
          </cell>
        </row>
        <row r="947">
          <cell r="O947" t="str">
            <v>412728197205023412</v>
          </cell>
          <cell r="P947" t="str">
            <v>农商行</v>
          </cell>
        </row>
        <row r="948">
          <cell r="O948" t="str">
            <v>412728196910102461</v>
          </cell>
          <cell r="P948" t="str">
            <v>农商行</v>
          </cell>
        </row>
        <row r="949">
          <cell r="O949" t="str">
            <v>412728197612193419</v>
          </cell>
          <cell r="P949" t="str">
            <v>农商行</v>
          </cell>
        </row>
        <row r="950">
          <cell r="O950" t="str">
            <v>41272819600314342X</v>
          </cell>
          <cell r="P950" t="str">
            <v>农商行</v>
          </cell>
        </row>
        <row r="951">
          <cell r="O951" t="str">
            <v>412728196603083424</v>
          </cell>
          <cell r="P951" t="str">
            <v>农商行</v>
          </cell>
        </row>
        <row r="952">
          <cell r="O952" t="str">
            <v>412728198505046899</v>
          </cell>
          <cell r="P952" t="str">
            <v>沈丘农商银行付井支行</v>
          </cell>
        </row>
        <row r="953">
          <cell r="O953" t="str">
            <v>412728197708205293</v>
          </cell>
          <cell r="P953" t="str">
            <v>沈丘农商银行</v>
          </cell>
        </row>
        <row r="954">
          <cell r="O954" t="str">
            <v>412728196306185272</v>
          </cell>
          <cell r="P954" t="str">
            <v>沈丘农商银行</v>
          </cell>
        </row>
        <row r="955">
          <cell r="O955" t="str">
            <v>412728199212025220</v>
          </cell>
          <cell r="P955" t="str">
            <v>沈丘农商银行</v>
          </cell>
        </row>
        <row r="956">
          <cell r="O956" t="str">
            <v>412728197003045277</v>
          </cell>
          <cell r="P956" t="str">
            <v>沈丘农商银行</v>
          </cell>
        </row>
        <row r="957">
          <cell r="O957" t="str">
            <v>412728199312025287</v>
          </cell>
          <cell r="P957" t="str">
            <v>沈丘农商银行</v>
          </cell>
        </row>
        <row r="958">
          <cell r="O958" t="str">
            <v>412728198805095254</v>
          </cell>
          <cell r="P958" t="str">
            <v>沈丘农商银行</v>
          </cell>
        </row>
        <row r="959">
          <cell r="O959" t="str">
            <v>412728197807265232</v>
          </cell>
          <cell r="P959" t="str">
            <v>沈丘农商银行</v>
          </cell>
        </row>
        <row r="960">
          <cell r="O960" t="str">
            <v>412728196808205253</v>
          </cell>
          <cell r="P960" t="str">
            <v>沈丘农商银行</v>
          </cell>
        </row>
        <row r="961">
          <cell r="O961" t="str">
            <v>412728198102065294</v>
          </cell>
          <cell r="P961" t="str">
            <v>沈丘农商银行</v>
          </cell>
        </row>
        <row r="962">
          <cell r="O962" t="str">
            <v>412728196610015227</v>
          </cell>
          <cell r="P962" t="str">
            <v>沈丘农商银行</v>
          </cell>
        </row>
        <row r="963">
          <cell r="O963" t="str">
            <v>412728196408175251</v>
          </cell>
          <cell r="P963" t="str">
            <v>沈丘农商银行</v>
          </cell>
        </row>
        <row r="964">
          <cell r="O964" t="str">
            <v>412728196212095233</v>
          </cell>
          <cell r="P964" t="str">
            <v>沈丘农商银行</v>
          </cell>
        </row>
        <row r="965">
          <cell r="O965" t="str">
            <v>412728196803215276</v>
          </cell>
          <cell r="P965" t="str">
            <v>沈丘农商银行</v>
          </cell>
        </row>
        <row r="966">
          <cell r="O966" t="str">
            <v>412728198408025252</v>
          </cell>
          <cell r="P966" t="str">
            <v>沈丘农商银行</v>
          </cell>
        </row>
        <row r="967">
          <cell r="O967" t="str">
            <v>412728198104095219</v>
          </cell>
          <cell r="P967" t="str">
            <v>沈丘农商银行</v>
          </cell>
        </row>
        <row r="968">
          <cell r="O968" t="str">
            <v>412728197107285232</v>
          </cell>
          <cell r="P968" t="str">
            <v>沈丘农商银行</v>
          </cell>
        </row>
        <row r="969">
          <cell r="O969" t="str">
            <v>412728196908155302</v>
          </cell>
          <cell r="P969" t="str">
            <v>沈丘农商银行</v>
          </cell>
        </row>
        <row r="970">
          <cell r="O970" t="str">
            <v>41272819730523521X</v>
          </cell>
          <cell r="P970" t="str">
            <v>沈丘农商银行</v>
          </cell>
        </row>
        <row r="971">
          <cell r="O971" t="str">
            <v>412728199203125211</v>
          </cell>
          <cell r="P971" t="str">
            <v>沈丘农商银行</v>
          </cell>
        </row>
        <row r="972">
          <cell r="O972" t="str">
            <v>412728198006216021</v>
          </cell>
          <cell r="P972" t="str">
            <v>沈丘农商银行</v>
          </cell>
        </row>
        <row r="973">
          <cell r="O973" t="str">
            <v>412728195506245271</v>
          </cell>
          <cell r="P973" t="str">
            <v>沈丘农商银行</v>
          </cell>
        </row>
        <row r="974">
          <cell r="O974" t="str">
            <v>41272819850602523X</v>
          </cell>
          <cell r="P974" t="str">
            <v>沈丘农商银行</v>
          </cell>
        </row>
        <row r="975">
          <cell r="O975" t="str">
            <v>412728197805145237</v>
          </cell>
          <cell r="P975" t="str">
            <v>沈丘农商银行</v>
          </cell>
        </row>
        <row r="976">
          <cell r="O976" t="str">
            <v>412728197612175210</v>
          </cell>
          <cell r="P976" t="str">
            <v>沈丘农商银行</v>
          </cell>
        </row>
        <row r="977">
          <cell r="O977" t="str">
            <v>412728197612045248</v>
          </cell>
          <cell r="P977" t="str">
            <v>沈丘农商银行</v>
          </cell>
        </row>
        <row r="978">
          <cell r="O978" t="str">
            <v>412728196001025219</v>
          </cell>
          <cell r="P978" t="str">
            <v>沈丘农商银行</v>
          </cell>
        </row>
        <row r="979">
          <cell r="O979" t="str">
            <v>412728199005285214</v>
          </cell>
          <cell r="P979" t="str">
            <v>沈丘农商银行</v>
          </cell>
        </row>
        <row r="980">
          <cell r="O980" t="str">
            <v>412728195712105253</v>
          </cell>
          <cell r="P980" t="str">
            <v>沈丘农商银行</v>
          </cell>
        </row>
        <row r="981">
          <cell r="O981" t="str">
            <v>412728196802195226</v>
          </cell>
          <cell r="P981" t="str">
            <v>沈丘农商银行</v>
          </cell>
        </row>
        <row r="982">
          <cell r="O982" t="str">
            <v>412728198007205236</v>
          </cell>
          <cell r="P982" t="str">
            <v>沈丘农商银行</v>
          </cell>
        </row>
        <row r="983">
          <cell r="O983" t="str">
            <v>412728198110245295</v>
          </cell>
          <cell r="P983" t="str">
            <v>沈丘农商银行</v>
          </cell>
        </row>
        <row r="984">
          <cell r="O984" t="str">
            <v>412728196805055501</v>
          </cell>
          <cell r="P984" t="str">
            <v>沈丘农商银行</v>
          </cell>
        </row>
        <row r="985">
          <cell r="O985" t="str">
            <v>412728196603175230</v>
          </cell>
          <cell r="P985" t="str">
            <v>沈丘农商银行</v>
          </cell>
        </row>
        <row r="986">
          <cell r="O986" t="str">
            <v>412728196202095213</v>
          </cell>
          <cell r="P986" t="str">
            <v>沈丘农商银行</v>
          </cell>
        </row>
        <row r="987">
          <cell r="O987" t="str">
            <v>412728197408175299</v>
          </cell>
          <cell r="P987" t="str">
            <v>沈丘农商银行</v>
          </cell>
        </row>
        <row r="988">
          <cell r="O988" t="str">
            <v>412728196303215210</v>
          </cell>
          <cell r="P988" t="str">
            <v>沈丘农商银行</v>
          </cell>
        </row>
        <row r="989">
          <cell r="O989" t="str">
            <v>412728196309065217</v>
          </cell>
          <cell r="P989" t="str">
            <v>沈丘农商银行</v>
          </cell>
        </row>
        <row r="990">
          <cell r="O990" t="str">
            <v>412728197811175248</v>
          </cell>
        </row>
        <row r="991">
          <cell r="O991" t="str">
            <v>412728196610015227</v>
          </cell>
          <cell r="P991" t="str">
            <v>沈丘农商银行</v>
          </cell>
        </row>
        <row r="992">
          <cell r="O992" t="str">
            <v>412728197612045248</v>
          </cell>
          <cell r="P992" t="str">
            <v>沈丘农商银行</v>
          </cell>
        </row>
        <row r="993">
          <cell r="O993" t="str">
            <v>412728197111255298</v>
          </cell>
          <cell r="P993" t="str">
            <v>沈丘农商银行</v>
          </cell>
        </row>
        <row r="994">
          <cell r="O994" t="str">
            <v>412728198503175275</v>
          </cell>
          <cell r="P994" t="str">
            <v>沈丘农商银行</v>
          </cell>
        </row>
        <row r="995">
          <cell r="O995" t="str">
            <v>412728197711185254</v>
          </cell>
          <cell r="P995" t="str">
            <v>沈丘农商银行</v>
          </cell>
        </row>
        <row r="996">
          <cell r="O996" t="str">
            <v>412728197003015270</v>
          </cell>
          <cell r="P996" t="str">
            <v>沈丘农商银行</v>
          </cell>
        </row>
        <row r="997">
          <cell r="O997" t="str">
            <v>412728196908045277</v>
          </cell>
          <cell r="P997" t="str">
            <v>沈丘农商银行</v>
          </cell>
        </row>
        <row r="998">
          <cell r="O998" t="str">
            <v>412728198304155319</v>
          </cell>
          <cell r="P998" t="str">
            <v>沈丘农商银行</v>
          </cell>
        </row>
        <row r="999">
          <cell r="O999" t="str">
            <v>412728199401025238</v>
          </cell>
          <cell r="P999" t="str">
            <v>沈丘农商银行</v>
          </cell>
        </row>
        <row r="1000">
          <cell r="O1000" t="str">
            <v>412728199807205271</v>
          </cell>
          <cell r="P1000" t="str">
            <v>沈丘农商银行</v>
          </cell>
        </row>
        <row r="1001">
          <cell r="O1001" t="str">
            <v>412728197704032815</v>
          </cell>
          <cell r="P1001" t="str">
            <v>沈丘农商行</v>
          </cell>
        </row>
        <row r="1002">
          <cell r="O1002" t="str">
            <v>412728197009262811</v>
          </cell>
          <cell r="P1002" t="str">
            <v>沈丘农商行</v>
          </cell>
        </row>
        <row r="1003">
          <cell r="O1003" t="str">
            <v>412728198010252850</v>
          </cell>
          <cell r="P1003" t="str">
            <v>沈丘农商行</v>
          </cell>
        </row>
        <row r="1004">
          <cell r="O1004" t="str">
            <v>412728198511123272</v>
          </cell>
          <cell r="P1004" t="str">
            <v>沈丘农商行</v>
          </cell>
        </row>
        <row r="1005">
          <cell r="O1005" t="str">
            <v>412728198211083336</v>
          </cell>
          <cell r="P1005" t="str">
            <v>沈丘农商行</v>
          </cell>
        </row>
        <row r="1006">
          <cell r="O1006" t="str">
            <v>412728197810143113</v>
          </cell>
          <cell r="P1006" t="str">
            <v>沈丘农商行</v>
          </cell>
        </row>
        <row r="1007">
          <cell r="O1007" t="str">
            <v>412728197304203160</v>
          </cell>
          <cell r="P1007" t="str">
            <v>沈丘农商行</v>
          </cell>
        </row>
        <row r="1008">
          <cell r="O1008" t="str">
            <v>412728197511166032</v>
          </cell>
          <cell r="P1008" t="str">
            <v>沈丘农商银行冯营支行</v>
          </cell>
        </row>
        <row r="1009">
          <cell r="O1009" t="str">
            <v>412728197303136090</v>
          </cell>
          <cell r="P1009" t="str">
            <v>沈丘农商银行冯营支行</v>
          </cell>
        </row>
        <row r="1010">
          <cell r="O1010" t="str">
            <v>412728196607086016</v>
          </cell>
          <cell r="P1010" t="str">
            <v>沈丘农商银行冯营支行</v>
          </cell>
        </row>
        <row r="1011">
          <cell r="O1011" t="str">
            <v>412728196608026031</v>
          </cell>
          <cell r="P1011" t="str">
            <v>沈丘农商银行冯营支行</v>
          </cell>
        </row>
        <row r="1012">
          <cell r="O1012" t="str">
            <v>412728196212036014</v>
          </cell>
          <cell r="P1012" t="str">
            <v>沈丘农商银行冯营支行</v>
          </cell>
        </row>
        <row r="1013">
          <cell r="O1013" t="str">
            <v>412728196610156214</v>
          </cell>
          <cell r="P1013" t="str">
            <v>沈丘农商银行冯营支行</v>
          </cell>
        </row>
        <row r="1014">
          <cell r="O1014" t="str">
            <v>412728196208196066</v>
          </cell>
          <cell r="P1014" t="str">
            <v>沈丘农商银行冯营支行</v>
          </cell>
        </row>
        <row r="1015">
          <cell r="O1015" t="str">
            <v>41272819640616601X</v>
          </cell>
          <cell r="P1015" t="str">
            <v>沈丘农商银行冯营支行</v>
          </cell>
        </row>
        <row r="1016">
          <cell r="O1016" t="str">
            <v>412728197209076079</v>
          </cell>
          <cell r="P1016" t="str">
            <v>沈丘农商银行冯营支行</v>
          </cell>
        </row>
        <row r="1017">
          <cell r="O1017" t="str">
            <v>412728195809156030</v>
          </cell>
          <cell r="P1017" t="str">
            <v>沈丘农商银行冯营支行</v>
          </cell>
        </row>
        <row r="1018">
          <cell r="O1018" t="str">
            <v>412728196712156119</v>
          </cell>
          <cell r="P1018" t="str">
            <v>沈丘农商银行冯营支行</v>
          </cell>
        </row>
        <row r="1019">
          <cell r="O1019" t="str">
            <v>412728197412126035</v>
          </cell>
          <cell r="P1019" t="str">
            <v>沈丘农商银行冯营支行</v>
          </cell>
        </row>
        <row r="1020">
          <cell r="O1020" t="str">
            <v>412728197208246013</v>
          </cell>
          <cell r="P1020" t="str">
            <v>沈丘农商银行冯营支行</v>
          </cell>
        </row>
        <row r="1021">
          <cell r="O1021" t="str">
            <v>412728197709126036</v>
          </cell>
          <cell r="P1021" t="str">
            <v>沈丘农商银行冯营支行</v>
          </cell>
        </row>
        <row r="1022">
          <cell r="O1022" t="str">
            <v>412728196307236019</v>
          </cell>
          <cell r="P1022" t="str">
            <v>沈丘农商银行冯营支行</v>
          </cell>
        </row>
        <row r="1023">
          <cell r="O1023" t="str">
            <v>412728196208126033</v>
          </cell>
          <cell r="P1023" t="str">
            <v>沈丘农商银行冯营支行</v>
          </cell>
        </row>
        <row r="1024">
          <cell r="O1024" t="str">
            <v>412728198508116039</v>
          </cell>
          <cell r="P1024" t="str">
            <v>沈丘农商银行冯营支行</v>
          </cell>
        </row>
        <row r="1025">
          <cell r="O1025" t="str">
            <v>412728197001076010</v>
          </cell>
          <cell r="P1025" t="str">
            <v>沈丘农商银行冯营支行</v>
          </cell>
        </row>
        <row r="1026">
          <cell r="O1026" t="str">
            <v>412728196112206055</v>
          </cell>
          <cell r="P1026" t="str">
            <v>沈丘农商银行冯营支行</v>
          </cell>
        </row>
        <row r="1027">
          <cell r="O1027" t="str">
            <v>412728197508266016</v>
          </cell>
          <cell r="P1027" t="str">
            <v>沈丘农商银行冯营支行</v>
          </cell>
        </row>
        <row r="1028">
          <cell r="O1028" t="str">
            <v>412728196308096011</v>
          </cell>
          <cell r="P1028" t="str">
            <v>沈丘农商银行冯营支行</v>
          </cell>
        </row>
        <row r="1029">
          <cell r="O1029" t="str">
            <v>412728198204206094</v>
          </cell>
          <cell r="P1029" t="str">
            <v>沈丘农商银行冯营支行</v>
          </cell>
        </row>
        <row r="1030">
          <cell r="O1030" t="str">
            <v>41272819790124602X</v>
          </cell>
          <cell r="P1030" t="str">
            <v>沈丘农商银行冯营支行</v>
          </cell>
        </row>
        <row r="1031">
          <cell r="O1031" t="str">
            <v>412728197407146023</v>
          </cell>
          <cell r="P1031" t="str">
            <v>沈丘农商银行冯营支行</v>
          </cell>
        </row>
        <row r="1032">
          <cell r="O1032" t="str">
            <v>41272819881016615X</v>
          </cell>
          <cell r="P1032" t="str">
            <v>沈丘农商银行冯营支行</v>
          </cell>
        </row>
        <row r="1033">
          <cell r="O1033" t="str">
            <v>412728199006076115</v>
          </cell>
          <cell r="P1033" t="str">
            <v>沈丘农商银行冯营支行</v>
          </cell>
        </row>
        <row r="1034">
          <cell r="O1034" t="str">
            <v>412728196608096013</v>
          </cell>
          <cell r="P1034" t="str">
            <v>沈丘农商银行冯营支行</v>
          </cell>
        </row>
        <row r="1035">
          <cell r="O1035" t="str">
            <v>412728196708146073</v>
          </cell>
          <cell r="P1035" t="str">
            <v>沈丘农商银行冯营支行</v>
          </cell>
        </row>
        <row r="1036">
          <cell r="O1036" t="str">
            <v>412728196810116030</v>
          </cell>
          <cell r="P1036" t="str">
            <v>沈丘农商银行冯营支行</v>
          </cell>
        </row>
        <row r="1037">
          <cell r="O1037" t="str">
            <v>412728196810146037</v>
          </cell>
          <cell r="P1037" t="str">
            <v>沈丘农商银行冯营支行</v>
          </cell>
        </row>
        <row r="1038">
          <cell r="O1038" t="str">
            <v>412728196303106102</v>
          </cell>
          <cell r="P1038" t="str">
            <v>沈丘农商银行冯营支行</v>
          </cell>
        </row>
        <row r="1039">
          <cell r="O1039" t="str">
            <v>412728197209076079</v>
          </cell>
          <cell r="P1039" t="str">
            <v>沈丘农商银行冯营支行</v>
          </cell>
        </row>
        <row r="1040">
          <cell r="O1040" t="str">
            <v>412728196512256035</v>
          </cell>
          <cell r="P1040" t="str">
            <v>沈丘农商银行冯营支行</v>
          </cell>
        </row>
        <row r="1041">
          <cell r="O1041" t="str">
            <v>41272819911003605X</v>
          </cell>
          <cell r="P1041" t="str">
            <v>沈丘农商银行冯营支行</v>
          </cell>
        </row>
        <row r="1042">
          <cell r="O1042" t="str">
            <v>412728198012306023</v>
          </cell>
          <cell r="P1042" t="str">
            <v>沈丘农商银行冯营支行</v>
          </cell>
        </row>
        <row r="1043">
          <cell r="O1043" t="str">
            <v>41272819881016615X</v>
          </cell>
          <cell r="P1043" t="str">
            <v>沈丘农商银行冯营支行</v>
          </cell>
        </row>
        <row r="1044">
          <cell r="O1044" t="str">
            <v>412728196803146063</v>
          </cell>
          <cell r="P1044" t="str">
            <v>沈丘农商银行冯营支行</v>
          </cell>
        </row>
        <row r="1045">
          <cell r="O1045" t="str">
            <v>412728196208126033</v>
          </cell>
          <cell r="P1045" t="str">
            <v>沈丘农商银行冯营支行</v>
          </cell>
        </row>
        <row r="1046">
          <cell r="O1046" t="str">
            <v>412728197804286038</v>
          </cell>
          <cell r="P1046" t="str">
            <v>沈丘农商银行冯营支行</v>
          </cell>
        </row>
        <row r="1047">
          <cell r="O1047" t="str">
            <v>412728196607246091</v>
          </cell>
          <cell r="P1047" t="str">
            <v>沈丘农商银行冯营支行</v>
          </cell>
        </row>
        <row r="1048">
          <cell r="O1048" t="str">
            <v>412728196608026031</v>
          </cell>
          <cell r="P1048" t="str">
            <v>沈丘农商银行冯营支行</v>
          </cell>
        </row>
        <row r="1049">
          <cell r="O1049" t="str">
            <v>412728197605046074</v>
          </cell>
          <cell r="P1049" t="str">
            <v>沈丘农商银行冯营支行</v>
          </cell>
        </row>
        <row r="1050">
          <cell r="O1050" t="str">
            <v>412728196312016037</v>
          </cell>
          <cell r="P1050" t="str">
            <v>沈丘农商银行冯营支行</v>
          </cell>
        </row>
        <row r="1051">
          <cell r="O1051" t="str">
            <v>41272819671105601X</v>
          </cell>
          <cell r="P1051" t="str">
            <v>沈丘农商银行冯营支行</v>
          </cell>
        </row>
        <row r="1052">
          <cell r="O1052" t="str">
            <v>412728197208246013</v>
          </cell>
          <cell r="P1052" t="str">
            <v>沈丘农商银行冯营支行</v>
          </cell>
        </row>
        <row r="1053">
          <cell r="O1053" t="str">
            <v>412728196810116030</v>
          </cell>
          <cell r="P1053" t="str">
            <v>沈丘农商银行冯营支行</v>
          </cell>
        </row>
        <row r="1054">
          <cell r="O1054" t="str">
            <v>412728198007246038</v>
          </cell>
          <cell r="P1054" t="str">
            <v>沈丘农商银行冯营支行</v>
          </cell>
        </row>
        <row r="1055">
          <cell r="O1055" t="str">
            <v>412728198312031615</v>
          </cell>
          <cell r="P1055" t="str">
            <v>沈丘农商银行</v>
          </cell>
        </row>
        <row r="1056">
          <cell r="O1056" t="str">
            <v>412728199508031515</v>
          </cell>
          <cell r="P1056" t="str">
            <v>沈丘农商银行</v>
          </cell>
        </row>
        <row r="1057">
          <cell r="O1057" t="str">
            <v>41272819731204151X</v>
          </cell>
          <cell r="P1057" t="str">
            <v>沈丘农商银行</v>
          </cell>
        </row>
        <row r="1058">
          <cell r="O1058" t="str">
            <v>412728197303231733</v>
          </cell>
          <cell r="P1058" t="str">
            <v>沈丘农商银行</v>
          </cell>
        </row>
        <row r="1059">
          <cell r="O1059" t="str">
            <v>412728196603091555</v>
          </cell>
          <cell r="P1059" t="str">
            <v>沈丘农商银行</v>
          </cell>
        </row>
        <row r="1060">
          <cell r="O1060" t="str">
            <v>412728198011161619</v>
          </cell>
          <cell r="P1060" t="str">
            <v>沈丘农商银行</v>
          </cell>
        </row>
        <row r="1061">
          <cell r="O1061" t="str">
            <v>412728198002201519</v>
          </cell>
          <cell r="P1061" t="str">
            <v>沈丘农商银行</v>
          </cell>
        </row>
        <row r="1062">
          <cell r="O1062" t="str">
            <v>412728197012111539</v>
          </cell>
          <cell r="P1062" t="str">
            <v>沈丘农商银行</v>
          </cell>
        </row>
        <row r="1063">
          <cell r="O1063" t="str">
            <v>412728197903071534</v>
          </cell>
          <cell r="P1063" t="str">
            <v>沈丘农商银行</v>
          </cell>
        </row>
        <row r="1064">
          <cell r="O1064" t="str">
            <v>412728197512161575</v>
          </cell>
          <cell r="P1064" t="str">
            <v>沈丘农商银行</v>
          </cell>
        </row>
        <row r="1065">
          <cell r="O1065" t="str">
            <v>412728196911121533</v>
          </cell>
          <cell r="P1065" t="str">
            <v>沈丘农商银行</v>
          </cell>
        </row>
        <row r="1066">
          <cell r="O1066" t="str">
            <v>41272819700704153X</v>
          </cell>
          <cell r="P1066" t="str">
            <v>沈丘农商银行</v>
          </cell>
        </row>
        <row r="1067">
          <cell r="O1067" t="str">
            <v>412728198606021519</v>
          </cell>
          <cell r="P1067" t="str">
            <v>沈丘农商银行</v>
          </cell>
        </row>
        <row r="1068">
          <cell r="O1068" t="str">
            <v>412728198503101655</v>
          </cell>
          <cell r="P1068" t="str">
            <v>沈丘农商银行</v>
          </cell>
        </row>
        <row r="1069">
          <cell r="O1069" t="str">
            <v>412728197012091216</v>
          </cell>
          <cell r="P1069" t="str">
            <v>沈丘农商银行</v>
          </cell>
        </row>
        <row r="1070">
          <cell r="O1070" t="str">
            <v>412728197805181254</v>
          </cell>
          <cell r="P1070" t="str">
            <v>沈丘农商银行</v>
          </cell>
        </row>
        <row r="1071">
          <cell r="O1071" t="str">
            <v>412728198910101214</v>
          </cell>
          <cell r="P1071" t="str">
            <v>沈丘农商银行</v>
          </cell>
        </row>
        <row r="1072">
          <cell r="O1072" t="str">
            <v>412728197112120870</v>
          </cell>
          <cell r="P1072" t="str">
            <v>沈丘农商银行</v>
          </cell>
        </row>
        <row r="1073">
          <cell r="O1073" t="str">
            <v>412728198410250811</v>
          </cell>
          <cell r="P1073" t="str">
            <v>沈丘农商银行</v>
          </cell>
        </row>
        <row r="1074">
          <cell r="O1074" t="str">
            <v>412728198009100833</v>
          </cell>
          <cell r="P1074" t="str">
            <v>沈丘农商银行</v>
          </cell>
        </row>
        <row r="1075">
          <cell r="O1075" t="str">
            <v>412728198312081823</v>
          </cell>
          <cell r="P1075" t="str">
            <v>沈丘农商银行</v>
          </cell>
        </row>
        <row r="1076">
          <cell r="O1076" t="str">
            <v>412728197603080834</v>
          </cell>
          <cell r="P1076" t="str">
            <v>沈丘农商银行</v>
          </cell>
        </row>
        <row r="1077">
          <cell r="O1077" t="str">
            <v>41272819921213083X</v>
          </cell>
          <cell r="P1077" t="str">
            <v>沈丘农商银行</v>
          </cell>
        </row>
        <row r="1078">
          <cell r="O1078" t="str">
            <v>412728198803290814</v>
          </cell>
          <cell r="P1078" t="str">
            <v>沈丘农商银行</v>
          </cell>
        </row>
        <row r="1079">
          <cell r="O1079" t="str">
            <v>412728197206220872</v>
          </cell>
          <cell r="P1079" t="str">
            <v>沈丘农商银行</v>
          </cell>
        </row>
        <row r="1080">
          <cell r="O1080" t="str">
            <v>412728196601201220</v>
          </cell>
          <cell r="P1080" t="str">
            <v>沈丘农商银行</v>
          </cell>
        </row>
        <row r="1081">
          <cell r="O1081" t="str">
            <v>412728197906220857</v>
          </cell>
          <cell r="P1081" t="str">
            <v>沈丘农商银行</v>
          </cell>
        </row>
        <row r="1082">
          <cell r="O1082" t="str">
            <v>41272819880220083X</v>
          </cell>
          <cell r="P1082" t="str">
            <v>沈丘农商银行</v>
          </cell>
        </row>
        <row r="1083">
          <cell r="O1083" t="str">
            <v>412728198802011297</v>
          </cell>
          <cell r="P1083" t="str">
            <v>沈丘农商银行</v>
          </cell>
        </row>
        <row r="1084">
          <cell r="O1084" t="str">
            <v>412728197410010880</v>
          </cell>
          <cell r="P1084" t="str">
            <v>沈丘农商银行</v>
          </cell>
        </row>
        <row r="1085">
          <cell r="O1085" t="str">
            <v>412728196805050911</v>
          </cell>
          <cell r="P1085" t="str">
            <v>沈丘农商银行</v>
          </cell>
        </row>
        <row r="1086">
          <cell r="O1086" t="str">
            <v>412728196106210832</v>
          </cell>
          <cell r="P1086" t="str">
            <v>沈丘农商银行</v>
          </cell>
        </row>
        <row r="1087">
          <cell r="O1087" t="str">
            <v>412728196808171217</v>
          </cell>
          <cell r="P1087" t="str">
            <v>沈丘农商银行</v>
          </cell>
        </row>
        <row r="1088">
          <cell r="O1088" t="str">
            <v>412728197202180850</v>
          </cell>
          <cell r="P1088" t="str">
            <v>沈丘农商银行</v>
          </cell>
        </row>
        <row r="1089">
          <cell r="O1089" t="str">
            <v>412728198306030819</v>
          </cell>
          <cell r="P1089" t="str">
            <v>沈丘农商银行</v>
          </cell>
        </row>
        <row r="1090">
          <cell r="O1090" t="str">
            <v>412728196301060817</v>
          </cell>
          <cell r="P1090" t="str">
            <v>沈丘农商银行</v>
          </cell>
        </row>
        <row r="1091">
          <cell r="O1091" t="str">
            <v>412728197206040812</v>
          </cell>
          <cell r="P1091" t="str">
            <v>沈丘农商银行</v>
          </cell>
        </row>
        <row r="1092">
          <cell r="O1092" t="str">
            <v>412728196907041215</v>
          </cell>
          <cell r="P1092" t="str">
            <v>沈丘农商银行</v>
          </cell>
        </row>
        <row r="1093">
          <cell r="O1093" t="str">
            <v>412728198208161292</v>
          </cell>
          <cell r="P1093" t="str">
            <v>沈丘农商银行</v>
          </cell>
        </row>
        <row r="1094">
          <cell r="O1094" t="str">
            <v>412728197712191218</v>
          </cell>
          <cell r="P1094" t="str">
            <v>沈丘农商银行</v>
          </cell>
        </row>
        <row r="1095">
          <cell r="O1095" t="str">
            <v>412728196302101318</v>
          </cell>
          <cell r="P1095" t="str">
            <v>沈丘农商银行</v>
          </cell>
        </row>
        <row r="1096">
          <cell r="O1096" t="str">
            <v>41272819850226089X</v>
          </cell>
          <cell r="P1096" t="str">
            <v>沈丘农商银行</v>
          </cell>
        </row>
        <row r="1097">
          <cell r="O1097" t="str">
            <v>412728197105140814</v>
          </cell>
          <cell r="P1097" t="str">
            <v>沈丘农商银行</v>
          </cell>
        </row>
        <row r="1098">
          <cell r="O1098" t="str">
            <v>412728199105131220</v>
          </cell>
          <cell r="P1098" t="str">
            <v>沈丘农商银行</v>
          </cell>
        </row>
        <row r="1099">
          <cell r="O1099" t="str">
            <v>412728196412290834</v>
          </cell>
          <cell r="P1099" t="str">
            <v>沈丘农商银行</v>
          </cell>
        </row>
        <row r="1100">
          <cell r="O1100" t="str">
            <v>412728196411231840</v>
          </cell>
          <cell r="P1100" t="str">
            <v>沈丘农商银行</v>
          </cell>
          <cell r="Q1100" t="str">
            <v>农商行</v>
          </cell>
          <cell r="R1100" t="str">
            <v>王翠连</v>
          </cell>
          <cell r="S1100" t="str">
            <v>623059137802774587</v>
          </cell>
        </row>
        <row r="1101">
          <cell r="O1101" t="str">
            <v>412728197408151211</v>
          </cell>
          <cell r="P1101" t="str">
            <v>沈丘农商银行</v>
          </cell>
        </row>
        <row r="1102">
          <cell r="O1102" t="str">
            <v>412728197910271817</v>
          </cell>
          <cell r="P1102" t="str">
            <v>沈丘农商银行</v>
          </cell>
          <cell r="Q1102" t="str">
            <v>农商行</v>
          </cell>
          <cell r="R1102" t="str">
            <v>吕宝生</v>
          </cell>
          <cell r="S1102" t="str">
            <v>623059137803697803</v>
          </cell>
        </row>
        <row r="1103">
          <cell r="O1103" t="str">
            <v>41272819731224187X</v>
          </cell>
          <cell r="P1103" t="str">
            <v>沈丘农商银行</v>
          </cell>
          <cell r="Q1103" t="str">
            <v>农商行</v>
          </cell>
          <cell r="R1103" t="str">
            <v>贾红岩</v>
          </cell>
          <cell r="S1103" t="str">
            <v>623059137803790988</v>
          </cell>
        </row>
        <row r="1104">
          <cell r="O1104" t="str">
            <v>412728197508041810</v>
          </cell>
          <cell r="P1104" t="str">
            <v>沈丘农商银行</v>
          </cell>
          <cell r="Q1104" t="str">
            <v>农商行</v>
          </cell>
          <cell r="R1104" t="str">
            <v>胡山立</v>
          </cell>
          <cell r="S1104" t="str">
            <v>623059137803790970</v>
          </cell>
        </row>
        <row r="1105">
          <cell r="O1105" t="str">
            <v>412728197905031878</v>
          </cell>
          <cell r="P1105" t="str">
            <v>沈丘农商银行</v>
          </cell>
          <cell r="Q1105" t="str">
            <v>农商行</v>
          </cell>
          <cell r="R1105" t="str">
            <v>李启明</v>
          </cell>
          <cell r="S1105" t="str">
            <v>623059137803697738</v>
          </cell>
        </row>
        <row r="1106">
          <cell r="O1106" t="str">
            <v>41272819870819121X</v>
          </cell>
          <cell r="P1106" t="str">
            <v>沈丘农商银行</v>
          </cell>
        </row>
        <row r="1107">
          <cell r="O1107" t="str">
            <v>412728197102241839</v>
          </cell>
          <cell r="P1107" t="str">
            <v>沈丘农商银行</v>
          </cell>
          <cell r="Q1107" t="str">
            <v>农商行</v>
          </cell>
          <cell r="R1107" t="str">
            <v>王东强</v>
          </cell>
          <cell r="S1107" t="str">
            <v>623059137803791010</v>
          </cell>
        </row>
        <row r="1108">
          <cell r="O1108" t="str">
            <v>412728197101031581</v>
          </cell>
          <cell r="P1108" t="str">
            <v>沈丘农商银行</v>
          </cell>
        </row>
        <row r="1109">
          <cell r="O1109" t="str">
            <v>412728196802051556</v>
          </cell>
          <cell r="P1109" t="str">
            <v>沈丘农商银行</v>
          </cell>
        </row>
        <row r="1110">
          <cell r="O1110" t="str">
            <v>412728199304111580</v>
          </cell>
          <cell r="P1110" t="str">
            <v>沈丘农商银行</v>
          </cell>
        </row>
        <row r="1111">
          <cell r="O1111" t="str">
            <v>412728197106201682</v>
          </cell>
          <cell r="P1111" t="str">
            <v>沈丘农商银行</v>
          </cell>
        </row>
        <row r="1112">
          <cell r="O1112" t="str">
            <v>412728198809201237</v>
          </cell>
          <cell r="P1112" t="str">
            <v>沈丘农商银行</v>
          </cell>
        </row>
        <row r="1113">
          <cell r="O1113" t="str">
            <v>412728198108131977</v>
          </cell>
          <cell r="P1113" t="str">
            <v>沈丘农商银行</v>
          </cell>
          <cell r="Q1113" t="str">
            <v>农商行</v>
          </cell>
          <cell r="R1113" t="str">
            <v>孙立峰</v>
          </cell>
          <cell r="S1113" t="str">
            <v>623059137803790038</v>
          </cell>
        </row>
        <row r="1114">
          <cell r="O1114" t="str">
            <v>412728198001301817</v>
          </cell>
          <cell r="P1114" t="str">
            <v>沈丘农商银行</v>
          </cell>
          <cell r="Q1114" t="str">
            <v>农商行</v>
          </cell>
          <cell r="R1114" t="str">
            <v>郭新华</v>
          </cell>
          <cell r="S1114" t="str">
            <v>623059137802093020</v>
          </cell>
        </row>
        <row r="1115">
          <cell r="O1115" t="str">
            <v>412728197406181871</v>
          </cell>
          <cell r="P1115" t="str">
            <v>沈丘农商银行</v>
          </cell>
          <cell r="Q1115" t="str">
            <v>农商行</v>
          </cell>
          <cell r="R1115" t="str">
            <v>张春明</v>
          </cell>
          <cell r="S1115" t="str">
            <v>623059137803015352</v>
          </cell>
        </row>
        <row r="1116">
          <cell r="O1116" t="str">
            <v>412728198712131818</v>
          </cell>
          <cell r="P1116" t="str">
            <v>沈丘农商银行</v>
          </cell>
          <cell r="Q1116" t="str">
            <v>农商行</v>
          </cell>
          <cell r="R1116" t="str">
            <v>郭留波</v>
          </cell>
          <cell r="S1116" t="str">
            <v>623059137803697860</v>
          </cell>
        </row>
        <row r="1117">
          <cell r="O1117" t="str">
            <v>412728198705281834</v>
          </cell>
          <cell r="P1117" t="str">
            <v>沈丘农商银行</v>
          </cell>
          <cell r="Q1117" t="str">
            <v>农商行</v>
          </cell>
          <cell r="R1117" t="str">
            <v>辛文</v>
          </cell>
          <cell r="S1117" t="str">
            <v>623059137803697779</v>
          </cell>
        </row>
        <row r="1118">
          <cell r="O1118" t="str">
            <v>412728196308021810</v>
          </cell>
          <cell r="P1118" t="str">
            <v>沈丘农商银行</v>
          </cell>
          <cell r="Q1118" t="str">
            <v>农商行</v>
          </cell>
          <cell r="R1118" t="str">
            <v>宁峰昌</v>
          </cell>
          <cell r="S1118" t="str">
            <v>623059137803791184</v>
          </cell>
        </row>
        <row r="1119">
          <cell r="O1119" t="str">
            <v>412728197205121813</v>
          </cell>
          <cell r="P1119" t="str">
            <v>沈丘农商银行</v>
          </cell>
          <cell r="Q1119" t="str">
            <v>农商行</v>
          </cell>
          <cell r="R1119" t="str">
            <v>左东亮</v>
          </cell>
          <cell r="S1119" t="str">
            <v>623059137801661975</v>
          </cell>
        </row>
        <row r="1120">
          <cell r="O1120" t="str">
            <v>412728196802241878</v>
          </cell>
          <cell r="P1120" t="str">
            <v>沈丘农商银行</v>
          </cell>
          <cell r="Q1120" t="str">
            <v>农商行</v>
          </cell>
          <cell r="R1120" t="str">
            <v>胡付行</v>
          </cell>
          <cell r="S1120" t="str">
            <v>00000024578303785889</v>
          </cell>
        </row>
        <row r="1121">
          <cell r="O1121" t="str">
            <v>412728198108181851</v>
          </cell>
          <cell r="P1121" t="str">
            <v>沈丘农商银行</v>
          </cell>
          <cell r="Q1121" t="str">
            <v>农商行</v>
          </cell>
          <cell r="R1121" t="str">
            <v>陈战胜</v>
          </cell>
          <cell r="S1121" t="str">
            <v>623059137801274837</v>
          </cell>
        </row>
        <row r="1122">
          <cell r="O1122" t="str">
            <v>412728196712080812</v>
          </cell>
          <cell r="P1122" t="str">
            <v>沈丘农商银行</v>
          </cell>
        </row>
        <row r="1123">
          <cell r="O1123" t="str">
            <v>41272819770112081X</v>
          </cell>
          <cell r="P1123" t="str">
            <v>沈丘农商银行</v>
          </cell>
        </row>
        <row r="1124">
          <cell r="O1124" t="str">
            <v>412728196705251820</v>
          </cell>
          <cell r="P1124" t="str">
            <v>沈丘农商银行</v>
          </cell>
          <cell r="Q1124" t="str">
            <v>农商行</v>
          </cell>
          <cell r="R1124" t="str">
            <v>孙洪彪</v>
          </cell>
          <cell r="S1124" t="str">
            <v>623059137802058734</v>
          </cell>
        </row>
        <row r="1125">
          <cell r="O1125" t="str">
            <v>412728197205060942</v>
          </cell>
          <cell r="P1125" t="str">
            <v>沈丘农商银行</v>
          </cell>
        </row>
        <row r="1126">
          <cell r="O1126" t="str">
            <v>412728196203020897</v>
          </cell>
          <cell r="P1126" t="str">
            <v>沈丘农商银行</v>
          </cell>
        </row>
        <row r="1127">
          <cell r="O1127" t="str">
            <v>412728198305100838</v>
          </cell>
          <cell r="P1127" t="str">
            <v>沈丘农商银行</v>
          </cell>
        </row>
        <row r="1128">
          <cell r="O1128" t="str">
            <v>412728198208041557</v>
          </cell>
          <cell r="P1128" t="str">
            <v>沈丘农商银行</v>
          </cell>
        </row>
        <row r="1129">
          <cell r="O1129" t="str">
            <v>412728197010150972</v>
          </cell>
          <cell r="P1129" t="str">
            <v>沈丘农商银行</v>
          </cell>
        </row>
        <row r="1130">
          <cell r="O1130" t="str">
            <v>412728197211181556</v>
          </cell>
          <cell r="P1130" t="str">
            <v>沈丘农商银行</v>
          </cell>
        </row>
        <row r="1131">
          <cell r="O1131" t="str">
            <v>412728200002151910</v>
          </cell>
          <cell r="P1131" t="str">
            <v>沈丘农商银行</v>
          </cell>
          <cell r="Q1131" t="str">
            <v>农商行</v>
          </cell>
          <cell r="R1131" t="str">
            <v>王同良</v>
          </cell>
          <cell r="S1131" t="str">
            <v>00000024677503784889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55">
          <cell r="O55" t="str">
            <v>412728197612273769</v>
          </cell>
          <cell r="P55" t="str">
            <v>邮储银行</v>
          </cell>
          <cell r="Q55" t="str">
            <v>石槽农商行</v>
          </cell>
          <cell r="R55" t="str">
            <v>曾英</v>
          </cell>
          <cell r="S55" t="str">
            <v>623059137801461780</v>
          </cell>
        </row>
        <row r="56">
          <cell r="O56" t="str">
            <v>412728197212313434</v>
          </cell>
          <cell r="P56" t="str">
            <v>邮储银行</v>
          </cell>
          <cell r="Q56" t="str">
            <v>石槽农商行</v>
          </cell>
          <cell r="R56" t="str">
            <v>刘长春</v>
          </cell>
          <cell r="S56" t="str">
            <v>623059137803801595</v>
          </cell>
        </row>
        <row r="57">
          <cell r="O57" t="str">
            <v>412728196011233812</v>
          </cell>
          <cell r="P57" t="str">
            <v>邮储银行</v>
          </cell>
        </row>
        <row r="58">
          <cell r="O58" t="str">
            <v>412728197410183853</v>
          </cell>
          <cell r="P58" t="str">
            <v>邮储银行</v>
          </cell>
        </row>
        <row r="59">
          <cell r="O59" t="str">
            <v>412728197312183913</v>
          </cell>
          <cell r="P59" t="str">
            <v>邮储银行</v>
          </cell>
        </row>
        <row r="60">
          <cell r="O60" t="str">
            <v>412728198206173855</v>
          </cell>
          <cell r="P60" t="str">
            <v>邮储银行</v>
          </cell>
        </row>
        <row r="61">
          <cell r="O61" t="str">
            <v>412728196610123850</v>
          </cell>
          <cell r="P61" t="str">
            <v>邮储银行</v>
          </cell>
        </row>
        <row r="62">
          <cell r="O62" t="str">
            <v>412728198103013875</v>
          </cell>
          <cell r="P62" t="str">
            <v>邮储银行</v>
          </cell>
        </row>
        <row r="63">
          <cell r="O63" t="str">
            <v>412728196608013417</v>
          </cell>
          <cell r="P63" t="str">
            <v>邮储银行</v>
          </cell>
          <cell r="Q63" t="str">
            <v>石槽农商行</v>
          </cell>
          <cell r="R63" t="str">
            <v>涂陈良</v>
          </cell>
          <cell r="S63" t="str">
            <v>623059137802719152</v>
          </cell>
        </row>
        <row r="64">
          <cell r="O64" t="str">
            <v>412728196809143429</v>
          </cell>
          <cell r="P64" t="str">
            <v>邮储银行</v>
          </cell>
          <cell r="Q64" t="str">
            <v>石槽农商行</v>
          </cell>
          <cell r="R64" t="str">
            <v>安敏</v>
          </cell>
          <cell r="S64" t="str">
            <v>623059137802716273</v>
          </cell>
        </row>
        <row r="65">
          <cell r="O65" t="str">
            <v>412728197008163432</v>
          </cell>
          <cell r="P65" t="str">
            <v>邮储银行</v>
          </cell>
          <cell r="Q65" t="str">
            <v>石槽农商行</v>
          </cell>
          <cell r="R65" t="str">
            <v>陈胜利</v>
          </cell>
          <cell r="S65" t="str">
            <v>623059137801651513</v>
          </cell>
        </row>
        <row r="66">
          <cell r="O66" t="str">
            <v>412728196606163411</v>
          </cell>
          <cell r="P66" t="str">
            <v>邮储银行</v>
          </cell>
          <cell r="Q66" t="str">
            <v>石槽农商行</v>
          </cell>
          <cell r="R66" t="str">
            <v>王同行</v>
          </cell>
          <cell r="S66" t="str">
            <v>00000024384103785889</v>
          </cell>
        </row>
        <row r="67">
          <cell r="O67" t="str">
            <v>412728197008133452</v>
          </cell>
          <cell r="P67" t="str">
            <v>邮储银行</v>
          </cell>
          <cell r="Q67" t="str">
            <v>石槽农商行</v>
          </cell>
          <cell r="R67" t="str">
            <v>王连猛</v>
          </cell>
          <cell r="S67" t="str">
            <v>623059137802493725</v>
          </cell>
        </row>
        <row r="68">
          <cell r="O68" t="str">
            <v>412728197207033024</v>
          </cell>
          <cell r="P68" t="str">
            <v>邮储银行</v>
          </cell>
          <cell r="Q68" t="str">
            <v>石槽农商行</v>
          </cell>
          <cell r="R68" t="str">
            <v>崔海花</v>
          </cell>
          <cell r="S68" t="str">
            <v>623059137803256733</v>
          </cell>
        </row>
        <row r="69">
          <cell r="O69" t="str">
            <v>412728197904053477</v>
          </cell>
          <cell r="P69" t="str">
            <v>邮储银行</v>
          </cell>
          <cell r="Q69" t="str">
            <v>石槽农商行</v>
          </cell>
          <cell r="R69" t="str">
            <v>陈伟彬</v>
          </cell>
          <cell r="S69" t="str">
            <v>623059137802295617</v>
          </cell>
        </row>
        <row r="70">
          <cell r="O70" t="str">
            <v>412728197309243858</v>
          </cell>
          <cell r="P70" t="str">
            <v>邮储银行</v>
          </cell>
          <cell r="Q70" t="str">
            <v>石槽农商行</v>
          </cell>
          <cell r="R70" t="str">
            <v>陈新怀</v>
          </cell>
          <cell r="S70" t="str">
            <v>623059137802871052</v>
          </cell>
        </row>
        <row r="71">
          <cell r="O71" t="str">
            <v>412728196806143896</v>
          </cell>
          <cell r="P71" t="str">
            <v>邮储银行</v>
          </cell>
          <cell r="Q71" t="str">
            <v>石槽农商行</v>
          </cell>
          <cell r="R71" t="str">
            <v>郭杰</v>
          </cell>
          <cell r="S71" t="str">
            <v>623059137803721504</v>
          </cell>
        </row>
        <row r="72">
          <cell r="O72" t="str">
            <v>412728198005130517</v>
          </cell>
          <cell r="P72" t="str">
            <v>邮储银行</v>
          </cell>
        </row>
        <row r="73">
          <cell r="O73" t="str">
            <v>412728198710110511</v>
          </cell>
          <cell r="P73" t="str">
            <v>邮储银行</v>
          </cell>
        </row>
        <row r="74">
          <cell r="O74" t="str">
            <v>412728196511060516</v>
          </cell>
          <cell r="P74" t="str">
            <v>邮储银行</v>
          </cell>
        </row>
        <row r="75">
          <cell r="O75" t="str">
            <v>412728198410050553</v>
          </cell>
          <cell r="P75" t="str">
            <v>邮储银行</v>
          </cell>
        </row>
        <row r="76">
          <cell r="O76" t="str">
            <v>412728197010203851</v>
          </cell>
          <cell r="P76" t="str">
            <v>邮储银行</v>
          </cell>
        </row>
        <row r="77">
          <cell r="O77" t="str">
            <v>412728197710026833</v>
          </cell>
          <cell r="P77" t="str">
            <v>邮储银行</v>
          </cell>
        </row>
        <row r="78">
          <cell r="O78" t="str">
            <v>412728196308226816</v>
          </cell>
          <cell r="P78" t="str">
            <v>邮储银行</v>
          </cell>
        </row>
        <row r="79">
          <cell r="O79" t="str">
            <v>412728197108226816</v>
          </cell>
          <cell r="P79" t="str">
            <v>邮储银行</v>
          </cell>
        </row>
        <row r="80">
          <cell r="O80" t="str">
            <v>412728199310172232</v>
          </cell>
          <cell r="P80" t="str">
            <v>邮储银行</v>
          </cell>
        </row>
        <row r="81">
          <cell r="O81" t="str">
            <v>412728197202042212</v>
          </cell>
          <cell r="P81" t="str">
            <v>邮储银行</v>
          </cell>
        </row>
        <row r="82">
          <cell r="O82" t="str">
            <v>412728196310012235</v>
          </cell>
          <cell r="P82" t="str">
            <v>邮储银行</v>
          </cell>
        </row>
        <row r="83">
          <cell r="O83" t="str">
            <v>412728198210086877</v>
          </cell>
          <cell r="P83" t="str">
            <v>邮储银行</v>
          </cell>
        </row>
        <row r="84">
          <cell r="O84" t="str">
            <v>412728196504036817</v>
          </cell>
          <cell r="P84" t="str">
            <v>邮储银行</v>
          </cell>
        </row>
        <row r="85">
          <cell r="O85" t="str">
            <v>412728197502206856</v>
          </cell>
          <cell r="P85" t="str">
            <v>邮储银行</v>
          </cell>
        </row>
        <row r="86">
          <cell r="O86" t="str">
            <v>41272819720920347X</v>
          </cell>
          <cell r="P86" t="str">
            <v>邮储银行</v>
          </cell>
          <cell r="Q86" t="str">
            <v>石槽农商行</v>
          </cell>
          <cell r="R86" t="str">
            <v>陈新怀</v>
          </cell>
          <cell r="S86" t="str">
            <v>623059137802871052</v>
          </cell>
        </row>
        <row r="87">
          <cell r="O87" t="str">
            <v>412728197707090535</v>
          </cell>
          <cell r="P87" t="str">
            <v>邮储银行</v>
          </cell>
          <cell r="Q87" t="str">
            <v>石槽农商行</v>
          </cell>
          <cell r="R87" t="str">
            <v>郭杰</v>
          </cell>
          <cell r="S87" t="str">
            <v>623059137803721504</v>
          </cell>
        </row>
        <row r="88">
          <cell r="O88" t="str">
            <v>412728196911210536</v>
          </cell>
          <cell r="P88" t="str">
            <v>邮储银行</v>
          </cell>
        </row>
        <row r="89">
          <cell r="O89" t="str">
            <v>412728196401010550</v>
          </cell>
          <cell r="P89" t="str">
            <v>邮储银行</v>
          </cell>
        </row>
        <row r="90">
          <cell r="O90" t="str">
            <v>41272819630908053X</v>
          </cell>
          <cell r="P90" t="str">
            <v>邮储银行</v>
          </cell>
        </row>
        <row r="91">
          <cell r="O91" t="str">
            <v>412728196506250542</v>
          </cell>
          <cell r="P91" t="str">
            <v>邮储银行</v>
          </cell>
        </row>
        <row r="92">
          <cell r="O92" t="str">
            <v>412728196703280556</v>
          </cell>
          <cell r="P92" t="str">
            <v>邮储银行</v>
          </cell>
        </row>
        <row r="93">
          <cell r="O93" t="str">
            <v>412728196809046872</v>
          </cell>
          <cell r="P93" t="str">
            <v>邮储银行</v>
          </cell>
        </row>
        <row r="94">
          <cell r="O94" t="str">
            <v>412728197003170537</v>
          </cell>
          <cell r="P94" t="str">
            <v>邮储银行</v>
          </cell>
        </row>
        <row r="95">
          <cell r="O95" t="str">
            <v>412728196704126841</v>
          </cell>
          <cell r="P95" t="str">
            <v>邮储银行</v>
          </cell>
        </row>
        <row r="96">
          <cell r="O96" t="str">
            <v>412728197106256819</v>
          </cell>
          <cell r="P96" t="str">
            <v>邮储银行</v>
          </cell>
        </row>
        <row r="97">
          <cell r="O97" t="str">
            <v>412728198204122210</v>
          </cell>
          <cell r="P97" t="str">
            <v>邮储银行</v>
          </cell>
        </row>
        <row r="98">
          <cell r="O98" t="str">
            <v>412728198805232239</v>
          </cell>
          <cell r="P98" t="str">
            <v>邮储银行</v>
          </cell>
        </row>
        <row r="99">
          <cell r="O99" t="str">
            <v>412728198812122273</v>
          </cell>
          <cell r="P99" t="str">
            <v>邮储银行</v>
          </cell>
        </row>
        <row r="100">
          <cell r="O100" t="str">
            <v>412728197304082223</v>
          </cell>
          <cell r="P100" t="str">
            <v>邮储银行</v>
          </cell>
        </row>
        <row r="101">
          <cell r="O101" t="str">
            <v>412728196610122217</v>
          </cell>
          <cell r="P101" t="str">
            <v>邮储银行</v>
          </cell>
        </row>
        <row r="102">
          <cell r="O102" t="str">
            <v>412728197112042235</v>
          </cell>
          <cell r="P102" t="str">
            <v>邮储银行</v>
          </cell>
        </row>
        <row r="103">
          <cell r="O103" t="str">
            <v>412728196112272239</v>
          </cell>
          <cell r="P103" t="str">
            <v>邮储银行</v>
          </cell>
        </row>
        <row r="104">
          <cell r="O104" t="str">
            <v>412728197004232218</v>
          </cell>
          <cell r="P104" t="str">
            <v>邮储银行</v>
          </cell>
        </row>
        <row r="105">
          <cell r="O105" t="str">
            <v>412728196909172219</v>
          </cell>
          <cell r="P105" t="str">
            <v>邮储银行</v>
          </cell>
        </row>
        <row r="106">
          <cell r="O106" t="str">
            <v>412728198209162510</v>
          </cell>
          <cell r="P106" t="str">
            <v>邮储银行</v>
          </cell>
        </row>
        <row r="107">
          <cell r="O107" t="str">
            <v>412728196912242222</v>
          </cell>
          <cell r="P107" t="str">
            <v>邮储银行</v>
          </cell>
        </row>
        <row r="108">
          <cell r="O108" t="str">
            <v>412728197802242218</v>
          </cell>
          <cell r="P108" t="str">
            <v>邮储银行</v>
          </cell>
        </row>
        <row r="109">
          <cell r="O109" t="str">
            <v>412728197510232210</v>
          </cell>
          <cell r="P109" t="str">
            <v>邮储银行</v>
          </cell>
        </row>
        <row r="110">
          <cell r="O110" t="str">
            <v>41272819811225227X</v>
          </cell>
          <cell r="P110" t="str">
            <v>邮储银行</v>
          </cell>
        </row>
        <row r="111">
          <cell r="O111" t="str">
            <v>412728196508182221</v>
          </cell>
          <cell r="P111" t="str">
            <v>邮储银行</v>
          </cell>
        </row>
        <row r="112">
          <cell r="O112" t="str">
            <v>412728198110182298</v>
          </cell>
          <cell r="P112" t="str">
            <v>邮储银行</v>
          </cell>
        </row>
        <row r="113">
          <cell r="O113" t="str">
            <v>412728197810210566</v>
          </cell>
          <cell r="P113" t="str">
            <v>邮储银行</v>
          </cell>
        </row>
        <row r="114">
          <cell r="O114" t="str">
            <v>412728197704230512</v>
          </cell>
          <cell r="P114" t="str">
            <v>邮储银行</v>
          </cell>
        </row>
        <row r="115">
          <cell r="O115" t="str">
            <v>412728198705100511</v>
          </cell>
          <cell r="P115" t="str">
            <v>邮储银行</v>
          </cell>
        </row>
        <row r="116">
          <cell r="O116" t="str">
            <v>412728196310100577</v>
          </cell>
          <cell r="P116" t="str">
            <v>邮储银行</v>
          </cell>
        </row>
        <row r="117">
          <cell r="O117" t="str">
            <v>41272819770206053X</v>
          </cell>
          <cell r="P117" t="str">
            <v>邮储银行</v>
          </cell>
        </row>
        <row r="118">
          <cell r="O118" t="str">
            <v>412728196201050515</v>
          </cell>
          <cell r="P118" t="str">
            <v>邮储银行</v>
          </cell>
        </row>
        <row r="119">
          <cell r="O119" t="str">
            <v>412728196612273254</v>
          </cell>
          <cell r="P119" t="str">
            <v>邮储银行</v>
          </cell>
        </row>
        <row r="120">
          <cell r="O120" t="str">
            <v>412728195912133136</v>
          </cell>
          <cell r="P120" t="str">
            <v>邮储银行</v>
          </cell>
        </row>
        <row r="121">
          <cell r="O121" t="str">
            <v>412728197506033243</v>
          </cell>
          <cell r="P121" t="str">
            <v>邮储银行</v>
          </cell>
        </row>
        <row r="122">
          <cell r="O122" t="str">
            <v>412728195903043219</v>
          </cell>
          <cell r="P122" t="str">
            <v>邮储银行</v>
          </cell>
        </row>
        <row r="123">
          <cell r="O123" t="str">
            <v>412728197608283219</v>
          </cell>
          <cell r="P123" t="str">
            <v>邮储银行</v>
          </cell>
        </row>
        <row r="124">
          <cell r="O124" t="str">
            <v>412728197010203210</v>
          </cell>
          <cell r="P124" t="str">
            <v>邮储银行</v>
          </cell>
        </row>
        <row r="125">
          <cell r="O125" t="str">
            <v>412728197912163297</v>
          </cell>
          <cell r="P125" t="str">
            <v>邮储银行</v>
          </cell>
        </row>
        <row r="126">
          <cell r="O126" t="str">
            <v>412728197206063168</v>
          </cell>
          <cell r="P126" t="str">
            <v>邮储银行</v>
          </cell>
        </row>
        <row r="127">
          <cell r="O127" t="str">
            <v>412728196602153160</v>
          </cell>
          <cell r="P127" t="str">
            <v>邮储银行</v>
          </cell>
        </row>
        <row r="128">
          <cell r="O128" t="str">
            <v>412728198110201567</v>
          </cell>
          <cell r="P128" t="str">
            <v>邮储银行</v>
          </cell>
        </row>
        <row r="129">
          <cell r="O129" t="str">
            <v>412728196402151515</v>
          </cell>
          <cell r="P129" t="str">
            <v>邮储银行</v>
          </cell>
        </row>
        <row r="130">
          <cell r="O130" t="str">
            <v>412728198009121554</v>
          </cell>
          <cell r="P130" t="str">
            <v>邮储银行</v>
          </cell>
        </row>
        <row r="131">
          <cell r="O131" t="str">
            <v>412728196408131515</v>
          </cell>
          <cell r="P131" t="str">
            <v>邮储银行</v>
          </cell>
        </row>
        <row r="132">
          <cell r="O132" t="str">
            <v>412728197410201636</v>
          </cell>
          <cell r="P132" t="str">
            <v>邮储银行</v>
          </cell>
        </row>
        <row r="133">
          <cell r="O133" t="str">
            <v>412728198108080831</v>
          </cell>
          <cell r="P133" t="str">
            <v>邮储银行</v>
          </cell>
        </row>
        <row r="134">
          <cell r="O134" t="str">
            <v>412728197610270847</v>
          </cell>
          <cell r="P134" t="str">
            <v>邮储银行</v>
          </cell>
        </row>
        <row r="135">
          <cell r="O135" t="str">
            <v>412728196908100870</v>
          </cell>
          <cell r="P135" t="str">
            <v>邮储银行</v>
          </cell>
        </row>
        <row r="136">
          <cell r="O136" t="str">
            <v>412728196207150859</v>
          </cell>
          <cell r="P136" t="str">
            <v>邮储银行</v>
          </cell>
        </row>
        <row r="137">
          <cell r="O137" t="str">
            <v>412728196706150896</v>
          </cell>
          <cell r="P137" t="str">
            <v>邮储银行</v>
          </cell>
        </row>
        <row r="138">
          <cell r="O138" t="str">
            <v>412728196209290812</v>
          </cell>
          <cell r="P138" t="str">
            <v>邮储银行</v>
          </cell>
        </row>
        <row r="139">
          <cell r="O139" t="str">
            <v>412728196209200936</v>
          </cell>
          <cell r="P139" t="str">
            <v>邮储银行</v>
          </cell>
        </row>
        <row r="140">
          <cell r="O140" t="str">
            <v>412728198811160518</v>
          </cell>
          <cell r="P140" t="str">
            <v>邮储银行</v>
          </cell>
        </row>
        <row r="141">
          <cell r="O141" t="str">
            <v>412728198110100838</v>
          </cell>
          <cell r="P141" t="str">
            <v>邮储银行</v>
          </cell>
        </row>
        <row r="142">
          <cell r="O142" t="str">
            <v>412728196405080812</v>
          </cell>
          <cell r="P142" t="str">
            <v>邮储银行</v>
          </cell>
        </row>
        <row r="143">
          <cell r="O143" t="str">
            <v>412728197007140837</v>
          </cell>
          <cell r="P143" t="str">
            <v>邮储银行</v>
          </cell>
        </row>
        <row r="144">
          <cell r="O144" t="str">
            <v>412728197610126829</v>
          </cell>
          <cell r="P144" t="str">
            <v>邮储银行</v>
          </cell>
        </row>
        <row r="145">
          <cell r="O145" t="str">
            <v>412728197903266446</v>
          </cell>
          <cell r="P145" t="str">
            <v>邮储银行</v>
          </cell>
        </row>
        <row r="146">
          <cell r="O146" t="str">
            <v>412728198404056414</v>
          </cell>
          <cell r="P146" t="str">
            <v>邮储银行</v>
          </cell>
        </row>
        <row r="147">
          <cell r="O147" t="str">
            <v>412728198310206450</v>
          </cell>
          <cell r="P147" t="str">
            <v>邮储银行</v>
          </cell>
        </row>
        <row r="148">
          <cell r="O148" t="str">
            <v>412728196809286438</v>
          </cell>
          <cell r="P148" t="str">
            <v>邮储银行</v>
          </cell>
        </row>
        <row r="149">
          <cell r="O149" t="str">
            <v>412728196307066451</v>
          </cell>
          <cell r="P149" t="str">
            <v>邮储银行</v>
          </cell>
        </row>
        <row r="150">
          <cell r="O150" t="str">
            <v>412728197906136428</v>
          </cell>
          <cell r="P150" t="str">
            <v>邮储银行</v>
          </cell>
        </row>
        <row r="151">
          <cell r="O151" t="str">
            <v>412728198911046413</v>
          </cell>
          <cell r="P151" t="str">
            <v>邮储银行</v>
          </cell>
        </row>
        <row r="152">
          <cell r="O152" t="str">
            <v>412728196811116454</v>
          </cell>
          <cell r="P152" t="str">
            <v>邮储银行</v>
          </cell>
        </row>
        <row r="153">
          <cell r="O153" t="str">
            <v>412728196006146458</v>
          </cell>
          <cell r="P153" t="str">
            <v>邮储银行</v>
          </cell>
        </row>
        <row r="154">
          <cell r="O154" t="str">
            <v>412728198004103840</v>
          </cell>
          <cell r="P154" t="str">
            <v>邮储银行</v>
          </cell>
        </row>
        <row r="155">
          <cell r="O155" t="str">
            <v>412728197810203454</v>
          </cell>
          <cell r="P155" t="str">
            <v>邮储银行</v>
          </cell>
          <cell r="Q155" t="str">
            <v>石槽农商行</v>
          </cell>
          <cell r="R155" t="str">
            <v>邵卫星</v>
          </cell>
          <cell r="S155" t="str">
            <v>62359137802845007</v>
          </cell>
        </row>
        <row r="156">
          <cell r="O156" t="str">
            <v>412728198511123416</v>
          </cell>
          <cell r="P156" t="str">
            <v>邮储银行</v>
          </cell>
          <cell r="Q156" t="str">
            <v>石槽农商行</v>
          </cell>
          <cell r="R156" t="str">
            <v>孙华楠</v>
          </cell>
          <cell r="S156" t="str">
            <v>3780302300016705</v>
          </cell>
        </row>
        <row r="157">
          <cell r="O157" t="str">
            <v>412728198805136845</v>
          </cell>
          <cell r="P157" t="str">
            <v>邮储银行</v>
          </cell>
        </row>
        <row r="158">
          <cell r="O158" t="str">
            <v>412728196510016812</v>
          </cell>
          <cell r="P158" t="str">
            <v>邮储银行</v>
          </cell>
        </row>
        <row r="159">
          <cell r="O159" t="str">
            <v>412728196103076826</v>
          </cell>
          <cell r="P159" t="str">
            <v>邮储银行</v>
          </cell>
        </row>
        <row r="160">
          <cell r="O160" t="str">
            <v>412728196511116831</v>
          </cell>
          <cell r="P160" t="str">
            <v>邮储银行</v>
          </cell>
        </row>
        <row r="161">
          <cell r="O161" t="str">
            <v>412728196805056918</v>
          </cell>
          <cell r="P161" t="str">
            <v>邮储银行</v>
          </cell>
        </row>
        <row r="162">
          <cell r="O162" t="str">
            <v>41272819690603681X</v>
          </cell>
          <cell r="P162" t="str">
            <v>邮储银行</v>
          </cell>
        </row>
        <row r="163">
          <cell r="O163" t="str">
            <v>412728196508116865</v>
          </cell>
          <cell r="P163" t="str">
            <v>邮储银行</v>
          </cell>
        </row>
        <row r="164">
          <cell r="O164" t="str">
            <v>412728197511136837</v>
          </cell>
          <cell r="P164" t="str">
            <v>邮储银行</v>
          </cell>
        </row>
        <row r="165">
          <cell r="O165" t="str">
            <v>410224199108182627</v>
          </cell>
          <cell r="P165" t="str">
            <v>邮储银行</v>
          </cell>
        </row>
        <row r="166">
          <cell r="O166" t="str">
            <v>412728196911146837</v>
          </cell>
          <cell r="P166" t="str">
            <v>邮储银行</v>
          </cell>
        </row>
        <row r="167">
          <cell r="O167" t="str">
            <v>412728196510146828</v>
          </cell>
          <cell r="P167" t="str">
            <v>邮储银行</v>
          </cell>
        </row>
        <row r="168">
          <cell r="O168" t="str">
            <v>412728198106066032</v>
          </cell>
          <cell r="P168" t="str">
            <v>邮储银行</v>
          </cell>
        </row>
        <row r="169">
          <cell r="O169" t="str">
            <v>412728196409013422</v>
          </cell>
          <cell r="P169" t="str">
            <v>邮储银行</v>
          </cell>
          <cell r="Q169" t="str">
            <v>石槽农商行</v>
          </cell>
          <cell r="R169" t="str">
            <v>崔雪</v>
          </cell>
          <cell r="S169" t="str">
            <v>623059137802996198</v>
          </cell>
        </row>
        <row r="170">
          <cell r="O170" t="str">
            <v>412728196202033418</v>
          </cell>
          <cell r="P170" t="str">
            <v>邮储银行</v>
          </cell>
          <cell r="Q170" t="str">
            <v>石槽农商行</v>
          </cell>
          <cell r="R170" t="str">
            <v>董存新</v>
          </cell>
          <cell r="S170" t="str">
            <v>00000024291883784889</v>
          </cell>
        </row>
        <row r="171">
          <cell r="O171" t="str">
            <v>412728196207043412</v>
          </cell>
          <cell r="P171" t="str">
            <v>邮储银行</v>
          </cell>
          <cell r="Q171" t="str">
            <v>石槽农商行</v>
          </cell>
          <cell r="R171" t="str">
            <v>董瑞静</v>
          </cell>
          <cell r="S171" t="str">
            <v>623059137802487180</v>
          </cell>
        </row>
        <row r="172">
          <cell r="O172" t="str">
            <v>412728197602173414</v>
          </cell>
          <cell r="P172" t="str">
            <v>邮储银行</v>
          </cell>
          <cell r="Q172" t="str">
            <v>石槽农商行</v>
          </cell>
          <cell r="R172" t="str">
            <v>董新华</v>
          </cell>
          <cell r="S172" t="str">
            <v>623059137800132333</v>
          </cell>
        </row>
        <row r="173">
          <cell r="O173" t="str">
            <v>412728196508143433</v>
          </cell>
          <cell r="P173" t="str">
            <v>邮储银行</v>
          </cell>
          <cell r="Q173" t="str">
            <v>石槽农商行</v>
          </cell>
          <cell r="R173" t="str">
            <v>王敬民</v>
          </cell>
          <cell r="S173" t="str">
            <v>623059137802208750</v>
          </cell>
        </row>
        <row r="174">
          <cell r="O174" t="str">
            <v>412728198106290819</v>
          </cell>
          <cell r="P174" t="str">
            <v>邮储银行</v>
          </cell>
        </row>
        <row r="175">
          <cell r="O175" t="str">
            <v>412728197408150892</v>
          </cell>
          <cell r="P175" t="str">
            <v>邮储银行</v>
          </cell>
        </row>
        <row r="176">
          <cell r="O176" t="str">
            <v>412728196401060857</v>
          </cell>
          <cell r="P176" t="str">
            <v>邮储银行</v>
          </cell>
        </row>
        <row r="177">
          <cell r="O177" t="str">
            <v>41272819621001089X</v>
          </cell>
          <cell r="P177" t="str">
            <v>邮储银行</v>
          </cell>
        </row>
        <row r="178">
          <cell r="O178" t="str">
            <v>412728197501120874</v>
          </cell>
          <cell r="P178" t="str">
            <v>邮储银行</v>
          </cell>
        </row>
        <row r="179">
          <cell r="O179" t="str">
            <v>41272819620915081X</v>
          </cell>
          <cell r="P179" t="str">
            <v>邮储银行</v>
          </cell>
        </row>
        <row r="180">
          <cell r="O180" t="str">
            <v>412728197304042213</v>
          </cell>
          <cell r="P180" t="str">
            <v>邮储银行</v>
          </cell>
        </row>
        <row r="181">
          <cell r="O181" t="str">
            <v>412728196102246838</v>
          </cell>
          <cell r="P181" t="str">
            <v>邮储银行</v>
          </cell>
        </row>
        <row r="182">
          <cell r="O182" t="str">
            <v>412728198201282235</v>
          </cell>
          <cell r="P182" t="str">
            <v>邮储银行</v>
          </cell>
        </row>
        <row r="183">
          <cell r="O183" t="str">
            <v>412728197007146825</v>
          </cell>
          <cell r="P183" t="str">
            <v>邮储银行</v>
          </cell>
        </row>
        <row r="184">
          <cell r="O184" t="str">
            <v>412728196309156856</v>
          </cell>
          <cell r="P184" t="str">
            <v>邮储银行</v>
          </cell>
        </row>
        <row r="185">
          <cell r="O185" t="str">
            <v>412728197506066811</v>
          </cell>
          <cell r="P185" t="str">
            <v>邮储银行</v>
          </cell>
        </row>
        <row r="186">
          <cell r="O186" t="str">
            <v>412728196303036853</v>
          </cell>
          <cell r="P186" t="str">
            <v>邮储银行</v>
          </cell>
        </row>
        <row r="187">
          <cell r="O187" t="str">
            <v>412728197111106452</v>
          </cell>
          <cell r="P187" t="str">
            <v>邮储银行</v>
          </cell>
        </row>
        <row r="188">
          <cell r="O188" t="str">
            <v>41272819721006645X</v>
          </cell>
          <cell r="P188" t="str">
            <v>邮储银行</v>
          </cell>
        </row>
        <row r="189">
          <cell r="O189" t="str">
            <v>412728196307156836</v>
          </cell>
          <cell r="P189" t="str">
            <v>邮储银行</v>
          </cell>
        </row>
        <row r="190">
          <cell r="O190" t="str">
            <v>412728197501206854</v>
          </cell>
          <cell r="P190" t="str">
            <v>邮储银行</v>
          </cell>
        </row>
        <row r="191">
          <cell r="O191" t="str">
            <v>412728197004216816</v>
          </cell>
          <cell r="P191" t="str">
            <v>邮储银行</v>
          </cell>
        </row>
        <row r="192">
          <cell r="O192" t="str">
            <v>412728196603043393</v>
          </cell>
          <cell r="P192" t="str">
            <v>邮储银行</v>
          </cell>
        </row>
        <row r="193">
          <cell r="O193" t="str">
            <v>412728197908140535</v>
          </cell>
          <cell r="P193" t="str">
            <v>邮储银行</v>
          </cell>
        </row>
        <row r="194">
          <cell r="O194" t="str">
            <v>41272819680223052X</v>
          </cell>
          <cell r="P194" t="str">
            <v>邮储银行</v>
          </cell>
        </row>
        <row r="195">
          <cell r="O195" t="str">
            <v>412728196605034511</v>
          </cell>
          <cell r="P195" t="str">
            <v>邮储银行</v>
          </cell>
        </row>
        <row r="196">
          <cell r="O196" t="str">
            <v>412728196110214537</v>
          </cell>
          <cell r="P196" t="str">
            <v>邮储银行</v>
          </cell>
        </row>
        <row r="197">
          <cell r="O197" t="str">
            <v>412728197705014539</v>
          </cell>
          <cell r="P197" t="str">
            <v>邮储银行</v>
          </cell>
        </row>
        <row r="198">
          <cell r="O198" t="str">
            <v>412728198903104513</v>
          </cell>
          <cell r="P198" t="str">
            <v>邮储银行</v>
          </cell>
        </row>
        <row r="199">
          <cell r="O199" t="str">
            <v>412728197111190535</v>
          </cell>
          <cell r="P199" t="str">
            <v>邮储银行</v>
          </cell>
        </row>
        <row r="200">
          <cell r="O200" t="str">
            <v>412728196310020606</v>
          </cell>
          <cell r="P200" t="str">
            <v>邮储银行</v>
          </cell>
        </row>
        <row r="201">
          <cell r="O201" t="str">
            <v>412728198803214555</v>
          </cell>
          <cell r="P201" t="str">
            <v>邮储银行</v>
          </cell>
        </row>
        <row r="202">
          <cell r="O202" t="str">
            <v>412728197202200823</v>
          </cell>
          <cell r="P202" t="str">
            <v>邮储银行</v>
          </cell>
        </row>
        <row r="203">
          <cell r="O203" t="str">
            <v>412728197308030818</v>
          </cell>
          <cell r="P203" t="str">
            <v>邮储银行</v>
          </cell>
        </row>
        <row r="204">
          <cell r="O204" t="str">
            <v>412728197801013915</v>
          </cell>
          <cell r="P204" t="str">
            <v>邮储银行</v>
          </cell>
        </row>
        <row r="205">
          <cell r="O205" t="str">
            <v>412728197307170579</v>
          </cell>
          <cell r="P205" t="str">
            <v>邮储银行</v>
          </cell>
        </row>
        <row r="206">
          <cell r="O206" t="str">
            <v>412728196403106425</v>
          </cell>
          <cell r="P206" t="str">
            <v>邮储银行</v>
          </cell>
        </row>
        <row r="207">
          <cell r="O207" t="str">
            <v>412728196012056416</v>
          </cell>
          <cell r="P207" t="str">
            <v>邮储银行</v>
          </cell>
        </row>
        <row r="208">
          <cell r="O208" t="str">
            <v>412728196111123477</v>
          </cell>
          <cell r="P208" t="str">
            <v>邮储银行</v>
          </cell>
          <cell r="Q208" t="str">
            <v>石槽农商行</v>
          </cell>
          <cell r="R208" t="str">
            <v>郭连增</v>
          </cell>
          <cell r="S208" t="str">
            <v>623059137802872035</v>
          </cell>
        </row>
        <row r="209">
          <cell r="O209" t="str">
            <v>412728197908113414</v>
          </cell>
          <cell r="P209" t="str">
            <v>邮储银行</v>
          </cell>
          <cell r="Q209" t="str">
            <v>石槽农商行</v>
          </cell>
          <cell r="R209" t="str">
            <v>赵现云</v>
          </cell>
          <cell r="S209" t="str">
            <v>623059137802130905</v>
          </cell>
        </row>
        <row r="210">
          <cell r="O210" t="str">
            <v>412728196511206845</v>
          </cell>
          <cell r="P210" t="str">
            <v>邮储银行</v>
          </cell>
        </row>
        <row r="211">
          <cell r="O211" t="str">
            <v>412728196605180834</v>
          </cell>
          <cell r="P211" t="str">
            <v>邮储银行</v>
          </cell>
        </row>
        <row r="212">
          <cell r="O212" t="str">
            <v>412728196508110877</v>
          </cell>
          <cell r="P212" t="str">
            <v>邮储银行</v>
          </cell>
        </row>
        <row r="213">
          <cell r="O213" t="str">
            <v>412728196609240814</v>
          </cell>
          <cell r="P213" t="str">
            <v>邮储银行</v>
          </cell>
        </row>
        <row r="214">
          <cell r="O214" t="str">
            <v>412728196306130837</v>
          </cell>
          <cell r="P214" t="str">
            <v>邮储银行</v>
          </cell>
        </row>
        <row r="215">
          <cell r="O215" t="str">
            <v>41272819701018083X</v>
          </cell>
          <cell r="P215" t="str">
            <v>邮储银行</v>
          </cell>
        </row>
        <row r="216">
          <cell r="O216" t="str">
            <v>412728196912100814</v>
          </cell>
          <cell r="P216" t="str">
            <v>邮储银行</v>
          </cell>
        </row>
        <row r="217">
          <cell r="O217" t="str">
            <v>412728196709190535</v>
          </cell>
          <cell r="P217" t="str">
            <v>邮储银行</v>
          </cell>
        </row>
        <row r="218">
          <cell r="O218" t="str">
            <v>412728198311210515</v>
          </cell>
          <cell r="P218" t="str">
            <v>邮储银行</v>
          </cell>
        </row>
        <row r="219">
          <cell r="O219" t="str">
            <v>412728197611210512</v>
          </cell>
          <cell r="P219" t="str">
            <v>邮储银行</v>
          </cell>
        </row>
        <row r="220">
          <cell r="O220" t="str">
            <v>412728196309230550</v>
          </cell>
          <cell r="P220" t="str">
            <v>邮储银行</v>
          </cell>
        </row>
        <row r="221">
          <cell r="O221" t="str">
            <v>412728197201090511</v>
          </cell>
          <cell r="P221" t="str">
            <v>邮储银行</v>
          </cell>
        </row>
        <row r="222">
          <cell r="O222" t="str">
            <v>412728198102010533</v>
          </cell>
          <cell r="P222" t="str">
            <v>邮储银行</v>
          </cell>
        </row>
        <row r="223">
          <cell r="O223" t="str">
            <v>412728197209150515</v>
          </cell>
          <cell r="P223" t="str">
            <v>邮储银行</v>
          </cell>
        </row>
        <row r="224">
          <cell r="O224" t="str">
            <v>412728196512110597</v>
          </cell>
          <cell r="P224" t="str">
            <v>邮储银行</v>
          </cell>
        </row>
        <row r="225">
          <cell r="O225" t="str">
            <v>412728196503260550</v>
          </cell>
          <cell r="P225" t="str">
            <v>邮储银行</v>
          </cell>
        </row>
        <row r="226">
          <cell r="O226" t="str">
            <v>412728198205070555</v>
          </cell>
          <cell r="P226" t="str">
            <v>邮储银行</v>
          </cell>
        </row>
        <row r="227">
          <cell r="O227" t="str">
            <v>412728197808170518</v>
          </cell>
          <cell r="P227" t="str">
            <v>邮储银行</v>
          </cell>
        </row>
        <row r="228">
          <cell r="O228" t="str">
            <v>412728198807190538</v>
          </cell>
          <cell r="P228" t="str">
            <v>邮储银行</v>
          </cell>
        </row>
        <row r="229">
          <cell r="O229" t="str">
            <v>412823198104241646</v>
          </cell>
          <cell r="P229" t="str">
            <v>邮储银行</v>
          </cell>
          <cell r="Q229" t="str">
            <v>石槽农商行</v>
          </cell>
          <cell r="R229" t="str">
            <v>张小静</v>
          </cell>
          <cell r="S229" t="str">
            <v>623059137801645937</v>
          </cell>
        </row>
        <row r="230">
          <cell r="O230" t="str">
            <v>412728198806053419</v>
          </cell>
          <cell r="P230" t="str">
            <v>邮储银行</v>
          </cell>
          <cell r="Q230" t="str">
            <v>石槽农商行</v>
          </cell>
          <cell r="R230" t="str">
            <v>张金堂</v>
          </cell>
          <cell r="S230" t="str">
            <v>623059100801935336</v>
          </cell>
        </row>
        <row r="231">
          <cell r="O231" t="str">
            <v>412728197110100550</v>
          </cell>
          <cell r="P231" t="str">
            <v>邮储银行</v>
          </cell>
        </row>
        <row r="232">
          <cell r="O232" t="str">
            <v>412728198401240515</v>
          </cell>
          <cell r="P232" t="str">
            <v>邮储银行</v>
          </cell>
        </row>
        <row r="233">
          <cell r="O233" t="str">
            <v>412728196910160573</v>
          </cell>
          <cell r="P233" t="str">
            <v>邮储银行</v>
          </cell>
        </row>
        <row r="234">
          <cell r="O234" t="str">
            <v>412728199307050816</v>
          </cell>
          <cell r="P234" t="str">
            <v>邮储银行</v>
          </cell>
        </row>
        <row r="235">
          <cell r="O235" t="str">
            <v>412728197004046845</v>
          </cell>
          <cell r="P235" t="str">
            <v>邮储银行</v>
          </cell>
        </row>
        <row r="236">
          <cell r="O236" t="str">
            <v>412728198809240850</v>
          </cell>
          <cell r="P236" t="str">
            <v>邮储银行</v>
          </cell>
        </row>
        <row r="237">
          <cell r="O237" t="str">
            <v>412728197607220814</v>
          </cell>
          <cell r="P237" t="str">
            <v>邮储银行</v>
          </cell>
        </row>
        <row r="238">
          <cell r="O238" t="str">
            <v>412728196411250814</v>
          </cell>
          <cell r="P238" t="str">
            <v>邮储银行</v>
          </cell>
        </row>
        <row r="239">
          <cell r="O239" t="str">
            <v>412728199203040816</v>
          </cell>
          <cell r="P239" t="str">
            <v>邮储银行</v>
          </cell>
        </row>
        <row r="240">
          <cell r="O240" t="str">
            <v>41272819811126085X</v>
          </cell>
          <cell r="P240" t="str">
            <v>邮储银行</v>
          </cell>
        </row>
        <row r="241">
          <cell r="O241" t="str">
            <v>412728198705100810</v>
          </cell>
          <cell r="P241" t="str">
            <v>邮储银行</v>
          </cell>
        </row>
        <row r="242">
          <cell r="O242" t="str">
            <v>412728198808020813</v>
          </cell>
          <cell r="P242" t="str">
            <v>邮储银行</v>
          </cell>
        </row>
        <row r="243">
          <cell r="O243" t="str">
            <v>412728197608020830</v>
          </cell>
          <cell r="P243" t="str">
            <v>邮储银行</v>
          </cell>
        </row>
        <row r="244">
          <cell r="O244" t="str">
            <v>412728199012260816</v>
          </cell>
          <cell r="P244" t="str">
            <v>邮储银行</v>
          </cell>
        </row>
        <row r="245">
          <cell r="O245" t="str">
            <v>412728197406273231</v>
          </cell>
          <cell r="P245" t="str">
            <v>邮储银行</v>
          </cell>
        </row>
        <row r="246">
          <cell r="O246" t="str">
            <v>41272819750212325X</v>
          </cell>
          <cell r="P246" t="str">
            <v>邮储银行</v>
          </cell>
        </row>
        <row r="247">
          <cell r="O247" t="str">
            <v>412728198103093297</v>
          </cell>
          <cell r="P247" t="str">
            <v>邮储银行</v>
          </cell>
        </row>
        <row r="248">
          <cell r="O248" t="str">
            <v>412728197407063279</v>
          </cell>
          <cell r="P248" t="str">
            <v>邮储银行</v>
          </cell>
        </row>
        <row r="249">
          <cell r="O249" t="str">
            <v>412728196512153271</v>
          </cell>
          <cell r="P249" t="str">
            <v>邮储银行</v>
          </cell>
        </row>
        <row r="250">
          <cell r="O250" t="str">
            <v>412728196811023127</v>
          </cell>
          <cell r="P250" t="str">
            <v>邮储银行</v>
          </cell>
        </row>
        <row r="251">
          <cell r="O251" t="str">
            <v>513621198103103402</v>
          </cell>
          <cell r="P251" t="str">
            <v>邮储银行</v>
          </cell>
        </row>
        <row r="252">
          <cell r="O252" t="str">
            <v>412728196404290826</v>
          </cell>
          <cell r="P252" t="str">
            <v>邮储银行</v>
          </cell>
        </row>
        <row r="253">
          <cell r="O253" t="str">
            <v>412728198510074552</v>
          </cell>
          <cell r="P253" t="str">
            <v>邮储银行</v>
          </cell>
        </row>
        <row r="254">
          <cell r="O254" t="str">
            <v>412728196703124537</v>
          </cell>
          <cell r="P254" t="str">
            <v>邮储银行</v>
          </cell>
        </row>
        <row r="255">
          <cell r="O255" t="str">
            <v>41272819660926463X</v>
          </cell>
          <cell r="P255" t="str">
            <v>邮储银行</v>
          </cell>
        </row>
        <row r="256">
          <cell r="O256" t="str">
            <v>412728196512020831</v>
          </cell>
          <cell r="P256" t="str">
            <v>邮储银行</v>
          </cell>
        </row>
        <row r="257">
          <cell r="O257" t="str">
            <v>412728199706016535</v>
          </cell>
          <cell r="P257" t="str">
            <v>邮储银行</v>
          </cell>
        </row>
        <row r="258">
          <cell r="O258" t="str">
            <v>412728198805206487</v>
          </cell>
          <cell r="P258" t="str">
            <v>邮储银行</v>
          </cell>
        </row>
        <row r="259">
          <cell r="O259" t="str">
            <v>41272819650829643X</v>
          </cell>
          <cell r="P259" t="str">
            <v>邮储银行</v>
          </cell>
        </row>
        <row r="260">
          <cell r="O260" t="str">
            <v>412728197807146428</v>
          </cell>
          <cell r="P260" t="str">
            <v>邮储银行</v>
          </cell>
        </row>
        <row r="261">
          <cell r="O261" t="str">
            <v>412728199602056591</v>
          </cell>
          <cell r="P261" t="str">
            <v>邮储银行</v>
          </cell>
        </row>
        <row r="262">
          <cell r="O262" t="str">
            <v>412728197608156471</v>
          </cell>
          <cell r="P262" t="str">
            <v>邮储银行</v>
          </cell>
        </row>
        <row r="263">
          <cell r="O263" t="str">
            <v>412728196412196434</v>
          </cell>
          <cell r="P263" t="str">
            <v>邮储银行</v>
          </cell>
        </row>
        <row r="264">
          <cell r="O264" t="str">
            <v>412728196411276416</v>
          </cell>
          <cell r="P264" t="str">
            <v>邮储银行</v>
          </cell>
        </row>
        <row r="265">
          <cell r="O265" t="str">
            <v>412728195912206841</v>
          </cell>
          <cell r="P265" t="str">
            <v>邮储银行</v>
          </cell>
        </row>
        <row r="266">
          <cell r="O266" t="str">
            <v>412728198504106490</v>
          </cell>
          <cell r="P266" t="str">
            <v>邮储银行</v>
          </cell>
        </row>
        <row r="267">
          <cell r="O267" t="str">
            <v>412728197507053430</v>
          </cell>
          <cell r="P267" t="str">
            <v>邮储银行</v>
          </cell>
          <cell r="Q267" t="str">
            <v>石槽农商行</v>
          </cell>
          <cell r="R267" t="str">
            <v>王保健</v>
          </cell>
          <cell r="S267" t="str">
            <v>623059137802490101</v>
          </cell>
        </row>
        <row r="268">
          <cell r="O268" t="str">
            <v>412728198109063435</v>
          </cell>
          <cell r="P268" t="str">
            <v>邮储银行</v>
          </cell>
          <cell r="Q268" t="str">
            <v>石槽农商行</v>
          </cell>
          <cell r="R268" t="str">
            <v>涂万里</v>
          </cell>
          <cell r="S268" t="str">
            <v>623059137802846393</v>
          </cell>
        </row>
        <row r="269">
          <cell r="O269" t="str">
            <v>412728196506173428</v>
          </cell>
          <cell r="P269" t="str">
            <v>邮储银行</v>
          </cell>
          <cell r="Q269" t="str">
            <v>石槽农商行</v>
          </cell>
          <cell r="R269" t="str">
            <v>涂兰英</v>
          </cell>
          <cell r="S269" t="str">
            <v>623059137803801132</v>
          </cell>
        </row>
        <row r="270">
          <cell r="O270" t="str">
            <v>412728198511233471</v>
          </cell>
          <cell r="P270" t="str">
            <v>邮储银行</v>
          </cell>
          <cell r="Q270" t="str">
            <v>石槽农商行</v>
          </cell>
          <cell r="R270" t="str">
            <v>鲁智勇</v>
          </cell>
          <cell r="S270" t="str">
            <v>37803002900001027</v>
          </cell>
        </row>
        <row r="271">
          <cell r="O271" t="str">
            <v>412728198105163455</v>
          </cell>
          <cell r="P271" t="str">
            <v>邮储银行</v>
          </cell>
          <cell r="Q271" t="str">
            <v>石槽农商行</v>
          </cell>
          <cell r="R271" t="str">
            <v>李得强</v>
          </cell>
          <cell r="S271" t="str">
            <v>623059137803745602</v>
          </cell>
        </row>
        <row r="272">
          <cell r="O272" t="str">
            <v>412728196903142270</v>
          </cell>
          <cell r="P272" t="str">
            <v>邮储银行</v>
          </cell>
        </row>
        <row r="273">
          <cell r="O273" t="str">
            <v>412728196302202258</v>
          </cell>
          <cell r="P273" t="str">
            <v>邮储银行</v>
          </cell>
        </row>
        <row r="274">
          <cell r="O274" t="str">
            <v>412728196803146442</v>
          </cell>
          <cell r="P274" t="str">
            <v>邮储银行</v>
          </cell>
        </row>
        <row r="275">
          <cell r="O275" t="str">
            <v>412728197002086456</v>
          </cell>
          <cell r="P275" t="str">
            <v>邮储银行</v>
          </cell>
        </row>
        <row r="276">
          <cell r="O276" t="str">
            <v>41272819820824643X</v>
          </cell>
          <cell r="P276" t="str">
            <v>邮储银行</v>
          </cell>
        </row>
        <row r="277">
          <cell r="O277" t="str">
            <v>412728196403092211</v>
          </cell>
          <cell r="P277" t="str">
            <v>邮储银行</v>
          </cell>
        </row>
        <row r="278">
          <cell r="O278" t="str">
            <v>412728196507031536</v>
          </cell>
          <cell r="P278" t="str">
            <v>邮储银行</v>
          </cell>
        </row>
        <row r="279">
          <cell r="O279" t="str">
            <v>412728197211081512</v>
          </cell>
          <cell r="P279" t="str">
            <v>邮储银行</v>
          </cell>
        </row>
        <row r="280">
          <cell r="O280" t="str">
            <v>412728196605151558</v>
          </cell>
          <cell r="P280" t="str">
            <v>邮储银行</v>
          </cell>
        </row>
        <row r="281">
          <cell r="O281" t="str">
            <v>41272819670405151X</v>
          </cell>
          <cell r="P281" t="str">
            <v>邮储银行</v>
          </cell>
        </row>
        <row r="282">
          <cell r="O282" t="str">
            <v>412728200012111517</v>
          </cell>
          <cell r="P282" t="str">
            <v>邮储银行</v>
          </cell>
        </row>
        <row r="283">
          <cell r="O283" t="str">
            <v>412728199106101533</v>
          </cell>
          <cell r="P283" t="str">
            <v>邮储银行</v>
          </cell>
        </row>
        <row r="284">
          <cell r="O284" t="str">
            <v>412728196101291530</v>
          </cell>
          <cell r="P284" t="str">
            <v>邮储银行</v>
          </cell>
        </row>
        <row r="285">
          <cell r="O285" t="str">
            <v>412728196510071512</v>
          </cell>
          <cell r="P285" t="str">
            <v>邮储银行</v>
          </cell>
        </row>
        <row r="286">
          <cell r="O286" t="str">
            <v>412728198309101280</v>
          </cell>
          <cell r="P286" t="str">
            <v>邮储银行</v>
          </cell>
        </row>
        <row r="287">
          <cell r="O287" t="str">
            <v>412728195608273417</v>
          </cell>
          <cell r="P287" t="str">
            <v>邮储银行</v>
          </cell>
          <cell r="Q287" t="str">
            <v>石槽农商行</v>
          </cell>
          <cell r="R287" t="str">
            <v>周新华</v>
          </cell>
          <cell r="S287" t="str">
            <v>623059137801689190</v>
          </cell>
        </row>
        <row r="288">
          <cell r="O288" t="str">
            <v>41272819691229345X</v>
          </cell>
          <cell r="P288" t="str">
            <v>邮储银行</v>
          </cell>
          <cell r="Q288" t="str">
            <v>石槽农商行</v>
          </cell>
          <cell r="R288" t="str">
            <v>庞双田</v>
          </cell>
          <cell r="S288" t="str">
            <v>623059137802492800</v>
          </cell>
        </row>
        <row r="289">
          <cell r="O289" t="str">
            <v>412728196102083418</v>
          </cell>
          <cell r="P289" t="str">
            <v>邮储银行</v>
          </cell>
          <cell r="Q289" t="str">
            <v>石槽农商行</v>
          </cell>
          <cell r="R289" t="str">
            <v>艾思芳</v>
          </cell>
          <cell r="S289" t="str">
            <v>623059137802663285</v>
          </cell>
        </row>
        <row r="290">
          <cell r="O290" t="str">
            <v>412728195707013274</v>
          </cell>
          <cell r="P290" t="str">
            <v>邮储银行</v>
          </cell>
          <cell r="Q290" t="str">
            <v>石槽农商行</v>
          </cell>
          <cell r="R290" t="str">
            <v>王士峰</v>
          </cell>
          <cell r="S290" t="str">
            <v>37803002100019639</v>
          </cell>
        </row>
        <row r="291">
          <cell r="O291" t="str">
            <v>412728198712013432</v>
          </cell>
          <cell r="P291" t="str">
            <v>邮储银行</v>
          </cell>
          <cell r="Q291" t="str">
            <v>石槽农商行</v>
          </cell>
          <cell r="R291" t="str">
            <v>杨志坤</v>
          </cell>
          <cell r="S291" t="str">
            <v>623059137803508209</v>
          </cell>
        </row>
        <row r="292">
          <cell r="O292" t="str">
            <v>412728195807153688</v>
          </cell>
          <cell r="P292" t="str">
            <v>邮储银行</v>
          </cell>
          <cell r="Q292" t="str">
            <v>石槽农商行</v>
          </cell>
          <cell r="R292" t="str">
            <v>李国星</v>
          </cell>
          <cell r="S292" t="str">
            <v>623059137802006832</v>
          </cell>
        </row>
        <row r="293">
          <cell r="O293" t="str">
            <v>41272819740916345X</v>
          </cell>
          <cell r="P293" t="str">
            <v>邮储银行</v>
          </cell>
          <cell r="Q293" t="str">
            <v>石槽农商行</v>
          </cell>
          <cell r="R293" t="str">
            <v>赵铁庄</v>
          </cell>
          <cell r="S293" t="str">
            <v>623059137801832170</v>
          </cell>
        </row>
        <row r="294">
          <cell r="O294" t="str">
            <v>412728195701283476</v>
          </cell>
          <cell r="P294" t="str">
            <v>邮储银行</v>
          </cell>
          <cell r="Q294" t="str">
            <v>石槽农商行</v>
          </cell>
          <cell r="R294" t="str">
            <v>任志敏</v>
          </cell>
          <cell r="S294" t="str">
            <v>623059137802918036</v>
          </cell>
        </row>
        <row r="295">
          <cell r="O295" t="str">
            <v>412728198002213851</v>
          </cell>
          <cell r="P295" t="str">
            <v>邮储银行</v>
          </cell>
          <cell r="Q295" t="str">
            <v>农商行</v>
          </cell>
          <cell r="R295" t="str">
            <v>李记功</v>
          </cell>
          <cell r="S295" t="str">
            <v>623059137801649327</v>
          </cell>
        </row>
        <row r="296">
          <cell r="O296" t="str">
            <v>412728197809150818</v>
          </cell>
          <cell r="P296" t="str">
            <v>邮储银行</v>
          </cell>
        </row>
        <row r="297">
          <cell r="O297" t="str">
            <v>41272819700827081X</v>
          </cell>
          <cell r="P297" t="str">
            <v>邮储银行</v>
          </cell>
        </row>
        <row r="298">
          <cell r="O298" t="str">
            <v>412728196505140819</v>
          </cell>
          <cell r="P298" t="str">
            <v>邮储银行</v>
          </cell>
        </row>
        <row r="299">
          <cell r="O299" t="str">
            <v>41272819681101081X</v>
          </cell>
          <cell r="P299" t="str">
            <v>邮储银行</v>
          </cell>
        </row>
        <row r="300">
          <cell r="O300" t="str">
            <v>41272819700509083X</v>
          </cell>
          <cell r="P300" t="str">
            <v>邮储银行</v>
          </cell>
        </row>
        <row r="301">
          <cell r="O301" t="str">
            <v>412728196309120896</v>
          </cell>
          <cell r="P301" t="str">
            <v>邮储银行</v>
          </cell>
        </row>
        <row r="302">
          <cell r="O302" t="str">
            <v>412728197309090839</v>
          </cell>
          <cell r="P302" t="str">
            <v>邮储银行</v>
          </cell>
        </row>
        <row r="303">
          <cell r="O303" t="str">
            <v>412728197104160928</v>
          </cell>
          <cell r="P303" t="str">
            <v>邮储银行</v>
          </cell>
        </row>
        <row r="304">
          <cell r="O304" t="str">
            <v>412728197702280815</v>
          </cell>
          <cell r="P304" t="str">
            <v>邮储银行</v>
          </cell>
        </row>
        <row r="305">
          <cell r="O305" t="str">
            <v>412728197205090834</v>
          </cell>
          <cell r="P305" t="str">
            <v>邮储银行</v>
          </cell>
        </row>
        <row r="306">
          <cell r="O306" t="str">
            <v>412728198305256816</v>
          </cell>
          <cell r="P306" t="str">
            <v>邮储银行</v>
          </cell>
        </row>
        <row r="307">
          <cell r="O307" t="str">
            <v>412728198808136816</v>
          </cell>
          <cell r="P307" t="str">
            <v>邮储银行</v>
          </cell>
        </row>
        <row r="308">
          <cell r="O308" t="str">
            <v>412728198012186850</v>
          </cell>
          <cell r="P308" t="str">
            <v>邮储银行</v>
          </cell>
        </row>
        <row r="309">
          <cell r="O309" t="str">
            <v>412728196507096866</v>
          </cell>
          <cell r="P309" t="str">
            <v>邮储银行</v>
          </cell>
        </row>
        <row r="310">
          <cell r="O310" t="str">
            <v>412728198311156846</v>
          </cell>
          <cell r="P310" t="str">
            <v>邮储银行</v>
          </cell>
        </row>
        <row r="311">
          <cell r="O311" t="str">
            <v>412728197206212215</v>
          </cell>
          <cell r="P311" t="str">
            <v>邮储银行</v>
          </cell>
        </row>
        <row r="312">
          <cell r="O312" t="str">
            <v>41272819620902221X</v>
          </cell>
          <cell r="P312" t="str">
            <v>邮储银行</v>
          </cell>
        </row>
        <row r="313">
          <cell r="O313" t="str">
            <v>412728197803162535</v>
          </cell>
          <cell r="P313" t="str">
            <v>邮储银行</v>
          </cell>
        </row>
        <row r="314">
          <cell r="O314" t="str">
            <v>412728197702196816</v>
          </cell>
          <cell r="P314" t="str">
            <v>邮储银行</v>
          </cell>
        </row>
        <row r="315">
          <cell r="O315" t="str">
            <v>412728196802236833</v>
          </cell>
          <cell r="P315" t="str">
            <v>邮储银行</v>
          </cell>
        </row>
        <row r="316">
          <cell r="O316" t="str">
            <v>412728198107076857</v>
          </cell>
          <cell r="P316" t="str">
            <v>邮储银行</v>
          </cell>
        </row>
        <row r="317">
          <cell r="O317" t="str">
            <v>412728197004036874</v>
          </cell>
          <cell r="P317" t="str">
            <v>邮储银行</v>
          </cell>
        </row>
        <row r="318">
          <cell r="O318" t="str">
            <v>412728196512206839</v>
          </cell>
          <cell r="P318" t="str">
            <v>邮储银行</v>
          </cell>
        </row>
        <row r="319">
          <cell r="O319" t="str">
            <v>412728196903246934</v>
          </cell>
          <cell r="P319" t="str">
            <v>邮储银行</v>
          </cell>
        </row>
        <row r="320">
          <cell r="O320" t="str">
            <v>412728197205146818</v>
          </cell>
          <cell r="P320" t="str">
            <v>邮储银行</v>
          </cell>
        </row>
        <row r="321">
          <cell r="O321" t="str">
            <v>412728198607046814</v>
          </cell>
          <cell r="P321" t="str">
            <v>邮储银行</v>
          </cell>
        </row>
        <row r="322">
          <cell r="O322" t="str">
            <v>41272819790510685X</v>
          </cell>
          <cell r="P322" t="str">
            <v>邮储银行</v>
          </cell>
        </row>
        <row r="323">
          <cell r="O323" t="str">
            <v>41272819661025683X</v>
          </cell>
          <cell r="P323" t="str">
            <v>邮储银行</v>
          </cell>
        </row>
        <row r="324">
          <cell r="O324" t="str">
            <v>412728197607016813</v>
          </cell>
          <cell r="P324" t="str">
            <v>邮储银行</v>
          </cell>
        </row>
        <row r="325">
          <cell r="O325" t="str">
            <v>412728196804026856</v>
          </cell>
          <cell r="P325" t="str">
            <v>邮储银行</v>
          </cell>
        </row>
        <row r="326">
          <cell r="O326" t="str">
            <v>412728197111106831</v>
          </cell>
          <cell r="P326" t="str">
            <v>邮储银行</v>
          </cell>
        </row>
        <row r="327">
          <cell r="O327" t="str">
            <v>412728197308146896</v>
          </cell>
          <cell r="P327" t="str">
            <v>邮储银行</v>
          </cell>
        </row>
        <row r="328">
          <cell r="O328" t="str">
            <v>412728197911156810</v>
          </cell>
          <cell r="P328" t="str">
            <v>邮储银行</v>
          </cell>
        </row>
        <row r="329">
          <cell r="O329" t="str">
            <v>412728198509176850</v>
          </cell>
          <cell r="P329" t="str">
            <v>邮储银行</v>
          </cell>
        </row>
        <row r="330">
          <cell r="O330" t="str">
            <v>412728197603036833</v>
          </cell>
          <cell r="P330" t="str">
            <v>邮储银行</v>
          </cell>
        </row>
        <row r="331">
          <cell r="O331" t="str">
            <v>412728197506150511</v>
          </cell>
          <cell r="P331" t="str">
            <v>邮储银行</v>
          </cell>
        </row>
        <row r="332">
          <cell r="O332" t="str">
            <v>412728198711050530</v>
          </cell>
          <cell r="P332" t="str">
            <v>邮储银行</v>
          </cell>
        </row>
        <row r="333">
          <cell r="O333" t="str">
            <v>412728196802030560</v>
          </cell>
          <cell r="P333" t="str">
            <v>邮储银行</v>
          </cell>
        </row>
        <row r="334">
          <cell r="O334" t="str">
            <v>412728199110260510</v>
          </cell>
          <cell r="P334" t="str">
            <v>邮储银行</v>
          </cell>
        </row>
        <row r="335">
          <cell r="O335" t="str">
            <v>412728199005030537</v>
          </cell>
          <cell r="P335" t="str">
            <v>邮储银行</v>
          </cell>
        </row>
        <row r="336">
          <cell r="O336" t="str">
            <v>412728197306010530</v>
          </cell>
          <cell r="P336" t="str">
            <v>邮储银行</v>
          </cell>
        </row>
        <row r="337">
          <cell r="O337" t="str">
            <v>412728198311060537</v>
          </cell>
          <cell r="P337" t="str">
            <v>邮储银行</v>
          </cell>
        </row>
        <row r="338">
          <cell r="O338" t="str">
            <v>412728197907270530</v>
          </cell>
          <cell r="P338" t="str">
            <v>邮储银行</v>
          </cell>
        </row>
        <row r="339">
          <cell r="O339" t="str">
            <v>412728196506010522</v>
          </cell>
          <cell r="P339" t="str">
            <v>邮储银行</v>
          </cell>
        </row>
        <row r="340">
          <cell r="O340" t="str">
            <v>412728198408010616</v>
          </cell>
          <cell r="P340" t="str">
            <v>邮储银行</v>
          </cell>
        </row>
        <row r="341">
          <cell r="O341" t="str">
            <v>412728197401182517</v>
          </cell>
          <cell r="P341" t="str">
            <v>邮储银行</v>
          </cell>
        </row>
        <row r="342">
          <cell r="O342" t="str">
            <v>412728197909136933</v>
          </cell>
          <cell r="P342" t="str">
            <v>邮储银行</v>
          </cell>
        </row>
        <row r="343">
          <cell r="O343" t="str">
            <v>412728198509290530</v>
          </cell>
          <cell r="P343" t="str">
            <v>邮储银行</v>
          </cell>
        </row>
        <row r="344">
          <cell r="O344" t="str">
            <v>41272819710910057X</v>
          </cell>
          <cell r="P344" t="str">
            <v>邮储银行</v>
          </cell>
        </row>
        <row r="345">
          <cell r="O345" t="str">
            <v>412728197709120558</v>
          </cell>
          <cell r="P345" t="str">
            <v>邮储银行</v>
          </cell>
        </row>
        <row r="346">
          <cell r="O346" t="str">
            <v>412728196509070547</v>
          </cell>
          <cell r="P346" t="str">
            <v>邮储银行</v>
          </cell>
        </row>
        <row r="347">
          <cell r="O347" t="str">
            <v>412728196608150542</v>
          </cell>
          <cell r="P347" t="str">
            <v>邮储银行</v>
          </cell>
        </row>
        <row r="348">
          <cell r="O348" t="str">
            <v>412728196703150516</v>
          </cell>
          <cell r="P348" t="str">
            <v>邮储银行</v>
          </cell>
        </row>
        <row r="349">
          <cell r="O349" t="str">
            <v>41272819831104051X</v>
          </cell>
          <cell r="P349" t="str">
            <v>邮储银行</v>
          </cell>
        </row>
        <row r="350">
          <cell r="O350" t="str">
            <v>412728196907022946</v>
          </cell>
          <cell r="P350" t="str">
            <v>邮储银行</v>
          </cell>
        </row>
        <row r="351">
          <cell r="O351" t="str">
            <v>412728196604201517</v>
          </cell>
          <cell r="P351" t="str">
            <v>邮储银行</v>
          </cell>
        </row>
        <row r="352">
          <cell r="O352" t="str">
            <v>412728197705281514</v>
          </cell>
          <cell r="P352" t="str">
            <v>邮储银行</v>
          </cell>
        </row>
        <row r="353">
          <cell r="O353" t="str">
            <v>341222197401167902</v>
          </cell>
          <cell r="P353" t="str">
            <v>邮储银行</v>
          </cell>
        </row>
        <row r="354">
          <cell r="O354" t="str">
            <v>412728199101211696</v>
          </cell>
          <cell r="P354" t="str">
            <v>邮储银行</v>
          </cell>
        </row>
        <row r="355">
          <cell r="O355" t="str">
            <v>412728196604151580</v>
          </cell>
          <cell r="P355" t="str">
            <v>邮储银行</v>
          </cell>
        </row>
        <row r="356">
          <cell r="O356" t="str">
            <v>41272819791202684X</v>
          </cell>
          <cell r="P356" t="str">
            <v>邮储银行</v>
          </cell>
        </row>
        <row r="357">
          <cell r="O357" t="str">
            <v>412728196711296814</v>
          </cell>
          <cell r="P357" t="str">
            <v>邮储银行</v>
          </cell>
        </row>
        <row r="358">
          <cell r="O358" t="str">
            <v>412728198412026434</v>
          </cell>
          <cell r="P358" t="str">
            <v>邮储银行</v>
          </cell>
        </row>
        <row r="359">
          <cell r="O359" t="str">
            <v>412728198104051670</v>
          </cell>
          <cell r="P359" t="str">
            <v>邮储银行</v>
          </cell>
        </row>
        <row r="360">
          <cell r="O360" t="str">
            <v>412728197004056437</v>
          </cell>
          <cell r="P360" t="str">
            <v>邮储银行</v>
          </cell>
        </row>
        <row r="361">
          <cell r="O361" t="str">
            <v>412728199807276416</v>
          </cell>
          <cell r="P361" t="str">
            <v>邮储银行</v>
          </cell>
        </row>
        <row r="362">
          <cell r="O362" t="str">
            <v>412728198201096459</v>
          </cell>
          <cell r="P362" t="str">
            <v>邮储银行</v>
          </cell>
        </row>
        <row r="363">
          <cell r="O363" t="str">
            <v>412728198003126418</v>
          </cell>
          <cell r="P363" t="str">
            <v>邮储银行</v>
          </cell>
        </row>
        <row r="364">
          <cell r="O364" t="str">
            <v>412728198209106471</v>
          </cell>
          <cell r="P364" t="str">
            <v>邮储银行</v>
          </cell>
        </row>
        <row r="365">
          <cell r="O365" t="str">
            <v>412728198702226418</v>
          </cell>
          <cell r="P365" t="str">
            <v>邮储银行</v>
          </cell>
        </row>
        <row r="366">
          <cell r="O366" t="str">
            <v>412728197107136413</v>
          </cell>
          <cell r="P366" t="str">
            <v>邮储银行</v>
          </cell>
        </row>
        <row r="367">
          <cell r="O367" t="str">
            <v>412728198903046456</v>
          </cell>
          <cell r="P367" t="str">
            <v>邮储银行</v>
          </cell>
        </row>
        <row r="368">
          <cell r="O368" t="str">
            <v>412728197808270527</v>
          </cell>
          <cell r="P368" t="str">
            <v>邮储银行</v>
          </cell>
        </row>
        <row r="369">
          <cell r="O369" t="str">
            <v>41272819670309223X</v>
          </cell>
          <cell r="P369" t="str">
            <v>邮储银行</v>
          </cell>
        </row>
        <row r="370">
          <cell r="O370" t="str">
            <v>412728197211206979</v>
          </cell>
          <cell r="P370" t="str">
            <v>邮储银行</v>
          </cell>
        </row>
        <row r="371">
          <cell r="O371" t="str">
            <v>412728196211236815</v>
          </cell>
          <cell r="P371" t="str">
            <v>邮储银行</v>
          </cell>
        </row>
        <row r="372">
          <cell r="O372" t="str">
            <v>412728199010125282</v>
          </cell>
          <cell r="P372" t="str">
            <v>邮储银行</v>
          </cell>
        </row>
        <row r="373">
          <cell r="O373" t="str">
            <v>412728197105170810</v>
          </cell>
          <cell r="P373" t="str">
            <v>邮储银行</v>
          </cell>
        </row>
        <row r="374">
          <cell r="O374" t="str">
            <v>412728196604010833</v>
          </cell>
          <cell r="P374" t="str">
            <v>邮储银行</v>
          </cell>
        </row>
        <row r="375">
          <cell r="O375" t="str">
            <v>412728197810200851</v>
          </cell>
          <cell r="P375" t="str">
            <v>邮储银行</v>
          </cell>
        </row>
        <row r="376">
          <cell r="O376" t="str">
            <v>412728198506260918</v>
          </cell>
          <cell r="P376" t="str">
            <v>邮储银行</v>
          </cell>
        </row>
        <row r="377">
          <cell r="O377" t="str">
            <v>412728196906140852</v>
          </cell>
          <cell r="P377" t="str">
            <v>邮储银行</v>
          </cell>
        </row>
        <row r="378">
          <cell r="O378" t="str">
            <v>412728196205191518</v>
          </cell>
          <cell r="P378" t="str">
            <v>邮储银行</v>
          </cell>
        </row>
        <row r="379">
          <cell r="O379" t="str">
            <v>412728198812221511</v>
          </cell>
          <cell r="P379" t="str">
            <v>邮储银行</v>
          </cell>
        </row>
        <row r="380">
          <cell r="O380" t="str">
            <v>412728196601011590</v>
          </cell>
          <cell r="P380" t="str">
            <v>邮储银行</v>
          </cell>
        </row>
        <row r="381">
          <cell r="O381" t="str">
            <v>412728198705260531</v>
          </cell>
          <cell r="P381" t="str">
            <v>邮储银行</v>
          </cell>
        </row>
        <row r="382">
          <cell r="O382" t="str">
            <v>412728197106200532</v>
          </cell>
          <cell r="P382" t="str">
            <v>邮储银行</v>
          </cell>
        </row>
        <row r="383">
          <cell r="O383" t="str">
            <v>412728197309090513</v>
          </cell>
          <cell r="P383" t="str">
            <v>邮储银行</v>
          </cell>
        </row>
        <row r="384">
          <cell r="O384" t="str">
            <v>412728197009026819</v>
          </cell>
          <cell r="P384" t="str">
            <v>邮储银行</v>
          </cell>
        </row>
        <row r="385">
          <cell r="O385" t="str">
            <v>412728198608166914</v>
          </cell>
          <cell r="P385" t="str">
            <v>邮储银行</v>
          </cell>
        </row>
        <row r="386">
          <cell r="O386" t="str">
            <v>412728197211126573</v>
          </cell>
          <cell r="P386" t="str">
            <v>邮储银行</v>
          </cell>
        </row>
        <row r="387">
          <cell r="O387" t="str">
            <v>412728198011206995</v>
          </cell>
          <cell r="P387" t="str">
            <v>邮储银行</v>
          </cell>
        </row>
        <row r="388">
          <cell r="O388" t="str">
            <v>412728197808306817</v>
          </cell>
          <cell r="P388" t="str">
            <v>邮储银行</v>
          </cell>
        </row>
        <row r="389">
          <cell r="O389" t="str">
            <v>412728196906156854</v>
          </cell>
          <cell r="P389" t="str">
            <v>邮储银行</v>
          </cell>
        </row>
        <row r="390">
          <cell r="O390" t="str">
            <v>412728197009276826</v>
          </cell>
          <cell r="P390" t="str">
            <v>邮储银行</v>
          </cell>
        </row>
        <row r="391">
          <cell r="O391" t="str">
            <v>412728198311280812</v>
          </cell>
          <cell r="P391" t="str">
            <v>邮储银行</v>
          </cell>
        </row>
        <row r="392">
          <cell r="O392" t="str">
            <v>412728198407030834</v>
          </cell>
          <cell r="P392" t="str">
            <v>邮储银行</v>
          </cell>
        </row>
        <row r="393">
          <cell r="O393" t="str">
            <v>412728197001240810</v>
          </cell>
          <cell r="P393" t="str">
            <v>邮储银行</v>
          </cell>
        </row>
        <row r="394">
          <cell r="O394" t="str">
            <v>412728196306164594</v>
          </cell>
          <cell r="P394" t="str">
            <v>邮储银行</v>
          </cell>
        </row>
        <row r="395">
          <cell r="O395" t="str">
            <v>412728196710044519</v>
          </cell>
          <cell r="P395" t="str">
            <v>邮储银行</v>
          </cell>
        </row>
        <row r="396">
          <cell r="O396" t="str">
            <v>412728198907254615</v>
          </cell>
          <cell r="P396" t="str">
            <v>邮储银行</v>
          </cell>
        </row>
        <row r="397">
          <cell r="O397" t="str">
            <v>412728197012084593</v>
          </cell>
          <cell r="P397" t="str">
            <v>邮储银行</v>
          </cell>
        </row>
        <row r="398">
          <cell r="O398" t="str">
            <v>412728196306124584</v>
          </cell>
          <cell r="P398" t="str">
            <v>邮储银行</v>
          </cell>
        </row>
        <row r="399">
          <cell r="O399" t="str">
            <v>412728198908184567</v>
          </cell>
          <cell r="P399" t="str">
            <v>邮储银行</v>
          </cell>
        </row>
        <row r="400">
          <cell r="O400" t="str">
            <v>412728197709194530</v>
          </cell>
          <cell r="P400" t="str">
            <v>邮储银行</v>
          </cell>
        </row>
        <row r="401">
          <cell r="O401" t="str">
            <v>412728198710026950</v>
          </cell>
          <cell r="P401" t="str">
            <v>邮储银行</v>
          </cell>
        </row>
        <row r="402">
          <cell r="O402" t="str">
            <v>412728198711040826</v>
          </cell>
          <cell r="P402" t="str">
            <v>邮储银行</v>
          </cell>
        </row>
        <row r="403">
          <cell r="O403" t="str">
            <v>412728200004200894</v>
          </cell>
          <cell r="P403" t="str">
            <v>邮储银行</v>
          </cell>
        </row>
        <row r="404">
          <cell r="O404" t="str">
            <v>412728198812200817</v>
          </cell>
          <cell r="P404" t="str">
            <v>邮储银行</v>
          </cell>
        </row>
        <row r="405">
          <cell r="O405" t="str">
            <v>41272819730505083X</v>
          </cell>
          <cell r="P405" t="str">
            <v>邮储银行</v>
          </cell>
        </row>
        <row r="406">
          <cell r="O406" t="str">
            <v>412728196712130816</v>
          </cell>
          <cell r="P406" t="str">
            <v>邮储银行</v>
          </cell>
        </row>
        <row r="407">
          <cell r="O407" t="str">
            <v>412728197206160558</v>
          </cell>
          <cell r="P407" t="str">
            <v>邮储银行</v>
          </cell>
        </row>
        <row r="408">
          <cell r="O408" t="str">
            <v>412728196506141581</v>
          </cell>
          <cell r="P408" t="str">
            <v>邮储银行</v>
          </cell>
        </row>
        <row r="409">
          <cell r="O409" t="str">
            <v>412728197108166905</v>
          </cell>
          <cell r="P409" t="str">
            <v>邮储银行</v>
          </cell>
        </row>
        <row r="410">
          <cell r="O410" t="str">
            <v>412728197303046810</v>
          </cell>
          <cell r="P410" t="str">
            <v>邮储银行</v>
          </cell>
        </row>
        <row r="411">
          <cell r="O411" t="str">
            <v>412728198103246433</v>
          </cell>
          <cell r="P411" t="str">
            <v>邮储银行</v>
          </cell>
        </row>
        <row r="412">
          <cell r="O412" t="str">
            <v>412728199612080536</v>
          </cell>
          <cell r="P412" t="str">
            <v>邮储银行</v>
          </cell>
        </row>
        <row r="413">
          <cell r="O413" t="str">
            <v>412728197812170836</v>
          </cell>
          <cell r="P413" t="str">
            <v>邮储银行</v>
          </cell>
        </row>
        <row r="414">
          <cell r="O414" t="str">
            <v>412728199003013258</v>
          </cell>
          <cell r="P414" t="str">
            <v>邮储银行</v>
          </cell>
        </row>
        <row r="415">
          <cell r="O415" t="str">
            <v>412728196707153298</v>
          </cell>
          <cell r="P415" t="str">
            <v>邮储银行</v>
          </cell>
        </row>
        <row r="416">
          <cell r="O416" t="str">
            <v>41272819660623681X</v>
          </cell>
          <cell r="P416" t="str">
            <v>邮储银行</v>
          </cell>
        </row>
        <row r="417">
          <cell r="O417" t="str">
            <v>41272819780718087X</v>
          </cell>
          <cell r="P417" t="str">
            <v>邮储银行</v>
          </cell>
        </row>
        <row r="418">
          <cell r="O418" t="str">
            <v>41272819770201455X</v>
          </cell>
          <cell r="P418" t="str">
            <v>邮储银行</v>
          </cell>
        </row>
        <row r="419">
          <cell r="O419" t="str">
            <v>412728196602164548</v>
          </cell>
          <cell r="P419" t="str">
            <v>邮储银行</v>
          </cell>
        </row>
        <row r="420">
          <cell r="O420" t="str">
            <v>412728196301154514</v>
          </cell>
          <cell r="P420" t="str">
            <v>邮储银行</v>
          </cell>
        </row>
        <row r="421">
          <cell r="O421" t="str">
            <v>41272819691220455X</v>
          </cell>
          <cell r="P421" t="str">
            <v>邮储银行</v>
          </cell>
        </row>
        <row r="422">
          <cell r="O422" t="str">
            <v>412728197604054531</v>
          </cell>
          <cell r="P422" t="str">
            <v>邮储银行</v>
          </cell>
        </row>
        <row r="423">
          <cell r="O423" t="str">
            <v>412728198805200667</v>
          </cell>
          <cell r="P423" t="str">
            <v>邮储银行</v>
          </cell>
        </row>
        <row r="424">
          <cell r="O424" t="str">
            <v>412728196808230512</v>
          </cell>
          <cell r="P424" t="str">
            <v>邮储银行</v>
          </cell>
        </row>
        <row r="425">
          <cell r="O425" t="str">
            <v>412728197808280573</v>
          </cell>
          <cell r="P425" t="str">
            <v>邮储银行</v>
          </cell>
        </row>
        <row r="426">
          <cell r="O426" t="str">
            <v>412728196511170555</v>
          </cell>
          <cell r="P426" t="str">
            <v>邮储银行</v>
          </cell>
        </row>
        <row r="427">
          <cell r="O427" t="str">
            <v>41272819781220053X</v>
          </cell>
          <cell r="P427" t="str">
            <v>邮储银行</v>
          </cell>
        </row>
        <row r="428">
          <cell r="O428" t="str">
            <v>412728198202200561</v>
          </cell>
          <cell r="P428" t="str">
            <v>邮储银行</v>
          </cell>
        </row>
        <row r="429">
          <cell r="O429" t="str">
            <v>412728198903030577</v>
          </cell>
          <cell r="P429" t="str">
            <v>邮储银行</v>
          </cell>
        </row>
        <row r="430">
          <cell r="O430" t="str">
            <v>412726198406124940</v>
          </cell>
          <cell r="P430" t="str">
            <v>邮储银行</v>
          </cell>
        </row>
        <row r="431">
          <cell r="O431" t="str">
            <v>412728198212130835</v>
          </cell>
          <cell r="P431" t="str">
            <v>邮储银行</v>
          </cell>
        </row>
        <row r="432">
          <cell r="O432" t="str">
            <v>412728198110070923</v>
          </cell>
          <cell r="P432" t="str">
            <v>邮储银行</v>
          </cell>
        </row>
        <row r="433">
          <cell r="O433" t="str">
            <v>412728198406020853</v>
          </cell>
          <cell r="P433" t="str">
            <v>邮储银行</v>
          </cell>
        </row>
        <row r="434">
          <cell r="O434" t="str">
            <v>412728196608044563</v>
          </cell>
          <cell r="P434" t="str">
            <v>邮储银行</v>
          </cell>
        </row>
        <row r="435">
          <cell r="O435" t="str">
            <v>41272819790714223X</v>
          </cell>
          <cell r="P435" t="str">
            <v>邮储银行</v>
          </cell>
        </row>
        <row r="436">
          <cell r="O436" t="str">
            <v>412728196703152319</v>
          </cell>
          <cell r="P436" t="str">
            <v>邮储银行</v>
          </cell>
        </row>
        <row r="437">
          <cell r="O437" t="str">
            <v>412728196104272239</v>
          </cell>
          <cell r="P437" t="str">
            <v>邮储银行</v>
          </cell>
        </row>
        <row r="438">
          <cell r="O438" t="str">
            <v>412728196708012219</v>
          </cell>
          <cell r="P438" t="str">
            <v>邮储银行</v>
          </cell>
        </row>
        <row r="439">
          <cell r="O439" t="str">
            <v>412728197810102231</v>
          </cell>
          <cell r="P439" t="str">
            <v>邮储银行</v>
          </cell>
        </row>
        <row r="440">
          <cell r="O440" t="str">
            <v>41272819951007221X</v>
          </cell>
          <cell r="P440" t="str">
            <v>邮储银行</v>
          </cell>
        </row>
        <row r="441">
          <cell r="O441" t="str">
            <v>412728198006162350</v>
          </cell>
          <cell r="P441" t="str">
            <v>邮储银行</v>
          </cell>
        </row>
        <row r="442">
          <cell r="O442" t="str">
            <v>412728196902212214</v>
          </cell>
          <cell r="P442" t="str">
            <v>邮储银行</v>
          </cell>
        </row>
        <row r="443">
          <cell r="O443" t="str">
            <v>412728196910116441</v>
          </cell>
          <cell r="P443" t="str">
            <v>邮储银行</v>
          </cell>
        </row>
        <row r="444">
          <cell r="O444" t="str">
            <v>412728199609276810</v>
          </cell>
          <cell r="P444" t="str">
            <v>邮储银行</v>
          </cell>
        </row>
        <row r="445">
          <cell r="O445" t="str">
            <v>412728199805212224</v>
          </cell>
          <cell r="P445" t="str">
            <v>邮储银行</v>
          </cell>
        </row>
        <row r="446">
          <cell r="O446" t="str">
            <v>412728198510214551</v>
          </cell>
          <cell r="P446" t="str">
            <v>邮储银行</v>
          </cell>
        </row>
        <row r="447">
          <cell r="O447" t="str">
            <v>412728197409183258</v>
          </cell>
          <cell r="P447" t="str">
            <v>邮储银行</v>
          </cell>
        </row>
        <row r="448">
          <cell r="O448" t="str">
            <v>41272819820412315X</v>
          </cell>
          <cell r="P448" t="str">
            <v>邮储银行</v>
          </cell>
        </row>
        <row r="449">
          <cell r="O449" t="str">
            <v>412728199701160909</v>
          </cell>
          <cell r="P449" t="str">
            <v>邮储银行</v>
          </cell>
        </row>
        <row r="450">
          <cell r="O450" t="str">
            <v>412728198108123117</v>
          </cell>
          <cell r="P450" t="str">
            <v>邮储银行</v>
          </cell>
        </row>
        <row r="451">
          <cell r="O451" t="str">
            <v>412728197412123352</v>
          </cell>
          <cell r="P451" t="str">
            <v>邮储银行</v>
          </cell>
        </row>
        <row r="452">
          <cell r="O452" t="str">
            <v>412702199005066085</v>
          </cell>
          <cell r="P452" t="str">
            <v>邮储银行</v>
          </cell>
        </row>
        <row r="453">
          <cell r="O453" t="str">
            <v>412728197303153288</v>
          </cell>
          <cell r="P453" t="str">
            <v>邮储银行</v>
          </cell>
        </row>
        <row r="454">
          <cell r="O454" t="str">
            <v>412728197604263130</v>
          </cell>
          <cell r="P454" t="str">
            <v>邮储银行</v>
          </cell>
        </row>
        <row r="455">
          <cell r="O455" t="str">
            <v>412728196911051512</v>
          </cell>
          <cell r="P455" t="str">
            <v>邮储银行</v>
          </cell>
        </row>
        <row r="456">
          <cell r="O456" t="str">
            <v>412728197201184219</v>
          </cell>
          <cell r="P456" t="str">
            <v>邮储银行</v>
          </cell>
        </row>
        <row r="457">
          <cell r="O457" t="str">
            <v>412728197604064377</v>
          </cell>
          <cell r="P457" t="str">
            <v>邮储银行</v>
          </cell>
        </row>
        <row r="458">
          <cell r="O458" t="str">
            <v>412728198210031673</v>
          </cell>
          <cell r="P458" t="str">
            <v>邮储银行</v>
          </cell>
        </row>
        <row r="459">
          <cell r="O459" t="str">
            <v>412728197809151693</v>
          </cell>
          <cell r="P459" t="str">
            <v>邮储银行</v>
          </cell>
        </row>
        <row r="460">
          <cell r="O460" t="str">
            <v>412728196111083233</v>
          </cell>
          <cell r="P460" t="str">
            <v>邮储银行</v>
          </cell>
        </row>
        <row r="461">
          <cell r="O461" t="str">
            <v>412728198011021691</v>
          </cell>
          <cell r="P461" t="str">
            <v>邮储银行</v>
          </cell>
        </row>
        <row r="462">
          <cell r="O462" t="str">
            <v>412728196210050533</v>
          </cell>
          <cell r="P462" t="str">
            <v>中银富登</v>
          </cell>
        </row>
        <row r="463">
          <cell r="O463" t="str">
            <v>412728197907210511</v>
          </cell>
          <cell r="P463" t="str">
            <v>中银富登</v>
          </cell>
        </row>
        <row r="464">
          <cell r="O464" t="str">
            <v>412728198311180520</v>
          </cell>
          <cell r="P464" t="str">
            <v>中银富登</v>
          </cell>
        </row>
        <row r="465">
          <cell r="O465" t="str">
            <v>412728196812190533</v>
          </cell>
          <cell r="P465" t="str">
            <v>中银富登</v>
          </cell>
        </row>
        <row r="466">
          <cell r="O466" t="str">
            <v>412728197401150558</v>
          </cell>
          <cell r="P466" t="str">
            <v>中银富登</v>
          </cell>
        </row>
        <row r="467">
          <cell r="O467" t="str">
            <v>412728198001090511</v>
          </cell>
          <cell r="P467" t="str">
            <v>中银富登</v>
          </cell>
        </row>
        <row r="468">
          <cell r="O468" t="str">
            <v>412728198508120513</v>
          </cell>
          <cell r="P468" t="str">
            <v>中银富登</v>
          </cell>
        </row>
        <row r="469">
          <cell r="O469" t="str">
            <v>412728196711040819</v>
          </cell>
          <cell r="P469" t="str">
            <v>中银富登</v>
          </cell>
        </row>
        <row r="470">
          <cell r="O470" t="str">
            <v>412728197909270892</v>
          </cell>
          <cell r="P470" t="str">
            <v>中银富登</v>
          </cell>
        </row>
        <row r="471">
          <cell r="O471" t="str">
            <v>412728198411071284</v>
          </cell>
          <cell r="P471" t="str">
            <v>中银富登</v>
          </cell>
        </row>
        <row r="472">
          <cell r="O472" t="str">
            <v>412728197210150897</v>
          </cell>
          <cell r="P472" t="str">
            <v>中银富登</v>
          </cell>
        </row>
        <row r="473">
          <cell r="O473" t="str">
            <v>412728197707200917</v>
          </cell>
          <cell r="P473" t="str">
            <v>中银富登</v>
          </cell>
        </row>
        <row r="474">
          <cell r="O474" t="str">
            <v>412728197206270837</v>
          </cell>
          <cell r="P474" t="str">
            <v>中银富登</v>
          </cell>
        </row>
        <row r="475">
          <cell r="O475" t="str">
            <v>412728199011020853</v>
          </cell>
          <cell r="P475" t="str">
            <v>中银富登</v>
          </cell>
        </row>
        <row r="476">
          <cell r="O476" t="str">
            <v>412728198507103156</v>
          </cell>
          <cell r="P476" t="str">
            <v>中银富登</v>
          </cell>
        </row>
        <row r="477">
          <cell r="O477" t="str">
            <v>412728197810163157</v>
          </cell>
          <cell r="P477" t="str">
            <v>中银富登</v>
          </cell>
          <cell r="Q477" t="str">
            <v>石槽农商行</v>
          </cell>
          <cell r="R477" t="str">
            <v>杨彦峰</v>
          </cell>
          <cell r="S477" t="str">
            <v>623059137800448127</v>
          </cell>
        </row>
        <row r="478">
          <cell r="O478" t="str">
            <v>412728198301263197</v>
          </cell>
          <cell r="P478" t="str">
            <v>中银富登</v>
          </cell>
          <cell r="Q478" t="str">
            <v>石槽农商行</v>
          </cell>
          <cell r="R478" t="str">
            <v>张娟娟</v>
          </cell>
          <cell r="S478" t="str">
            <v>623059137802844992</v>
          </cell>
        </row>
        <row r="479">
          <cell r="O479" t="str">
            <v>412728197210113439</v>
          </cell>
          <cell r="P479" t="str">
            <v>中银富登</v>
          </cell>
          <cell r="Q479" t="str">
            <v>石槽农商行</v>
          </cell>
          <cell r="R479" t="str">
            <v>涂海军</v>
          </cell>
          <cell r="S479" t="str">
            <v>623059137803070191</v>
          </cell>
        </row>
        <row r="480">
          <cell r="O480" t="str">
            <v>412728198509293432</v>
          </cell>
          <cell r="P480" t="str">
            <v>中银富登</v>
          </cell>
          <cell r="Q480" t="str">
            <v>石槽农商行</v>
          </cell>
          <cell r="R480" t="str">
            <v>张东峰</v>
          </cell>
          <cell r="S480" t="str">
            <v>623059137802601871</v>
          </cell>
        </row>
        <row r="481">
          <cell r="O481" t="str">
            <v>412728196305226415</v>
          </cell>
          <cell r="P481" t="str">
            <v>中银富登</v>
          </cell>
        </row>
        <row r="482">
          <cell r="O482" t="str">
            <v>412728197609253417</v>
          </cell>
          <cell r="P482" t="str">
            <v>中银富登</v>
          </cell>
          <cell r="Q482" t="str">
            <v>石槽农商行</v>
          </cell>
          <cell r="R482" t="str">
            <v>郭红伟</v>
          </cell>
          <cell r="S482" t="str">
            <v>623059137802804301</v>
          </cell>
        </row>
        <row r="483">
          <cell r="O483" t="str">
            <v>412728197805206415</v>
          </cell>
          <cell r="P483" t="str">
            <v>中银富登</v>
          </cell>
        </row>
        <row r="484">
          <cell r="O484" t="str">
            <v>41272819670701647X</v>
          </cell>
          <cell r="P484" t="str">
            <v>中银富登</v>
          </cell>
        </row>
        <row r="485">
          <cell r="O485" t="str">
            <v>412728198405233419</v>
          </cell>
          <cell r="P485" t="str">
            <v>中银富登</v>
          </cell>
          <cell r="Q485" t="str">
            <v>石槽农商行</v>
          </cell>
          <cell r="R485" t="str">
            <v>艾振伟</v>
          </cell>
          <cell r="S485" t="str">
            <v>623059137803746394</v>
          </cell>
        </row>
        <row r="486">
          <cell r="O486" t="str">
            <v>412728196903216831</v>
          </cell>
          <cell r="P486" t="str">
            <v>中银富登</v>
          </cell>
        </row>
        <row r="487">
          <cell r="O487" t="str">
            <v>412728196903216831</v>
          </cell>
          <cell r="P487" t="str">
            <v>中银富登</v>
          </cell>
        </row>
        <row r="488">
          <cell r="O488" t="str">
            <v>41272819760210681X</v>
          </cell>
          <cell r="P488" t="str">
            <v>中银富登</v>
          </cell>
        </row>
        <row r="489">
          <cell r="O489" t="str">
            <v>412728197203106417</v>
          </cell>
          <cell r="P489" t="str">
            <v>中银富登</v>
          </cell>
        </row>
        <row r="490">
          <cell r="O490" t="str">
            <v>412728197708266811</v>
          </cell>
          <cell r="P490" t="str">
            <v>中银富登</v>
          </cell>
        </row>
        <row r="491">
          <cell r="O491" t="str">
            <v>412728197705051727</v>
          </cell>
          <cell r="P491" t="str">
            <v>中银富登</v>
          </cell>
        </row>
        <row r="492">
          <cell r="O492" t="str">
            <v>412728197608151275</v>
          </cell>
          <cell r="P492" t="str">
            <v>中银富登</v>
          </cell>
        </row>
        <row r="493">
          <cell r="O493" t="str">
            <v>412728196408106854</v>
          </cell>
          <cell r="P493" t="str">
            <v>中银富登</v>
          </cell>
        </row>
        <row r="494">
          <cell r="O494" t="str">
            <v>412728196912176851</v>
          </cell>
          <cell r="P494" t="str">
            <v>中银富登</v>
          </cell>
        </row>
        <row r="495">
          <cell r="O495" t="str">
            <v>412728196112016593</v>
          </cell>
          <cell r="P495" t="str">
            <v>中银富登</v>
          </cell>
        </row>
        <row r="496">
          <cell r="O496" t="str">
            <v>412728198501061290</v>
          </cell>
          <cell r="P496" t="str">
            <v>中银富登</v>
          </cell>
        </row>
        <row r="497">
          <cell r="O497" t="str">
            <v>412728197009276412</v>
          </cell>
          <cell r="P497" t="str">
            <v>中银富登</v>
          </cell>
        </row>
        <row r="498">
          <cell r="O498" t="str">
            <v>412728196207146876</v>
          </cell>
          <cell r="P498" t="str">
            <v>中银富登</v>
          </cell>
        </row>
        <row r="499">
          <cell r="O499" t="str">
            <v>412728196004016836</v>
          </cell>
          <cell r="P499" t="str">
            <v>中银富登</v>
          </cell>
        </row>
        <row r="500">
          <cell r="O500" t="str">
            <v>412728198404176889</v>
          </cell>
          <cell r="P500" t="str">
            <v>中银富登</v>
          </cell>
        </row>
        <row r="501">
          <cell r="O501" t="str">
            <v>412728197210076412</v>
          </cell>
          <cell r="P501" t="str">
            <v>中银富登</v>
          </cell>
        </row>
        <row r="502">
          <cell r="O502" t="str">
            <v>41272819621002081X</v>
          </cell>
          <cell r="P502" t="str">
            <v>中银富登</v>
          </cell>
        </row>
        <row r="503">
          <cell r="O503" t="str">
            <v>412728198207106478</v>
          </cell>
          <cell r="P503" t="str">
            <v>中银富登</v>
          </cell>
        </row>
        <row r="504">
          <cell r="O504" t="str">
            <v>412728198810176438</v>
          </cell>
          <cell r="P504" t="str">
            <v>中银富登</v>
          </cell>
        </row>
        <row r="505">
          <cell r="O505" t="str">
            <v>41272819721104691X</v>
          </cell>
          <cell r="P505" t="str">
            <v>中银富登</v>
          </cell>
        </row>
        <row r="506">
          <cell r="O506" t="str">
            <v>412728196802096834</v>
          </cell>
          <cell r="P506" t="str">
            <v>中银富登</v>
          </cell>
        </row>
        <row r="507">
          <cell r="O507" t="str">
            <v>412728196601236810</v>
          </cell>
          <cell r="P507" t="str">
            <v>中银富登</v>
          </cell>
        </row>
        <row r="508">
          <cell r="O508" t="str">
            <v>412728196206106813</v>
          </cell>
          <cell r="P508" t="str">
            <v>中银富登</v>
          </cell>
        </row>
        <row r="509">
          <cell r="O509" t="str">
            <v>412728197010153890</v>
          </cell>
          <cell r="P509" t="str">
            <v>中银富登</v>
          </cell>
        </row>
        <row r="510">
          <cell r="O510" t="str">
            <v>412728197711293431</v>
          </cell>
          <cell r="P510" t="str">
            <v>中银富登</v>
          </cell>
          <cell r="Q510" t="str">
            <v>石槽农商行</v>
          </cell>
          <cell r="R510" t="str">
            <v>马松领</v>
          </cell>
          <cell r="S510" t="str">
            <v>623059137803504355</v>
          </cell>
        </row>
        <row r="511">
          <cell r="O511" t="str">
            <v>411502198706079341</v>
          </cell>
          <cell r="P511" t="str">
            <v>中银富登</v>
          </cell>
          <cell r="Q511" t="str">
            <v>石槽农商行</v>
          </cell>
          <cell r="R511" t="str">
            <v>王欢乐</v>
          </cell>
          <cell r="S511" t="str">
            <v>623059137802997477</v>
          </cell>
        </row>
        <row r="512">
          <cell r="O512" t="str">
            <v>412728196910036839</v>
          </cell>
          <cell r="P512" t="str">
            <v>中银富登</v>
          </cell>
        </row>
        <row r="513">
          <cell r="O513" t="str">
            <v>412728198807246837</v>
          </cell>
          <cell r="P513" t="str">
            <v>中银富登</v>
          </cell>
        </row>
        <row r="514">
          <cell r="O514" t="str">
            <v>412728197706206815</v>
          </cell>
          <cell r="P514" t="str">
            <v>中银富登</v>
          </cell>
        </row>
        <row r="515">
          <cell r="O515" t="str">
            <v>412728196405176822</v>
          </cell>
          <cell r="P515" t="str">
            <v>中银富登</v>
          </cell>
        </row>
        <row r="516">
          <cell r="O516" t="str">
            <v>412728197503163878</v>
          </cell>
          <cell r="P516" t="str">
            <v>中银富登</v>
          </cell>
        </row>
        <row r="517">
          <cell r="O517" t="str">
            <v>412728199001083930</v>
          </cell>
          <cell r="P517" t="str">
            <v>中银富登</v>
          </cell>
        </row>
        <row r="518">
          <cell r="O518" t="str">
            <v>412728198611161217</v>
          </cell>
          <cell r="P518" t="str">
            <v>中银富登</v>
          </cell>
        </row>
        <row r="519">
          <cell r="O519" t="str">
            <v>412728198211071255</v>
          </cell>
          <cell r="P519" t="str">
            <v>中银富登</v>
          </cell>
        </row>
        <row r="520">
          <cell r="O520" t="str">
            <v>412728196912211274</v>
          </cell>
          <cell r="P520" t="str">
            <v>中银富登</v>
          </cell>
        </row>
        <row r="521">
          <cell r="O521" t="str">
            <v>412728198210030515</v>
          </cell>
          <cell r="P521" t="str">
            <v>中银富登</v>
          </cell>
        </row>
        <row r="522">
          <cell r="O522" t="str">
            <v>412728196509120559</v>
          </cell>
          <cell r="P522" t="str">
            <v>中银富登</v>
          </cell>
        </row>
        <row r="523">
          <cell r="O523" t="str">
            <v>412728196709076839</v>
          </cell>
          <cell r="P523" t="str">
            <v>中银富登</v>
          </cell>
        </row>
        <row r="524">
          <cell r="O524" t="str">
            <v>412728199004060814</v>
          </cell>
          <cell r="P524" t="str">
            <v>中银富登</v>
          </cell>
        </row>
        <row r="525">
          <cell r="O525" t="str">
            <v>412728197410111219</v>
          </cell>
          <cell r="P525" t="str">
            <v>中银富登</v>
          </cell>
        </row>
        <row r="526">
          <cell r="O526" t="str">
            <v>412728198104123478</v>
          </cell>
          <cell r="P526" t="str">
            <v>中银富登</v>
          </cell>
          <cell r="Q526" t="str">
            <v>石槽农商行</v>
          </cell>
          <cell r="R526" t="str">
            <v>程长征</v>
          </cell>
          <cell r="S526" t="str">
            <v>623059137801832295</v>
          </cell>
        </row>
        <row r="527">
          <cell r="O527" t="str">
            <v>412728199003030533</v>
          </cell>
          <cell r="P527" t="str">
            <v>中银富登</v>
          </cell>
        </row>
        <row r="528">
          <cell r="O528" t="str">
            <v>412728197207101277</v>
          </cell>
          <cell r="P528" t="str">
            <v>中银富登</v>
          </cell>
        </row>
        <row r="529">
          <cell r="O529" t="str">
            <v>412728196307206434</v>
          </cell>
          <cell r="P529" t="str">
            <v>中银富登</v>
          </cell>
        </row>
        <row r="530">
          <cell r="O530" t="str">
            <v>412728196703206436</v>
          </cell>
          <cell r="P530" t="str">
            <v>中银富登</v>
          </cell>
        </row>
        <row r="531">
          <cell r="O531" t="str">
            <v>412728196303106487</v>
          </cell>
          <cell r="P531" t="str">
            <v>中银富登</v>
          </cell>
        </row>
        <row r="532">
          <cell r="O532" t="str">
            <v>412728196109246435</v>
          </cell>
          <cell r="P532" t="str">
            <v>中银富登</v>
          </cell>
        </row>
        <row r="533">
          <cell r="O533" t="str">
            <v>412728196404156459</v>
          </cell>
          <cell r="P533" t="str">
            <v>中银富登</v>
          </cell>
        </row>
        <row r="534">
          <cell r="O534" t="str">
            <v>412728197810033416</v>
          </cell>
          <cell r="P534" t="str">
            <v>中银富登</v>
          </cell>
        </row>
        <row r="535">
          <cell r="O535" t="str">
            <v>412728197307240530</v>
          </cell>
          <cell r="P535" t="str">
            <v>中银富登</v>
          </cell>
        </row>
        <row r="536">
          <cell r="O536" t="str">
            <v>41272819790501121X</v>
          </cell>
          <cell r="P536" t="str">
            <v>中银富登</v>
          </cell>
        </row>
        <row r="537">
          <cell r="O537" t="str">
            <v>412728196204094273</v>
          </cell>
          <cell r="P537" t="str">
            <v>农行</v>
          </cell>
        </row>
        <row r="538">
          <cell r="O538" t="str">
            <v>412728197605211412</v>
          </cell>
          <cell r="P538" t="str">
            <v>农行</v>
          </cell>
        </row>
        <row r="539">
          <cell r="O539" t="str">
            <v>412728196109074215</v>
          </cell>
          <cell r="P539" t="str">
            <v>农行</v>
          </cell>
        </row>
        <row r="540">
          <cell r="O540" t="str">
            <v>412728197211301538</v>
          </cell>
          <cell r="P540" t="str">
            <v>农行</v>
          </cell>
        </row>
        <row r="541">
          <cell r="O541" t="str">
            <v>41272819920706169X</v>
          </cell>
          <cell r="P541" t="str">
            <v>农行</v>
          </cell>
        </row>
        <row r="542">
          <cell r="O542" t="str">
            <v>412728196206151585</v>
          </cell>
          <cell r="P542" t="str">
            <v>农行</v>
          </cell>
        </row>
        <row r="543">
          <cell r="O543" t="str">
            <v>412728196201071527</v>
          </cell>
          <cell r="P543" t="str">
            <v>农行</v>
          </cell>
        </row>
        <row r="544">
          <cell r="O544" t="str">
            <v>412728196408091824</v>
          </cell>
          <cell r="P544" t="str">
            <v>农行</v>
          </cell>
        </row>
        <row r="545">
          <cell r="O545" t="str">
            <v>412728198008051873</v>
          </cell>
          <cell r="P545" t="str">
            <v>农行</v>
          </cell>
        </row>
        <row r="546">
          <cell r="O546" t="str">
            <v>412728199812111819</v>
          </cell>
          <cell r="P546" t="str">
            <v>农行</v>
          </cell>
        </row>
        <row r="547">
          <cell r="O547" t="str">
            <v>412728196405141523</v>
          </cell>
          <cell r="P547" t="str">
            <v>农行</v>
          </cell>
        </row>
        <row r="548">
          <cell r="O548" t="str">
            <v>412728196506081689</v>
          </cell>
          <cell r="P548" t="str">
            <v>农行</v>
          </cell>
        </row>
        <row r="549">
          <cell r="O549" t="str">
            <v>412728197902141828</v>
          </cell>
          <cell r="P549" t="str">
            <v>农行</v>
          </cell>
        </row>
        <row r="550">
          <cell r="O550" t="str">
            <v>412728199905171968</v>
          </cell>
          <cell r="P550" t="str">
            <v>农行</v>
          </cell>
        </row>
        <row r="551">
          <cell r="O551" t="str">
            <v>412728196304261550</v>
          </cell>
          <cell r="P551" t="str">
            <v>农行</v>
          </cell>
        </row>
        <row r="552">
          <cell r="O552" t="str">
            <v>412728197805041833</v>
          </cell>
          <cell r="P552" t="str">
            <v>农行</v>
          </cell>
        </row>
        <row r="553">
          <cell r="O553" t="str">
            <v>412728196610211519</v>
          </cell>
          <cell r="P553" t="str">
            <v>农行</v>
          </cell>
        </row>
        <row r="554">
          <cell r="O554" t="str">
            <v>412728197206011616</v>
          </cell>
          <cell r="P554" t="str">
            <v>农行</v>
          </cell>
        </row>
        <row r="555">
          <cell r="O555" t="str">
            <v>412728197206121567</v>
          </cell>
          <cell r="P555" t="str">
            <v>农行</v>
          </cell>
        </row>
        <row r="556">
          <cell r="O556" t="str">
            <v>411624196610051816</v>
          </cell>
          <cell r="P556" t="str">
            <v>农行</v>
          </cell>
        </row>
        <row r="557">
          <cell r="O557" t="str">
            <v>412728199001101713</v>
          </cell>
          <cell r="P557" t="str">
            <v>农行</v>
          </cell>
        </row>
        <row r="558">
          <cell r="O558" t="str">
            <v>412728197206261535</v>
          </cell>
          <cell r="P558" t="str">
            <v>农行</v>
          </cell>
        </row>
        <row r="559">
          <cell r="O559" t="str">
            <v>412728198706051838</v>
          </cell>
          <cell r="P559" t="str">
            <v>农行</v>
          </cell>
        </row>
        <row r="560">
          <cell r="O560" t="str">
            <v>412728196611111552</v>
          </cell>
          <cell r="P560" t="str">
            <v>农行</v>
          </cell>
        </row>
        <row r="561">
          <cell r="O561" t="str">
            <v>412728198609074325</v>
          </cell>
          <cell r="P561" t="str">
            <v>农行</v>
          </cell>
        </row>
        <row r="562">
          <cell r="O562" t="str">
            <v>412728198012254251</v>
          </cell>
          <cell r="P562" t="str">
            <v>农行</v>
          </cell>
        </row>
        <row r="563">
          <cell r="O563" t="str">
            <v>412728197202244236</v>
          </cell>
          <cell r="P563" t="str">
            <v>农行</v>
          </cell>
        </row>
        <row r="564">
          <cell r="O564" t="str">
            <v>412728196210154375</v>
          </cell>
          <cell r="P564" t="str">
            <v>农行</v>
          </cell>
        </row>
        <row r="565">
          <cell r="O565" t="str">
            <v>412728198104121851</v>
          </cell>
          <cell r="P565" t="str">
            <v>农行</v>
          </cell>
        </row>
        <row r="566">
          <cell r="O566" t="str">
            <v>412728197403271812</v>
          </cell>
          <cell r="P566" t="str">
            <v>农行</v>
          </cell>
        </row>
        <row r="567">
          <cell r="O567" t="str">
            <v>412728198612154238</v>
          </cell>
          <cell r="P567" t="str">
            <v>农行</v>
          </cell>
        </row>
        <row r="568">
          <cell r="O568" t="str">
            <v>412728196310024279</v>
          </cell>
          <cell r="P568" t="str">
            <v>农行</v>
          </cell>
        </row>
        <row r="569">
          <cell r="O569" t="str">
            <v>412728198710091832</v>
          </cell>
          <cell r="P569" t="str">
            <v>农行</v>
          </cell>
        </row>
        <row r="570">
          <cell r="O570" t="str">
            <v>412728196203084217</v>
          </cell>
          <cell r="P570" t="str">
            <v>农行</v>
          </cell>
        </row>
        <row r="571">
          <cell r="O571" t="str">
            <v>412728198407204232</v>
          </cell>
          <cell r="P571" t="str">
            <v>农行</v>
          </cell>
        </row>
        <row r="572">
          <cell r="O572" t="str">
            <v>41272819630226167X</v>
          </cell>
          <cell r="P572" t="str">
            <v>农行</v>
          </cell>
        </row>
        <row r="573">
          <cell r="O573" t="str">
            <v>412728198311104237</v>
          </cell>
          <cell r="P573" t="str">
            <v>农行</v>
          </cell>
        </row>
        <row r="574">
          <cell r="O574" t="str">
            <v>412728196310114370</v>
          </cell>
          <cell r="P574" t="str">
            <v>农行</v>
          </cell>
        </row>
        <row r="575">
          <cell r="O575" t="str">
            <v>412728196205201536</v>
          </cell>
          <cell r="P575" t="str">
            <v>农行</v>
          </cell>
        </row>
        <row r="576">
          <cell r="O576" t="str">
            <v>412728197301091810</v>
          </cell>
          <cell r="P576" t="str">
            <v>农行</v>
          </cell>
        </row>
        <row r="577">
          <cell r="O577" t="str">
            <v>412728197112061516</v>
          </cell>
          <cell r="P577" t="str">
            <v>农行</v>
          </cell>
        </row>
        <row r="578">
          <cell r="O578" t="str">
            <v>41272819781107165X</v>
          </cell>
          <cell r="P578" t="str">
            <v>农行</v>
          </cell>
        </row>
        <row r="579">
          <cell r="O579" t="str">
            <v>412728197912291539</v>
          </cell>
          <cell r="P579" t="str">
            <v>农行</v>
          </cell>
        </row>
        <row r="580">
          <cell r="O580" t="str">
            <v>412728196112041529</v>
          </cell>
          <cell r="P580" t="str">
            <v>农行</v>
          </cell>
        </row>
        <row r="581">
          <cell r="O581" t="str">
            <v>412728197005241554</v>
          </cell>
          <cell r="P581" t="str">
            <v>农行</v>
          </cell>
        </row>
        <row r="582">
          <cell r="O582" t="str">
            <v>412728198709102901</v>
          </cell>
          <cell r="P582" t="str">
            <v>农行</v>
          </cell>
        </row>
        <row r="583">
          <cell r="O583" t="str">
            <v>412728196511011511</v>
          </cell>
          <cell r="P583" t="str">
            <v>农行</v>
          </cell>
        </row>
        <row r="584">
          <cell r="O584" t="str">
            <v>412728197806071532</v>
          </cell>
          <cell r="P584" t="str">
            <v>农行</v>
          </cell>
        </row>
        <row r="585">
          <cell r="O585" t="str">
            <v>412728197101251517</v>
          </cell>
          <cell r="P585" t="str">
            <v>农行</v>
          </cell>
        </row>
        <row r="586">
          <cell r="O586" t="str">
            <v>412728197012011511</v>
          </cell>
          <cell r="P586" t="str">
            <v>农行</v>
          </cell>
        </row>
        <row r="587">
          <cell r="O587" t="str">
            <v>412728196911281545</v>
          </cell>
          <cell r="P587" t="str">
            <v>农行</v>
          </cell>
        </row>
        <row r="588">
          <cell r="O588" t="str">
            <v>412728196312054228</v>
          </cell>
          <cell r="P588" t="str">
            <v>农行</v>
          </cell>
        </row>
        <row r="589">
          <cell r="O589" t="str">
            <v>412728197803254253</v>
          </cell>
          <cell r="P589" t="str">
            <v>农行</v>
          </cell>
        </row>
        <row r="590">
          <cell r="O590" t="str">
            <v>412728196305164277</v>
          </cell>
          <cell r="P590" t="str">
            <v>农行</v>
          </cell>
        </row>
        <row r="591">
          <cell r="O591" t="str">
            <v>412728196112101536</v>
          </cell>
          <cell r="P591" t="str">
            <v>农行</v>
          </cell>
        </row>
        <row r="592">
          <cell r="O592" t="str">
            <v>412728196402014238</v>
          </cell>
          <cell r="P592" t="str">
            <v>农行</v>
          </cell>
        </row>
        <row r="593">
          <cell r="O593" t="str">
            <v>412728198512124250</v>
          </cell>
          <cell r="P593" t="str">
            <v>农行</v>
          </cell>
        </row>
        <row r="594">
          <cell r="O594" t="str">
            <v>41272819750818423X</v>
          </cell>
          <cell r="P594" t="str">
            <v>农行</v>
          </cell>
        </row>
        <row r="595">
          <cell r="O595" t="str">
            <v>412728196706194266</v>
          </cell>
          <cell r="P595" t="str">
            <v>农行</v>
          </cell>
        </row>
        <row r="596">
          <cell r="O596" t="str">
            <v>41272819640602752X</v>
          </cell>
          <cell r="P596" t="str">
            <v>农行</v>
          </cell>
        </row>
        <row r="597">
          <cell r="O597" t="str">
            <v>41272819740513423X</v>
          </cell>
          <cell r="P597" t="str">
            <v>农行</v>
          </cell>
        </row>
        <row r="598">
          <cell r="O598" t="str">
            <v>412728196712204213</v>
          </cell>
          <cell r="P598" t="str">
            <v>农行</v>
          </cell>
        </row>
        <row r="599">
          <cell r="O599" t="str">
            <v>412728196506074278</v>
          </cell>
          <cell r="P599" t="str">
            <v>农行</v>
          </cell>
        </row>
        <row r="600">
          <cell r="O600" t="str">
            <v>412728196607144212</v>
          </cell>
          <cell r="P600" t="str">
            <v>农行</v>
          </cell>
        </row>
        <row r="601">
          <cell r="O601" t="str">
            <v>412728198110081921</v>
          </cell>
          <cell r="P601" t="str">
            <v>农行</v>
          </cell>
        </row>
        <row r="602">
          <cell r="O602" t="str">
            <v>130406197512142418</v>
          </cell>
          <cell r="P602" t="str">
            <v>农行</v>
          </cell>
        </row>
        <row r="603">
          <cell r="O603" t="str">
            <v>41272819791210422X</v>
          </cell>
          <cell r="P603" t="str">
            <v>农行</v>
          </cell>
        </row>
        <row r="604">
          <cell r="O604" t="str">
            <v>412728196608274270</v>
          </cell>
          <cell r="P604" t="str">
            <v>农行</v>
          </cell>
        </row>
        <row r="605">
          <cell r="O605" t="str">
            <v>412728196210114218</v>
          </cell>
          <cell r="P605" t="str">
            <v>农行</v>
          </cell>
        </row>
        <row r="606">
          <cell r="O606" t="str">
            <v>412728196707144228</v>
          </cell>
          <cell r="P606" t="str">
            <v>农行</v>
          </cell>
        </row>
        <row r="607">
          <cell r="O607" t="str">
            <v>412728199611124234</v>
          </cell>
          <cell r="P607" t="str">
            <v>农行</v>
          </cell>
        </row>
        <row r="608">
          <cell r="O608" t="str">
            <v>412728199404044215</v>
          </cell>
          <cell r="P608" t="str">
            <v>农行</v>
          </cell>
        </row>
        <row r="609">
          <cell r="O609" t="str">
            <v>412728197804091652</v>
          </cell>
          <cell r="P609" t="str">
            <v>农行</v>
          </cell>
        </row>
        <row r="610">
          <cell r="O610" t="str">
            <v>412728196111101833</v>
          </cell>
          <cell r="P610" t="str">
            <v>农行</v>
          </cell>
        </row>
        <row r="611">
          <cell r="O611" t="str">
            <v>412728196107151811</v>
          </cell>
          <cell r="P611" t="str">
            <v>农行</v>
          </cell>
        </row>
        <row r="612">
          <cell r="O612" t="str">
            <v>411624197201021813</v>
          </cell>
          <cell r="P612" t="str">
            <v>农行</v>
          </cell>
        </row>
        <row r="613">
          <cell r="O613" t="str">
            <v>412728199110264212</v>
          </cell>
          <cell r="P613" t="str">
            <v>农行</v>
          </cell>
        </row>
        <row r="614">
          <cell r="O614" t="str">
            <v>412728198310051639</v>
          </cell>
          <cell r="P614" t="str">
            <v>农行</v>
          </cell>
        </row>
        <row r="615">
          <cell r="O615" t="str">
            <v>412728196307101958</v>
          </cell>
          <cell r="P615" t="str">
            <v>农行</v>
          </cell>
        </row>
        <row r="616">
          <cell r="O616" t="str">
            <v>412728196911121816</v>
          </cell>
          <cell r="P616" t="str">
            <v>农行</v>
          </cell>
        </row>
        <row r="617">
          <cell r="O617" t="str">
            <v>412726198608115460</v>
          </cell>
          <cell r="P617" t="str">
            <v>农行</v>
          </cell>
        </row>
        <row r="618">
          <cell r="O618" t="str">
            <v>412728197209021852</v>
          </cell>
          <cell r="P618" t="str">
            <v>农行</v>
          </cell>
        </row>
        <row r="619">
          <cell r="O619" t="str">
            <v>412728196210091837</v>
          </cell>
          <cell r="P619" t="str">
            <v>农行</v>
          </cell>
        </row>
        <row r="620">
          <cell r="O620" t="str">
            <v>412728198511201859</v>
          </cell>
          <cell r="P620" t="str">
            <v>农行</v>
          </cell>
        </row>
        <row r="621">
          <cell r="O621" t="str">
            <v>412728198708281549</v>
          </cell>
          <cell r="P621" t="str">
            <v>农行</v>
          </cell>
        </row>
        <row r="622">
          <cell r="O622" t="str">
            <v>412728197506011853</v>
          </cell>
          <cell r="P622" t="str">
            <v>农行</v>
          </cell>
        </row>
        <row r="623">
          <cell r="O623" t="str">
            <v>41032519880708314X</v>
          </cell>
          <cell r="P623" t="str">
            <v>农行</v>
          </cell>
        </row>
        <row r="624">
          <cell r="O624" t="str">
            <v>41272819630420429X</v>
          </cell>
          <cell r="P624" t="str">
            <v>农行</v>
          </cell>
        </row>
        <row r="625">
          <cell r="O625" t="str">
            <v>41272819941016423X</v>
          </cell>
          <cell r="P625" t="str">
            <v>农行</v>
          </cell>
        </row>
        <row r="626">
          <cell r="O626" t="str">
            <v>412728197711184251</v>
          </cell>
          <cell r="P626" t="str">
            <v>农行</v>
          </cell>
        </row>
        <row r="627">
          <cell r="O627" t="str">
            <v>412728196212244235</v>
          </cell>
          <cell r="P627" t="str">
            <v>农行</v>
          </cell>
        </row>
        <row r="628">
          <cell r="O628" t="str">
            <v>412728196507064231</v>
          </cell>
          <cell r="P628" t="str">
            <v>农行</v>
          </cell>
        </row>
        <row r="629">
          <cell r="O629" t="str">
            <v>412728196304084267</v>
          </cell>
          <cell r="P629" t="str">
            <v>农行</v>
          </cell>
        </row>
        <row r="630">
          <cell r="O630" t="str">
            <v>412728196206241839</v>
          </cell>
          <cell r="P630" t="str">
            <v>农行</v>
          </cell>
        </row>
        <row r="631">
          <cell r="O631" t="str">
            <v>41272819840926161X</v>
          </cell>
          <cell r="P631" t="str">
            <v>农行</v>
          </cell>
        </row>
        <row r="632">
          <cell r="O632" t="str">
            <v>412728196411101835</v>
          </cell>
          <cell r="P632" t="str">
            <v>农行</v>
          </cell>
        </row>
        <row r="633">
          <cell r="O633" t="str">
            <v>412728197305141811</v>
          </cell>
          <cell r="P633" t="str">
            <v>农行</v>
          </cell>
        </row>
        <row r="634">
          <cell r="O634" t="str">
            <v>41272819660716183X</v>
          </cell>
          <cell r="P634" t="str">
            <v>农行</v>
          </cell>
        </row>
        <row r="635">
          <cell r="O635" t="str">
            <v>412728196203141859</v>
          </cell>
          <cell r="P635" t="str">
            <v>农行</v>
          </cell>
        </row>
        <row r="636">
          <cell r="O636" t="str">
            <v>412728196307061810</v>
          </cell>
          <cell r="P636" t="str">
            <v>农行</v>
          </cell>
        </row>
        <row r="637">
          <cell r="O637" t="str">
            <v>412728196102021815</v>
          </cell>
          <cell r="P637" t="str">
            <v>农行</v>
          </cell>
        </row>
        <row r="638">
          <cell r="O638" t="str">
            <v>412728196012171852</v>
          </cell>
          <cell r="P638" t="str">
            <v>农行</v>
          </cell>
        </row>
        <row r="639">
          <cell r="O639" t="str">
            <v>412728197906294231</v>
          </cell>
          <cell r="P639" t="str">
            <v>农行</v>
          </cell>
        </row>
        <row r="640">
          <cell r="O640" t="str">
            <v>412728197804104230</v>
          </cell>
          <cell r="P640" t="str">
            <v>农行</v>
          </cell>
        </row>
        <row r="641">
          <cell r="O641" t="str">
            <v>412728196612244381</v>
          </cell>
          <cell r="P641" t="str">
            <v>农行</v>
          </cell>
        </row>
        <row r="642">
          <cell r="O642" t="str">
            <v>412728197612294236</v>
          </cell>
          <cell r="P642" t="str">
            <v>农行</v>
          </cell>
        </row>
        <row r="643">
          <cell r="O643" t="str">
            <v>412728196404144271</v>
          </cell>
          <cell r="P643" t="str">
            <v>农行</v>
          </cell>
        </row>
        <row r="644">
          <cell r="O644" t="str">
            <v>412728198811134272</v>
          </cell>
          <cell r="P644" t="str">
            <v>农行</v>
          </cell>
        </row>
        <row r="645">
          <cell r="O645" t="str">
            <v>412728196608141558</v>
          </cell>
          <cell r="P645" t="str">
            <v>农行</v>
          </cell>
        </row>
        <row r="646">
          <cell r="O646" t="str">
            <v>412728196612241519</v>
          </cell>
          <cell r="P646" t="str">
            <v>农行</v>
          </cell>
        </row>
        <row r="647">
          <cell r="O647" t="str">
            <v>412728198805301513</v>
          </cell>
          <cell r="P647" t="str">
            <v>农行</v>
          </cell>
        </row>
        <row r="648">
          <cell r="O648" t="str">
            <v>41272819970517155X</v>
          </cell>
          <cell r="P648" t="str">
            <v>农行</v>
          </cell>
        </row>
        <row r="649">
          <cell r="O649" t="str">
            <v>412726198603137986</v>
          </cell>
          <cell r="P649" t="str">
            <v>农行</v>
          </cell>
        </row>
        <row r="650">
          <cell r="O650" t="str">
            <v>412728196210011550</v>
          </cell>
          <cell r="P650" t="str">
            <v>农行</v>
          </cell>
        </row>
        <row r="651">
          <cell r="O651" t="str">
            <v>412728197003291515</v>
          </cell>
          <cell r="P651" t="str">
            <v>农行</v>
          </cell>
        </row>
        <row r="652">
          <cell r="O652" t="str">
            <v>412728197804061576</v>
          </cell>
          <cell r="P652" t="str">
            <v>农行</v>
          </cell>
        </row>
        <row r="653">
          <cell r="O653" t="str">
            <v>412728197308204590</v>
          </cell>
          <cell r="P653" t="str">
            <v>农行</v>
          </cell>
        </row>
        <row r="654">
          <cell r="O654" t="str">
            <v>412728196405204512</v>
          </cell>
          <cell r="P654" t="str">
            <v>农行</v>
          </cell>
        </row>
        <row r="655">
          <cell r="O655" t="str">
            <v>412728197509234518</v>
          </cell>
          <cell r="P655" t="str">
            <v>农行</v>
          </cell>
        </row>
        <row r="656">
          <cell r="O656" t="str">
            <v>412728199003121574</v>
          </cell>
          <cell r="P656" t="str">
            <v>农行</v>
          </cell>
        </row>
        <row r="657">
          <cell r="O657" t="str">
            <v>412728196911211512</v>
          </cell>
          <cell r="P657" t="str">
            <v>农行</v>
          </cell>
        </row>
        <row r="658">
          <cell r="O658" t="str">
            <v>412728196007154679</v>
          </cell>
          <cell r="P658" t="str">
            <v>农行</v>
          </cell>
        </row>
        <row r="659">
          <cell r="O659" t="str">
            <v>412728196507011594</v>
          </cell>
          <cell r="P659" t="str">
            <v>农行</v>
          </cell>
        </row>
        <row r="660">
          <cell r="O660" t="str">
            <v>412728197411091539</v>
          </cell>
          <cell r="P660" t="str">
            <v>农行</v>
          </cell>
        </row>
        <row r="661">
          <cell r="O661" t="str">
            <v>412728197306231528</v>
          </cell>
          <cell r="P661" t="str">
            <v>农行</v>
          </cell>
        </row>
        <row r="662">
          <cell r="O662" t="str">
            <v>412728196303101512</v>
          </cell>
          <cell r="P662" t="str">
            <v>农行</v>
          </cell>
        </row>
        <row r="663">
          <cell r="O663" t="str">
            <v>412728197303101517</v>
          </cell>
          <cell r="P663" t="str">
            <v>农行</v>
          </cell>
        </row>
        <row r="664">
          <cell r="O664" t="str">
            <v>412728197608081553</v>
          </cell>
          <cell r="P664" t="str">
            <v>农行</v>
          </cell>
        </row>
        <row r="665">
          <cell r="O665" t="str">
            <v>412728196205021519</v>
          </cell>
          <cell r="P665" t="str">
            <v>农行</v>
          </cell>
        </row>
        <row r="666">
          <cell r="O666" t="str">
            <v>412728197406204703</v>
          </cell>
          <cell r="P666" t="str">
            <v>农行</v>
          </cell>
        </row>
        <row r="667">
          <cell r="O667" t="str">
            <v>412728196101091619</v>
          </cell>
          <cell r="P667" t="str">
            <v>农行</v>
          </cell>
        </row>
        <row r="668">
          <cell r="O668" t="str">
            <v>412728197911156028</v>
          </cell>
          <cell r="P668" t="str">
            <v>农行</v>
          </cell>
        </row>
        <row r="669">
          <cell r="O669" t="str">
            <v>412728197006141619</v>
          </cell>
          <cell r="P669" t="str">
            <v>农行</v>
          </cell>
        </row>
        <row r="670">
          <cell r="O670" t="str">
            <v>412728198006221576</v>
          </cell>
          <cell r="P670" t="str">
            <v>农行</v>
          </cell>
        </row>
        <row r="671">
          <cell r="O671" t="str">
            <v>412728196907124512</v>
          </cell>
          <cell r="P671" t="str">
            <v>农行</v>
          </cell>
        </row>
        <row r="672">
          <cell r="O672" t="str">
            <v>41272819660901477X</v>
          </cell>
          <cell r="P672" t="str">
            <v>农行</v>
          </cell>
        </row>
        <row r="673">
          <cell r="O673" t="str">
            <v>412728197508161556</v>
          </cell>
          <cell r="P673" t="str">
            <v>农行</v>
          </cell>
        </row>
        <row r="674">
          <cell r="O674" t="str">
            <v>412728196806021530</v>
          </cell>
          <cell r="P674" t="str">
            <v>农行</v>
          </cell>
        </row>
        <row r="675">
          <cell r="O675" t="str">
            <v>412728196610151579</v>
          </cell>
          <cell r="P675" t="str">
            <v>农行</v>
          </cell>
        </row>
        <row r="676">
          <cell r="O676" t="str">
            <v>412728196607201627</v>
          </cell>
          <cell r="P676" t="str">
            <v>农行</v>
          </cell>
        </row>
        <row r="677">
          <cell r="O677" t="str">
            <v>412728197912061557</v>
          </cell>
          <cell r="P677" t="str">
            <v>农行</v>
          </cell>
        </row>
        <row r="678">
          <cell r="O678" t="str">
            <v>412728198909104549</v>
          </cell>
          <cell r="P678" t="str">
            <v>农行</v>
          </cell>
        </row>
        <row r="679">
          <cell r="O679" t="str">
            <v>412728198602154533</v>
          </cell>
          <cell r="P679" t="str">
            <v>农行</v>
          </cell>
        </row>
        <row r="680">
          <cell r="O680" t="str">
            <v>412728196409271528</v>
          </cell>
          <cell r="P680" t="str">
            <v>农行</v>
          </cell>
        </row>
        <row r="681">
          <cell r="O681" t="str">
            <v>412728196710114572</v>
          </cell>
          <cell r="P681" t="str">
            <v>农行</v>
          </cell>
        </row>
        <row r="682">
          <cell r="O682" t="str">
            <v>412728197105174555</v>
          </cell>
          <cell r="P682" t="str">
            <v>农行</v>
          </cell>
        </row>
        <row r="683">
          <cell r="O683" t="str">
            <v>41272819670202151X</v>
          </cell>
          <cell r="P683" t="str">
            <v>农行</v>
          </cell>
        </row>
        <row r="684">
          <cell r="O684" t="str">
            <v>412728196805141530</v>
          </cell>
          <cell r="P684" t="str">
            <v>农行</v>
          </cell>
        </row>
        <row r="685">
          <cell r="O685" t="str">
            <v>412728197809111691</v>
          </cell>
          <cell r="P685" t="str">
            <v>农行</v>
          </cell>
        </row>
        <row r="686">
          <cell r="O686" t="str">
            <v>412728196805024529</v>
          </cell>
          <cell r="P686" t="str">
            <v>农行</v>
          </cell>
        </row>
        <row r="687">
          <cell r="O687" t="str">
            <v>412728198909114560</v>
          </cell>
          <cell r="P687" t="str">
            <v>农行</v>
          </cell>
        </row>
        <row r="688">
          <cell r="O688" t="str">
            <v>41272819691106281X</v>
          </cell>
          <cell r="P688" t="str">
            <v>沈丘农商银行</v>
          </cell>
        </row>
        <row r="689">
          <cell r="O689" t="str">
            <v>412728196511262812</v>
          </cell>
          <cell r="P689" t="str">
            <v>沈丘农商银行</v>
          </cell>
        </row>
        <row r="690">
          <cell r="O690" t="str">
            <v>41272819570707283X</v>
          </cell>
          <cell r="P690" t="str">
            <v>沈丘农商银行</v>
          </cell>
        </row>
        <row r="691">
          <cell r="O691" t="str">
            <v>412728196605072817</v>
          </cell>
          <cell r="P691" t="str">
            <v>沈丘农商银行</v>
          </cell>
        </row>
        <row r="692">
          <cell r="O692" t="str">
            <v>412728196605142811</v>
          </cell>
          <cell r="P692" t="str">
            <v>沈丘农商银行</v>
          </cell>
        </row>
        <row r="693">
          <cell r="O693" t="str">
            <v>412728195909102814</v>
          </cell>
          <cell r="P693" t="str">
            <v>沈丘农商银行</v>
          </cell>
        </row>
        <row r="694">
          <cell r="O694" t="str">
            <v>412728198012082832</v>
          </cell>
          <cell r="P694" t="str">
            <v>沈丘农商银行</v>
          </cell>
        </row>
        <row r="695">
          <cell r="O695" t="str">
            <v>412728197011012846</v>
          </cell>
          <cell r="P695" t="str">
            <v>沈丘农商银行</v>
          </cell>
        </row>
        <row r="696">
          <cell r="O696" t="str">
            <v>41272819630511283X</v>
          </cell>
          <cell r="P696" t="str">
            <v>沈丘农商银行</v>
          </cell>
        </row>
        <row r="697">
          <cell r="O697" t="str">
            <v>412728196108252817</v>
          </cell>
          <cell r="P697" t="str">
            <v>沈丘农商银行</v>
          </cell>
        </row>
        <row r="698">
          <cell r="O698" t="str">
            <v>412728196304172814</v>
          </cell>
          <cell r="P698" t="str">
            <v>沈丘农商银行</v>
          </cell>
        </row>
        <row r="699">
          <cell r="O699" t="str">
            <v>412728196404142815</v>
          </cell>
          <cell r="P699" t="str">
            <v>沈丘农商银行</v>
          </cell>
        </row>
        <row r="700">
          <cell r="O700" t="str">
            <v>412728196607072888</v>
          </cell>
          <cell r="P700" t="str">
            <v>沈丘农商银行</v>
          </cell>
        </row>
        <row r="701">
          <cell r="O701" t="str">
            <v>412728199201132813</v>
          </cell>
          <cell r="P701" t="str">
            <v>沈丘农商银行</v>
          </cell>
        </row>
        <row r="702">
          <cell r="O702" t="str">
            <v>412728197212152853</v>
          </cell>
          <cell r="P702" t="str">
            <v>沈丘农商银行</v>
          </cell>
        </row>
        <row r="703">
          <cell r="O703" t="str">
            <v>412728197104032846</v>
          </cell>
          <cell r="P703" t="str">
            <v>沈丘农商银行</v>
          </cell>
        </row>
        <row r="704">
          <cell r="O704" t="str">
            <v>412728196809102897</v>
          </cell>
          <cell r="P704" t="str">
            <v>沈丘农商银行</v>
          </cell>
        </row>
        <row r="705">
          <cell r="O705" t="str">
            <v>412728196910122876</v>
          </cell>
          <cell r="P705" t="str">
            <v>沈丘农商银行</v>
          </cell>
        </row>
        <row r="706">
          <cell r="O706" t="str">
            <v>412728196811142855</v>
          </cell>
          <cell r="P706" t="str">
            <v>沈丘农商银行</v>
          </cell>
        </row>
        <row r="707">
          <cell r="O707" t="str">
            <v>412728195604202814</v>
          </cell>
          <cell r="P707" t="str">
            <v>沈丘农商银行</v>
          </cell>
        </row>
        <row r="708">
          <cell r="O708" t="str">
            <v>412728195609012817</v>
          </cell>
          <cell r="P708" t="str">
            <v>沈丘农商银行</v>
          </cell>
        </row>
        <row r="709">
          <cell r="O709" t="str">
            <v>412728197108172838</v>
          </cell>
          <cell r="P709" t="str">
            <v>沈丘农商银行</v>
          </cell>
        </row>
        <row r="710">
          <cell r="O710" t="str">
            <v>412728195608252827</v>
          </cell>
          <cell r="P710" t="str">
            <v>沈丘农商银行</v>
          </cell>
        </row>
        <row r="711">
          <cell r="O711" t="str">
            <v>412728196903102818</v>
          </cell>
          <cell r="P711" t="str">
            <v>沈丘农商银行</v>
          </cell>
        </row>
        <row r="712">
          <cell r="O712" t="str">
            <v>41272819690404287X</v>
          </cell>
          <cell r="P712" t="str">
            <v>沈丘农商银行</v>
          </cell>
        </row>
        <row r="713">
          <cell r="O713" t="str">
            <v>412728196304152813</v>
          </cell>
          <cell r="P713" t="str">
            <v>沈丘农商银行</v>
          </cell>
        </row>
        <row r="714">
          <cell r="O714" t="str">
            <v>412728196908132856</v>
          </cell>
          <cell r="P714" t="str">
            <v>沈丘农商银行</v>
          </cell>
        </row>
        <row r="715">
          <cell r="O715" t="str">
            <v>412728196507212855</v>
          </cell>
          <cell r="P715" t="str">
            <v>沈丘农商银行</v>
          </cell>
        </row>
        <row r="716">
          <cell r="O716" t="str">
            <v>412728197908242814</v>
          </cell>
          <cell r="P716" t="str">
            <v>沈丘农商银行</v>
          </cell>
        </row>
        <row r="717">
          <cell r="O717" t="str">
            <v>412728198608202815</v>
          </cell>
          <cell r="P717" t="str">
            <v>沈丘农商银行</v>
          </cell>
        </row>
        <row r="718">
          <cell r="O718" t="str">
            <v>412728197203202898</v>
          </cell>
          <cell r="P718" t="str">
            <v>沈丘农商银行</v>
          </cell>
        </row>
        <row r="719">
          <cell r="O719" t="str">
            <v>412728197409042818</v>
          </cell>
          <cell r="P719" t="str">
            <v>沈丘农商银行</v>
          </cell>
        </row>
        <row r="720">
          <cell r="O720" t="str">
            <v>412728197611142812</v>
          </cell>
          <cell r="P720" t="str">
            <v>沈丘农商银行</v>
          </cell>
        </row>
        <row r="721">
          <cell r="O721" t="str">
            <v>412728198104181547</v>
          </cell>
          <cell r="P721" t="str">
            <v>沈丘农商银行</v>
          </cell>
        </row>
        <row r="722">
          <cell r="O722" t="str">
            <v>412728196306042845</v>
          </cell>
          <cell r="P722" t="str">
            <v>沈丘农商银行</v>
          </cell>
        </row>
        <row r="723">
          <cell r="O723" t="str">
            <v>412728197706072845</v>
          </cell>
          <cell r="P723" t="str">
            <v>沈丘农商银行</v>
          </cell>
        </row>
        <row r="724">
          <cell r="O724" t="str">
            <v>412728196512212817</v>
          </cell>
          <cell r="P724" t="str">
            <v>沈丘农商银行</v>
          </cell>
        </row>
        <row r="725">
          <cell r="O725" t="str">
            <v>412728195606022868</v>
          </cell>
          <cell r="P725" t="str">
            <v>沈丘农商银行</v>
          </cell>
        </row>
        <row r="726">
          <cell r="O726" t="str">
            <v>41272819600910283X</v>
          </cell>
          <cell r="P726" t="str">
            <v>沈丘农商银行</v>
          </cell>
        </row>
        <row r="727">
          <cell r="O727" t="str">
            <v>412728197606062834</v>
          </cell>
          <cell r="P727" t="str">
            <v>沈丘农商银行</v>
          </cell>
        </row>
        <row r="728">
          <cell r="O728" t="str">
            <v>412728196412202830</v>
          </cell>
          <cell r="P728" t="str">
            <v>沈丘农商银行</v>
          </cell>
        </row>
        <row r="729">
          <cell r="O729" t="str">
            <v>41272819670214283X</v>
          </cell>
          <cell r="P729" t="str">
            <v>沈丘农商银行</v>
          </cell>
        </row>
        <row r="730">
          <cell r="O730" t="str">
            <v>412728195705052819</v>
          </cell>
          <cell r="P730" t="str">
            <v>沈丘农商银行</v>
          </cell>
        </row>
        <row r="731">
          <cell r="O731" t="str">
            <v>412728196808082871</v>
          </cell>
          <cell r="P731" t="str">
            <v>沈丘农商银行</v>
          </cell>
        </row>
        <row r="732">
          <cell r="O732" t="str">
            <v>412728196408152893</v>
          </cell>
          <cell r="P732" t="str">
            <v>沈丘农商银行</v>
          </cell>
        </row>
        <row r="733">
          <cell r="O733" t="str">
            <v>412728196108010818</v>
          </cell>
          <cell r="P733" t="str">
            <v>沈丘农商银行白集支行</v>
          </cell>
        </row>
        <row r="734">
          <cell r="O734" t="str">
            <v>412728196712040837</v>
          </cell>
          <cell r="P734" t="str">
            <v>沈丘农商银行白集支行</v>
          </cell>
        </row>
        <row r="735">
          <cell r="O735" t="str">
            <v>412728197610070810</v>
          </cell>
          <cell r="P735" t="str">
            <v>沈丘农商银行白集支行</v>
          </cell>
        </row>
        <row r="736">
          <cell r="O736" t="str">
            <v>412728196910100861</v>
          </cell>
          <cell r="P736" t="str">
            <v>沈丘农商银行白集支行</v>
          </cell>
        </row>
        <row r="737">
          <cell r="O737" t="str">
            <v>41272819680712083X</v>
          </cell>
          <cell r="P737" t="str">
            <v>沈丘农商银行白集支行</v>
          </cell>
        </row>
        <row r="738">
          <cell r="O738" t="str">
            <v>412728198207120819</v>
          </cell>
          <cell r="P738" t="str">
            <v>沈丘农商银行白集支行</v>
          </cell>
        </row>
        <row r="739">
          <cell r="O739" t="str">
            <v>412728197712120874</v>
          </cell>
          <cell r="P739" t="str">
            <v>沈丘农商银行白集支行</v>
          </cell>
        </row>
        <row r="740">
          <cell r="O740" t="str">
            <v>412728197110130813</v>
          </cell>
          <cell r="P740" t="str">
            <v>沈丘农商银行白集支行</v>
          </cell>
        </row>
        <row r="741">
          <cell r="O741" t="str">
            <v>412728196308050822</v>
          </cell>
          <cell r="P741" t="str">
            <v>沈丘农商银行白集支行</v>
          </cell>
        </row>
        <row r="742">
          <cell r="O742" t="str">
            <v>412728196312080872</v>
          </cell>
          <cell r="P742" t="str">
            <v>沈丘农商银行白集支行</v>
          </cell>
        </row>
        <row r="743">
          <cell r="O743" t="str">
            <v>412728196009260854</v>
          </cell>
          <cell r="P743" t="str">
            <v>沈丘农商银行白集支行</v>
          </cell>
        </row>
        <row r="744">
          <cell r="O744" t="str">
            <v>412728196008220842</v>
          </cell>
          <cell r="P744" t="str">
            <v>沈丘农商银行白集支行</v>
          </cell>
        </row>
        <row r="745">
          <cell r="O745" t="str">
            <v>412728196509290865</v>
          </cell>
          <cell r="P745" t="str">
            <v>沈丘农商银行白集支行</v>
          </cell>
        </row>
        <row r="746">
          <cell r="O746" t="str">
            <v>412728196301160826</v>
          </cell>
          <cell r="P746" t="str">
            <v>沈丘农商银行白集支行</v>
          </cell>
        </row>
        <row r="747">
          <cell r="O747" t="str">
            <v>412728196601190859</v>
          </cell>
          <cell r="P747" t="str">
            <v>沈丘农商银行白集支行</v>
          </cell>
        </row>
        <row r="748">
          <cell r="O748" t="str">
            <v>412728196609060880</v>
          </cell>
          <cell r="P748" t="str">
            <v>沈丘农商银行白集支行</v>
          </cell>
        </row>
        <row r="749">
          <cell r="O749" t="str">
            <v>412728197504050824</v>
          </cell>
          <cell r="P749" t="str">
            <v>沈丘农商银行白集支行</v>
          </cell>
        </row>
        <row r="750">
          <cell r="O750" t="str">
            <v>412728197509090817</v>
          </cell>
          <cell r="P750" t="str">
            <v>沈丘农商银行白集支行</v>
          </cell>
        </row>
        <row r="751">
          <cell r="O751" t="str">
            <v>412728198101080812</v>
          </cell>
          <cell r="P751" t="str">
            <v>沈丘农商银行白集支行</v>
          </cell>
        </row>
        <row r="752">
          <cell r="O752" t="str">
            <v>412728197107030811</v>
          </cell>
          <cell r="P752" t="str">
            <v>沈丘农商银行白集支行</v>
          </cell>
        </row>
        <row r="753">
          <cell r="O753" t="str">
            <v>412728196211210850</v>
          </cell>
          <cell r="P753" t="str">
            <v>沈丘农商银行白集支行</v>
          </cell>
        </row>
        <row r="754">
          <cell r="O754" t="str">
            <v>412728197011070878</v>
          </cell>
          <cell r="P754" t="str">
            <v>沈丘农商银行白集支行</v>
          </cell>
        </row>
        <row r="755">
          <cell r="O755" t="str">
            <v>412728196808160833</v>
          </cell>
          <cell r="P755" t="str">
            <v>沈丘农商银行白集支行</v>
          </cell>
        </row>
        <row r="756">
          <cell r="O756" t="str">
            <v>412728198104080535</v>
          </cell>
          <cell r="P756" t="str">
            <v>沈丘农商行北郊支行</v>
          </cell>
        </row>
        <row r="757">
          <cell r="O757" t="str">
            <v>41272819691206055X</v>
          </cell>
          <cell r="P757" t="str">
            <v>沈丘农商行北郊支行</v>
          </cell>
        </row>
        <row r="758">
          <cell r="O758" t="str">
            <v>412728198010120516</v>
          </cell>
          <cell r="P758" t="str">
            <v>沈丘农商行北郊支行</v>
          </cell>
        </row>
        <row r="759">
          <cell r="O759" t="str">
            <v>412728198010210634</v>
          </cell>
          <cell r="P759" t="str">
            <v>沈丘农商行北郊支行</v>
          </cell>
        </row>
        <row r="760">
          <cell r="O760" t="str">
            <v>412728197902220024</v>
          </cell>
          <cell r="P760" t="str">
            <v>沈丘农商行北郊支行</v>
          </cell>
        </row>
        <row r="761">
          <cell r="O761" t="str">
            <v>412728196509250513</v>
          </cell>
          <cell r="P761" t="str">
            <v>沈丘农商行北郊支行</v>
          </cell>
        </row>
        <row r="762">
          <cell r="O762" t="str">
            <v>412728196501050517</v>
          </cell>
          <cell r="P762" t="str">
            <v>沈丘农商行北郊支行</v>
          </cell>
        </row>
        <row r="763">
          <cell r="O763" t="str">
            <v>412728198807100539</v>
          </cell>
          <cell r="P763" t="str">
            <v>沈丘农商行北郊支行</v>
          </cell>
        </row>
        <row r="764">
          <cell r="O764" t="str">
            <v>412728198811270522</v>
          </cell>
          <cell r="P764" t="str">
            <v>沈丘农商行北郊支行</v>
          </cell>
        </row>
        <row r="765">
          <cell r="O765" t="str">
            <v>412728198509180518</v>
          </cell>
          <cell r="P765" t="str">
            <v>沈丘农商行北郊支行</v>
          </cell>
        </row>
        <row r="766">
          <cell r="O766" t="str">
            <v>412728196907270536</v>
          </cell>
          <cell r="P766" t="str">
            <v>沈丘农商行北郊支行</v>
          </cell>
        </row>
        <row r="767">
          <cell r="O767" t="str">
            <v>412728197409050578</v>
          </cell>
          <cell r="P767" t="str">
            <v>沈丘农商行北郊支行</v>
          </cell>
        </row>
        <row r="768">
          <cell r="O768" t="str">
            <v>412728197904250534</v>
          </cell>
          <cell r="P768" t="str">
            <v>沈丘农商行北郊支行</v>
          </cell>
        </row>
        <row r="769">
          <cell r="O769" t="str">
            <v>412728199805260525</v>
          </cell>
          <cell r="P769" t="str">
            <v>沈丘农商行北郊支行</v>
          </cell>
        </row>
        <row r="770">
          <cell r="O770" t="str">
            <v>412728197001010572</v>
          </cell>
          <cell r="P770" t="str">
            <v>沈丘农商行北郊支行</v>
          </cell>
        </row>
        <row r="771">
          <cell r="O771" t="str">
            <v>412728197903250532</v>
          </cell>
          <cell r="P771" t="str">
            <v>沈丘农商行北郊支行</v>
          </cell>
        </row>
        <row r="772">
          <cell r="O772" t="str">
            <v>412728197201291241</v>
          </cell>
          <cell r="P772" t="str">
            <v>沈丘农商银行</v>
          </cell>
        </row>
        <row r="773">
          <cell r="O773" t="str">
            <v>412728197312051216</v>
          </cell>
          <cell r="P773" t="str">
            <v>沈丘农商银行</v>
          </cell>
        </row>
        <row r="774">
          <cell r="O774" t="str">
            <v>412728198402281255</v>
          </cell>
          <cell r="P774" t="str">
            <v>沈丘农商银行</v>
          </cell>
        </row>
        <row r="775">
          <cell r="O775" t="str">
            <v>412728198405061231</v>
          </cell>
          <cell r="P775" t="str">
            <v>沈丘农商银行</v>
          </cell>
        </row>
        <row r="776">
          <cell r="O776" t="str">
            <v>412728198110201356</v>
          </cell>
          <cell r="P776" t="str">
            <v>沈丘农商银行</v>
          </cell>
        </row>
        <row r="777">
          <cell r="O777" t="str">
            <v>412728196402091217</v>
          </cell>
          <cell r="P777" t="str">
            <v>沈丘农商银行</v>
          </cell>
        </row>
        <row r="778">
          <cell r="O778" t="str">
            <v>412728197810141257</v>
          </cell>
          <cell r="P778" t="str">
            <v>沈丘农商银行</v>
          </cell>
        </row>
        <row r="779">
          <cell r="O779" t="str">
            <v>412728198007121251</v>
          </cell>
          <cell r="P779" t="str">
            <v>沈丘农商银行</v>
          </cell>
        </row>
        <row r="780">
          <cell r="O780" t="str">
            <v>412728196203211212</v>
          </cell>
          <cell r="P780" t="str">
            <v>沈丘农商银行</v>
          </cell>
        </row>
        <row r="781">
          <cell r="O781" t="str">
            <v>412728197710291258</v>
          </cell>
          <cell r="P781" t="str">
            <v>沈丘农商银行</v>
          </cell>
        </row>
        <row r="782">
          <cell r="O782" t="str">
            <v>412728197211041211</v>
          </cell>
          <cell r="P782" t="str">
            <v>沈丘农商银行</v>
          </cell>
        </row>
        <row r="783">
          <cell r="O783" t="str">
            <v>412728196603291223</v>
          </cell>
          <cell r="P783" t="str">
            <v>沈丘农商银行</v>
          </cell>
        </row>
        <row r="784">
          <cell r="O784" t="str">
            <v>412728196812271210</v>
          </cell>
          <cell r="P784" t="str">
            <v>沈丘农商银行</v>
          </cell>
        </row>
        <row r="785">
          <cell r="O785" t="str">
            <v>412728196802061244</v>
          </cell>
          <cell r="P785" t="str">
            <v>沈丘农商银行</v>
          </cell>
        </row>
        <row r="786">
          <cell r="O786" t="str">
            <v>412728197504071211</v>
          </cell>
          <cell r="P786" t="str">
            <v>沈丘农商银行</v>
          </cell>
        </row>
        <row r="787">
          <cell r="O787" t="str">
            <v>412728198007101250</v>
          </cell>
          <cell r="P787" t="str">
            <v>沈丘农商银行</v>
          </cell>
        </row>
        <row r="788">
          <cell r="O788" t="str">
            <v>412728196306201295</v>
          </cell>
          <cell r="P788" t="str">
            <v>沈丘农商银行</v>
          </cell>
        </row>
        <row r="789">
          <cell r="O789" t="str">
            <v>412728196510101240</v>
          </cell>
          <cell r="P789" t="str">
            <v>沈丘农商银行</v>
          </cell>
        </row>
        <row r="790">
          <cell r="O790" t="str">
            <v>412728196005191222</v>
          </cell>
          <cell r="P790" t="str">
            <v>沈丘农商银行</v>
          </cell>
        </row>
        <row r="791">
          <cell r="O791" t="str">
            <v>412728196404241266</v>
          </cell>
          <cell r="P791" t="str">
            <v>沈丘农商银行</v>
          </cell>
        </row>
        <row r="792">
          <cell r="O792" t="str">
            <v>412728196305201293</v>
          </cell>
          <cell r="P792" t="str">
            <v>沈丘农商银行</v>
          </cell>
        </row>
        <row r="793">
          <cell r="O793" t="str">
            <v>412728196705081219</v>
          </cell>
          <cell r="P793" t="str">
            <v>沈丘农商银行</v>
          </cell>
        </row>
        <row r="794">
          <cell r="O794" t="str">
            <v>412728196104181249</v>
          </cell>
          <cell r="P794" t="str">
            <v>沈丘农商银行</v>
          </cell>
        </row>
        <row r="795">
          <cell r="O795" t="str">
            <v>412728196511171240</v>
          </cell>
          <cell r="P795" t="str">
            <v>沈丘农商银行</v>
          </cell>
        </row>
        <row r="796">
          <cell r="O796" t="str">
            <v>412728196508231214</v>
          </cell>
          <cell r="P796" t="str">
            <v>沈丘农商银行</v>
          </cell>
        </row>
        <row r="797">
          <cell r="O797" t="str">
            <v>412728196306081246</v>
          </cell>
          <cell r="P797" t="str">
            <v>沈丘农商银行</v>
          </cell>
        </row>
        <row r="798">
          <cell r="O798" t="str">
            <v>412728196512011214</v>
          </cell>
          <cell r="P798" t="str">
            <v>沈丘农商银行</v>
          </cell>
        </row>
        <row r="799">
          <cell r="O799" t="str">
            <v>412728197201291241</v>
          </cell>
          <cell r="P799" t="str">
            <v>沈丘农商银行</v>
          </cell>
        </row>
        <row r="800">
          <cell r="O800" t="str">
            <v>412728196401181229</v>
          </cell>
          <cell r="P800" t="str">
            <v>沈丘农商银行</v>
          </cell>
        </row>
        <row r="801">
          <cell r="O801" t="str">
            <v>412728198207161274</v>
          </cell>
          <cell r="P801" t="str">
            <v>沈丘农商银行</v>
          </cell>
        </row>
        <row r="802">
          <cell r="O802" t="str">
            <v>412728196812051218</v>
          </cell>
          <cell r="P802" t="str">
            <v>沈丘农商银行</v>
          </cell>
        </row>
        <row r="803">
          <cell r="O803" t="str">
            <v>412728196612121218</v>
          </cell>
          <cell r="P803" t="str">
            <v>沈丘农商银行</v>
          </cell>
        </row>
        <row r="804">
          <cell r="O804" t="str">
            <v>412728197111011226</v>
          </cell>
          <cell r="P804" t="str">
            <v>沈丘农商银行</v>
          </cell>
        </row>
        <row r="805">
          <cell r="O805" t="str">
            <v>412728196509241246</v>
          </cell>
          <cell r="P805" t="str">
            <v>沈丘农商银行</v>
          </cell>
        </row>
        <row r="806">
          <cell r="O806" t="str">
            <v>412728196608101214</v>
          </cell>
          <cell r="P806" t="str">
            <v>沈丘农商银行</v>
          </cell>
        </row>
        <row r="807">
          <cell r="O807" t="str">
            <v>412728197603031215</v>
          </cell>
          <cell r="P807" t="str">
            <v>沈丘农商银行</v>
          </cell>
        </row>
        <row r="808">
          <cell r="O808" t="str">
            <v>41272819641201125X</v>
          </cell>
          <cell r="P808" t="str">
            <v>沈丘农商银行</v>
          </cell>
        </row>
        <row r="809">
          <cell r="O809" t="str">
            <v>412728198107161234</v>
          </cell>
          <cell r="P809" t="str">
            <v>沈丘农商银行</v>
          </cell>
        </row>
        <row r="810">
          <cell r="O810" t="str">
            <v>412728197911171252</v>
          </cell>
          <cell r="P810" t="str">
            <v>沈丘农商银行</v>
          </cell>
        </row>
        <row r="811">
          <cell r="O811" t="str">
            <v>412728196902271230</v>
          </cell>
          <cell r="P811" t="str">
            <v>沈丘农商银行</v>
          </cell>
        </row>
        <row r="812">
          <cell r="O812" t="str">
            <v>412728196306101219</v>
          </cell>
          <cell r="P812" t="str">
            <v>沈丘农商银行</v>
          </cell>
        </row>
        <row r="813">
          <cell r="O813" t="str">
            <v>412728197101011214</v>
          </cell>
          <cell r="P813" t="str">
            <v>沈丘农商银行</v>
          </cell>
        </row>
        <row r="814">
          <cell r="O814" t="str">
            <v>412728196302270883</v>
          </cell>
          <cell r="P814" t="str">
            <v>沈丘农商银行</v>
          </cell>
        </row>
        <row r="815">
          <cell r="O815" t="str">
            <v>412728196107081227</v>
          </cell>
          <cell r="P815" t="str">
            <v>沈丘农商银行</v>
          </cell>
        </row>
        <row r="816">
          <cell r="O816" t="str">
            <v>412728196806121275</v>
          </cell>
          <cell r="P816" t="str">
            <v>沈丘农商银行</v>
          </cell>
        </row>
        <row r="817">
          <cell r="O817" t="str">
            <v>412728196302201239</v>
          </cell>
          <cell r="P817" t="str">
            <v>沈丘农商银行</v>
          </cell>
        </row>
        <row r="818">
          <cell r="O818" t="str">
            <v>412728197610171355</v>
          </cell>
          <cell r="P818" t="str">
            <v>沈丘农商银行</v>
          </cell>
        </row>
        <row r="819">
          <cell r="O819" t="str">
            <v>412728197010141216</v>
          </cell>
          <cell r="P819" t="str">
            <v>沈丘农商银行</v>
          </cell>
        </row>
        <row r="820">
          <cell r="O820" t="str">
            <v>412728196908191215</v>
          </cell>
          <cell r="P820" t="str">
            <v>沈丘农商银行</v>
          </cell>
        </row>
        <row r="821">
          <cell r="O821" t="str">
            <v>412728196807041234</v>
          </cell>
          <cell r="P821" t="str">
            <v>沈丘农商银行</v>
          </cell>
        </row>
        <row r="822">
          <cell r="O822" t="str">
            <v>412728198404022230</v>
          </cell>
          <cell r="P822" t="str">
            <v>农商行</v>
          </cell>
        </row>
        <row r="823">
          <cell r="O823" t="str">
            <v>412728197703202253</v>
          </cell>
          <cell r="P823" t="str">
            <v>农商行</v>
          </cell>
        </row>
        <row r="824">
          <cell r="O824" t="str">
            <v>412728196410102246</v>
          </cell>
          <cell r="P824" t="str">
            <v>农商行</v>
          </cell>
        </row>
        <row r="825">
          <cell r="O825" t="str">
            <v>412728196708052253</v>
          </cell>
          <cell r="P825" t="str">
            <v>农商行</v>
          </cell>
        </row>
        <row r="826">
          <cell r="O826" t="str">
            <v>341282198407165511</v>
          </cell>
          <cell r="P826" t="str">
            <v>农商行</v>
          </cell>
        </row>
        <row r="827">
          <cell r="O827" t="str">
            <v>412728196105152212</v>
          </cell>
          <cell r="P827" t="str">
            <v>农商行</v>
          </cell>
        </row>
        <row r="828">
          <cell r="O828" t="str">
            <v>412728198410202334</v>
          </cell>
          <cell r="P828" t="str">
            <v>农商行</v>
          </cell>
        </row>
        <row r="829">
          <cell r="O829" t="str">
            <v>412728198801032213</v>
          </cell>
          <cell r="P829" t="str">
            <v>农商行</v>
          </cell>
        </row>
        <row r="830">
          <cell r="O830" t="str">
            <v>41272819670210223X</v>
          </cell>
          <cell r="P830" t="str">
            <v>农商行</v>
          </cell>
        </row>
        <row r="831">
          <cell r="O831" t="str">
            <v>412728196804172212</v>
          </cell>
          <cell r="P831" t="str">
            <v>农商行</v>
          </cell>
        </row>
        <row r="832">
          <cell r="O832" t="str">
            <v>412728197207242213</v>
          </cell>
          <cell r="P832" t="str">
            <v>农商行</v>
          </cell>
        </row>
        <row r="833">
          <cell r="O833" t="str">
            <v>412728196505202215</v>
          </cell>
          <cell r="P833" t="str">
            <v>农商行</v>
          </cell>
        </row>
        <row r="834">
          <cell r="O834" t="str">
            <v>412728196007152251</v>
          </cell>
          <cell r="P834" t="str">
            <v>农商行</v>
          </cell>
        </row>
        <row r="835">
          <cell r="O835" t="str">
            <v>412728196901132212</v>
          </cell>
          <cell r="P835" t="str">
            <v>农商行</v>
          </cell>
        </row>
        <row r="836">
          <cell r="O836" t="str">
            <v>412728196005022218</v>
          </cell>
          <cell r="P836" t="str">
            <v>农商行</v>
          </cell>
        </row>
        <row r="837">
          <cell r="O837" t="str">
            <v>412728197009102228</v>
          </cell>
          <cell r="P837" t="str">
            <v>农商行</v>
          </cell>
          <cell r="Q837" t="str">
            <v>客户贷款金额5万，贷款当日还了3万，实际支付利息按贷款余额2万计算所得。</v>
          </cell>
        </row>
        <row r="838">
          <cell r="O838" t="str">
            <v>412728198803052234</v>
          </cell>
          <cell r="P838" t="str">
            <v>农商行</v>
          </cell>
        </row>
        <row r="839">
          <cell r="O839" t="str">
            <v>412728197509153873</v>
          </cell>
          <cell r="P839" t="str">
            <v>沈丘农商银行</v>
          </cell>
        </row>
        <row r="840">
          <cell r="O840" t="str">
            <v>412728196309133873</v>
          </cell>
          <cell r="P840" t="str">
            <v>沈丘农商银行</v>
          </cell>
        </row>
        <row r="841">
          <cell r="O841" t="str">
            <v>412728196206123824</v>
          </cell>
          <cell r="P841" t="str">
            <v>沈丘农商银行</v>
          </cell>
        </row>
        <row r="842">
          <cell r="O842" t="str">
            <v>412728196911113859</v>
          </cell>
          <cell r="P842" t="str">
            <v>沈丘农商银行</v>
          </cell>
        </row>
        <row r="843">
          <cell r="O843" t="str">
            <v>412728196401123811</v>
          </cell>
          <cell r="P843" t="str">
            <v>沈丘农商银行</v>
          </cell>
        </row>
        <row r="844">
          <cell r="O844" t="str">
            <v>412728196408123873</v>
          </cell>
          <cell r="P844" t="str">
            <v>沈丘农商银行</v>
          </cell>
        </row>
        <row r="845">
          <cell r="O845" t="str">
            <v>412728196807093974</v>
          </cell>
          <cell r="P845" t="str">
            <v>沈丘农商银行</v>
          </cell>
        </row>
        <row r="846">
          <cell r="O846" t="str">
            <v>412728196704103834</v>
          </cell>
          <cell r="P846" t="str">
            <v>沈丘农商银行</v>
          </cell>
        </row>
        <row r="847">
          <cell r="O847" t="str">
            <v>412728197010033987</v>
          </cell>
          <cell r="P847" t="str">
            <v>沈丘农商银行</v>
          </cell>
        </row>
        <row r="848">
          <cell r="O848" t="str">
            <v>412728197207173836</v>
          </cell>
          <cell r="P848" t="str">
            <v>沈丘农商银行</v>
          </cell>
        </row>
        <row r="849">
          <cell r="O849" t="str">
            <v>412728196309273833</v>
          </cell>
          <cell r="P849" t="str">
            <v>沈丘农商银行</v>
          </cell>
        </row>
        <row r="850">
          <cell r="O850" t="str">
            <v>412728197203123866</v>
          </cell>
          <cell r="P850" t="str">
            <v>沈丘农商银行</v>
          </cell>
        </row>
        <row r="851">
          <cell r="O851" t="str">
            <v>412728196803223831</v>
          </cell>
          <cell r="P851" t="str">
            <v>沈丘农商银行</v>
          </cell>
        </row>
        <row r="852">
          <cell r="O852" t="str">
            <v>412728196711103816</v>
          </cell>
          <cell r="P852" t="str">
            <v>沈丘农商银行</v>
          </cell>
        </row>
        <row r="853">
          <cell r="O853" t="str">
            <v>41272819660822381X</v>
          </cell>
          <cell r="P853" t="str">
            <v>沈丘农商银行</v>
          </cell>
        </row>
        <row r="854">
          <cell r="O854" t="str">
            <v>41272819670828381X</v>
          </cell>
          <cell r="P854" t="str">
            <v>沈丘农商银行</v>
          </cell>
        </row>
        <row r="855">
          <cell r="O855" t="str">
            <v>412728196608183918</v>
          </cell>
          <cell r="P855" t="str">
            <v>沈丘农商银行</v>
          </cell>
        </row>
        <row r="856">
          <cell r="O856" t="str">
            <v>412728199111083851</v>
          </cell>
          <cell r="P856" t="str">
            <v>沈丘农商银行</v>
          </cell>
        </row>
        <row r="857">
          <cell r="O857" t="str">
            <v>412728199105153833</v>
          </cell>
          <cell r="P857" t="str">
            <v>沈丘农商银行</v>
          </cell>
        </row>
        <row r="858">
          <cell r="O858" t="str">
            <v>412728196403242814</v>
          </cell>
          <cell r="P858" t="str">
            <v>沈丘农商银行</v>
          </cell>
        </row>
        <row r="859">
          <cell r="O859" t="str">
            <v>41272819620705383X</v>
          </cell>
          <cell r="P859" t="str">
            <v>沈丘农商银行</v>
          </cell>
        </row>
        <row r="860">
          <cell r="O860" t="str">
            <v>412728196403053896</v>
          </cell>
          <cell r="P860" t="str">
            <v>沈丘农商银行</v>
          </cell>
        </row>
        <row r="861">
          <cell r="O861" t="str">
            <v>412728197311103950</v>
          </cell>
          <cell r="P861" t="str">
            <v>沈丘农商银行</v>
          </cell>
        </row>
        <row r="862">
          <cell r="O862" t="str">
            <v>412728197208013893</v>
          </cell>
          <cell r="P862" t="str">
            <v>沈丘农商银行</v>
          </cell>
        </row>
        <row r="863">
          <cell r="O863" t="str">
            <v>412728196404173814</v>
          </cell>
          <cell r="P863" t="str">
            <v>沈丘农商银行</v>
          </cell>
        </row>
        <row r="864">
          <cell r="O864" t="str">
            <v>412728196402153852</v>
          </cell>
          <cell r="P864" t="str">
            <v>沈丘农商银行</v>
          </cell>
        </row>
        <row r="865">
          <cell r="O865" t="str">
            <v>412728198006055221</v>
          </cell>
          <cell r="P865" t="str">
            <v>沈丘农商银行</v>
          </cell>
        </row>
        <row r="866">
          <cell r="O866" t="str">
            <v>412728196908143897</v>
          </cell>
          <cell r="P866" t="str">
            <v>沈丘农商银行</v>
          </cell>
        </row>
        <row r="867">
          <cell r="O867" t="str">
            <v>412728196507053815</v>
          </cell>
          <cell r="P867" t="str">
            <v>沈丘农商银行</v>
          </cell>
        </row>
        <row r="868">
          <cell r="O868" t="str">
            <v>412728198109133851</v>
          </cell>
          <cell r="P868" t="str">
            <v>沈丘农商银行</v>
          </cell>
        </row>
        <row r="869">
          <cell r="O869" t="str">
            <v>41272819721111381X</v>
          </cell>
          <cell r="P869" t="str">
            <v>沈丘农商银行</v>
          </cell>
        </row>
        <row r="870">
          <cell r="O870" t="str">
            <v>412728196107203896</v>
          </cell>
          <cell r="P870" t="str">
            <v>沈丘农商银行</v>
          </cell>
        </row>
        <row r="871">
          <cell r="O871" t="str">
            <v>412728196507204089</v>
          </cell>
          <cell r="P871" t="str">
            <v>沈丘农商银行</v>
          </cell>
        </row>
        <row r="872">
          <cell r="O872" t="str">
            <v>412728198110033831</v>
          </cell>
          <cell r="P872" t="str">
            <v>沈丘农商银行</v>
          </cell>
        </row>
        <row r="873">
          <cell r="O873" t="str">
            <v>412728197306173831</v>
          </cell>
          <cell r="P873" t="str">
            <v>沈丘农商银行</v>
          </cell>
        </row>
        <row r="874">
          <cell r="O874" t="str">
            <v>412728198910123958</v>
          </cell>
          <cell r="P874" t="str">
            <v>沈丘农商银行</v>
          </cell>
        </row>
        <row r="875">
          <cell r="O875" t="str">
            <v>412728196601263819</v>
          </cell>
          <cell r="P875" t="str">
            <v>沈丘农商银行</v>
          </cell>
        </row>
        <row r="876">
          <cell r="O876" t="str">
            <v>412728196807073914</v>
          </cell>
          <cell r="P876" t="str">
            <v>沈丘农商银行</v>
          </cell>
        </row>
        <row r="877">
          <cell r="O877" t="str">
            <v>41272819801124393X</v>
          </cell>
          <cell r="P877" t="str">
            <v>沈丘农商银行</v>
          </cell>
        </row>
        <row r="878">
          <cell r="O878" t="str">
            <v>412728196804163850</v>
          </cell>
          <cell r="P878" t="str">
            <v>沈丘农商银行</v>
          </cell>
        </row>
        <row r="879">
          <cell r="O879" t="str">
            <v>41272819820715391X</v>
          </cell>
          <cell r="P879" t="str">
            <v>沈丘农商银行</v>
          </cell>
        </row>
        <row r="880">
          <cell r="O880" t="str">
            <v>412728199802243826</v>
          </cell>
          <cell r="P880" t="str">
            <v>沈丘农商银行</v>
          </cell>
        </row>
        <row r="881">
          <cell r="O881" t="str">
            <v>412728196107013857</v>
          </cell>
          <cell r="P881" t="str">
            <v>沈丘农商银行</v>
          </cell>
        </row>
        <row r="882">
          <cell r="O882" t="str">
            <v>411624200104143813</v>
          </cell>
          <cell r="P882" t="str">
            <v>沈丘农商银行</v>
          </cell>
        </row>
        <row r="883">
          <cell r="O883" t="str">
            <v>412728196407154168</v>
          </cell>
          <cell r="P883" t="str">
            <v>沈丘农商银行</v>
          </cell>
        </row>
        <row r="884">
          <cell r="O884" t="str">
            <v>41272819870214325X</v>
          </cell>
          <cell r="P884" t="str">
            <v>沈丘农商行</v>
          </cell>
        </row>
        <row r="885">
          <cell r="O885" t="str">
            <v>412728197701133215</v>
          </cell>
          <cell r="P885" t="str">
            <v>沈丘农商行</v>
          </cell>
        </row>
        <row r="886">
          <cell r="O886" t="str">
            <v>412728197805273116</v>
          </cell>
          <cell r="P886" t="str">
            <v>沈丘农商行</v>
          </cell>
        </row>
        <row r="887">
          <cell r="O887" t="str">
            <v>412728198904033331</v>
          </cell>
          <cell r="P887" t="str">
            <v>沈丘农商行</v>
          </cell>
        </row>
        <row r="888">
          <cell r="O888" t="str">
            <v>412728197203013210</v>
          </cell>
          <cell r="P888" t="str">
            <v>沈丘农商行</v>
          </cell>
        </row>
        <row r="889">
          <cell r="O889" t="str">
            <v>412728197908073141</v>
          </cell>
          <cell r="P889" t="str">
            <v>沈丘农商行</v>
          </cell>
        </row>
        <row r="890">
          <cell r="O890" t="str">
            <v>412728197809063124</v>
          </cell>
          <cell r="P890" t="str">
            <v>沈丘农商行</v>
          </cell>
        </row>
        <row r="891">
          <cell r="O891" t="str">
            <v>412728196604253333</v>
          </cell>
          <cell r="P891" t="str">
            <v>沈丘农商行</v>
          </cell>
        </row>
        <row r="892">
          <cell r="O892" t="str">
            <v>412728197010164530</v>
          </cell>
          <cell r="P892" t="str">
            <v>沈丘农商行</v>
          </cell>
        </row>
        <row r="893">
          <cell r="O893" t="str">
            <v>412728196909184551</v>
          </cell>
          <cell r="P893" t="str">
            <v>沈丘农商行</v>
          </cell>
        </row>
        <row r="894">
          <cell r="O894" t="str">
            <v>412728196312134535</v>
          </cell>
          <cell r="P894" t="str">
            <v>沈丘农商行</v>
          </cell>
        </row>
        <row r="895">
          <cell r="O895" t="str">
            <v>412728196209124558</v>
          </cell>
          <cell r="P895" t="str">
            <v>沈丘农商行</v>
          </cell>
        </row>
        <row r="896">
          <cell r="O896" t="str">
            <v>41272819720303453X</v>
          </cell>
          <cell r="P896" t="str">
            <v>沈丘农商行</v>
          </cell>
        </row>
        <row r="897">
          <cell r="O897" t="str">
            <v>412728199511204587</v>
          </cell>
          <cell r="P897" t="str">
            <v>沈丘农商行</v>
          </cell>
        </row>
        <row r="898">
          <cell r="O898" t="str">
            <v>412728199207074554</v>
          </cell>
          <cell r="P898" t="str">
            <v>沈丘农商行</v>
          </cell>
        </row>
        <row r="899">
          <cell r="O899" t="str">
            <v>412728195807124529</v>
          </cell>
          <cell r="P899" t="str">
            <v>沈丘农商行</v>
          </cell>
        </row>
        <row r="900">
          <cell r="O900" t="str">
            <v>412728195804244517</v>
          </cell>
          <cell r="P900" t="str">
            <v>沈丘农商行</v>
          </cell>
        </row>
        <row r="901">
          <cell r="O901" t="str">
            <v>41272819850228471X</v>
          </cell>
          <cell r="P901" t="str">
            <v>沈丘农商行</v>
          </cell>
        </row>
        <row r="902">
          <cell r="O902" t="str">
            <v>412728196307064720</v>
          </cell>
          <cell r="P902" t="str">
            <v>沈丘农商行</v>
          </cell>
        </row>
        <row r="903">
          <cell r="O903" t="str">
            <v>412728197204224538</v>
          </cell>
          <cell r="P903" t="str">
            <v>沈丘农商行</v>
          </cell>
        </row>
        <row r="904">
          <cell r="O904" t="str">
            <v>412728197407284565</v>
          </cell>
          <cell r="P904" t="str">
            <v>沈丘农商行</v>
          </cell>
        </row>
        <row r="905">
          <cell r="O905" t="str">
            <v>412728195606184533</v>
          </cell>
          <cell r="P905" t="str">
            <v>沈丘农商行</v>
          </cell>
        </row>
        <row r="906">
          <cell r="O906" t="str">
            <v>412728197002184558</v>
          </cell>
          <cell r="P906" t="str">
            <v>沈丘农商行</v>
          </cell>
        </row>
        <row r="907">
          <cell r="O907" t="str">
            <v>412728195707244558</v>
          </cell>
          <cell r="P907" t="str">
            <v>沈丘农商行</v>
          </cell>
        </row>
        <row r="908">
          <cell r="O908" t="str">
            <v>412728196004204511</v>
          </cell>
          <cell r="P908" t="str">
            <v>沈丘农商行</v>
          </cell>
        </row>
        <row r="909">
          <cell r="O909" t="str">
            <v>412728195804074511</v>
          </cell>
          <cell r="P909" t="str">
            <v>沈丘农商行</v>
          </cell>
        </row>
        <row r="910">
          <cell r="O910" t="str">
            <v>412728196505014513</v>
          </cell>
          <cell r="P910" t="str">
            <v>沈丘农商行</v>
          </cell>
        </row>
        <row r="911">
          <cell r="O911" t="str">
            <v>412728196908274512</v>
          </cell>
          <cell r="P911" t="str">
            <v>沈丘农商行</v>
          </cell>
        </row>
        <row r="912">
          <cell r="O912" t="str">
            <v>412728196108234512</v>
          </cell>
          <cell r="P912" t="str">
            <v>沈丘农商行</v>
          </cell>
        </row>
        <row r="913">
          <cell r="O913" t="str">
            <v>412728196409264512</v>
          </cell>
          <cell r="P913" t="str">
            <v>沈丘农商行</v>
          </cell>
        </row>
        <row r="914">
          <cell r="O914" t="str">
            <v>412728196002094515</v>
          </cell>
          <cell r="P914" t="str">
            <v>沈丘农商行</v>
          </cell>
        </row>
        <row r="915">
          <cell r="O915" t="str">
            <v>412728199206214519</v>
          </cell>
          <cell r="P915" t="str">
            <v>沈丘农商行</v>
          </cell>
        </row>
        <row r="916">
          <cell r="O916" t="str">
            <v>41272819660202457X</v>
          </cell>
          <cell r="P916" t="str">
            <v>沈丘农商行</v>
          </cell>
        </row>
        <row r="917">
          <cell r="O917" t="str">
            <v>412728198912054917</v>
          </cell>
          <cell r="P917" t="str">
            <v>农商行</v>
          </cell>
        </row>
        <row r="918">
          <cell r="O918" t="str">
            <v>412728198010274937</v>
          </cell>
          <cell r="P918" t="str">
            <v>农商行</v>
          </cell>
        </row>
        <row r="919">
          <cell r="O919" t="str">
            <v>412728198307134951</v>
          </cell>
          <cell r="P919" t="str">
            <v>农商行</v>
          </cell>
        </row>
        <row r="920">
          <cell r="O920" t="str">
            <v>412728197704274961</v>
          </cell>
          <cell r="P920" t="str">
            <v>农商行</v>
          </cell>
        </row>
        <row r="921">
          <cell r="O921" t="str">
            <v>412728198204014914</v>
          </cell>
          <cell r="P921" t="str">
            <v>农商行</v>
          </cell>
        </row>
        <row r="922">
          <cell r="O922" t="str">
            <v>412728196912114976</v>
          </cell>
          <cell r="P922" t="str">
            <v>农商行</v>
          </cell>
        </row>
        <row r="923">
          <cell r="O923" t="str">
            <v>412728197602124911</v>
          </cell>
          <cell r="P923" t="str">
            <v>农商行</v>
          </cell>
        </row>
        <row r="924">
          <cell r="O924" t="str">
            <v>412728196707214994</v>
          </cell>
          <cell r="P924" t="str">
            <v>农商行</v>
          </cell>
        </row>
        <row r="925">
          <cell r="O925" t="str">
            <v>412728198201204931</v>
          </cell>
          <cell r="P925" t="str">
            <v>农商行</v>
          </cell>
        </row>
        <row r="926">
          <cell r="O926" t="str">
            <v>412728198605204954</v>
          </cell>
          <cell r="P926" t="str">
            <v>农商行</v>
          </cell>
        </row>
        <row r="927">
          <cell r="O927" t="str">
            <v>412728198905274911</v>
          </cell>
          <cell r="P927" t="str">
            <v>农商行</v>
          </cell>
        </row>
        <row r="928">
          <cell r="O928" t="str">
            <v>412728197812144953</v>
          </cell>
          <cell r="P928" t="str">
            <v>农商行</v>
          </cell>
        </row>
        <row r="929">
          <cell r="O929" t="str">
            <v>412728197204205011</v>
          </cell>
          <cell r="P929" t="str">
            <v>农商行</v>
          </cell>
        </row>
        <row r="930">
          <cell r="O930" t="str">
            <v>412728196809194920</v>
          </cell>
          <cell r="P930" t="str">
            <v>农商行</v>
          </cell>
        </row>
        <row r="931">
          <cell r="O931" t="str">
            <v>412728197105254926</v>
          </cell>
          <cell r="P931" t="str">
            <v>农商行</v>
          </cell>
        </row>
        <row r="932">
          <cell r="O932" t="str">
            <v>412728197312214951</v>
          </cell>
          <cell r="P932" t="str">
            <v>农商行</v>
          </cell>
        </row>
        <row r="933">
          <cell r="O933" t="str">
            <v>412728196810204997</v>
          </cell>
          <cell r="P933" t="str">
            <v>农商行</v>
          </cell>
        </row>
        <row r="934">
          <cell r="O934" t="str">
            <v>412728197104233410</v>
          </cell>
          <cell r="P934" t="str">
            <v>农商行</v>
          </cell>
          <cell r="Q934" t="str">
            <v>石槽农商行</v>
          </cell>
          <cell r="R934" t="str">
            <v>王新奇</v>
          </cell>
          <cell r="S934" t="str">
            <v>623059137803504587</v>
          </cell>
        </row>
        <row r="935">
          <cell r="O935" t="str">
            <v>412728196706033411</v>
          </cell>
          <cell r="P935" t="str">
            <v>农商行</v>
          </cell>
          <cell r="Q935" t="str">
            <v>石槽农商行</v>
          </cell>
          <cell r="R935" t="str">
            <v>王朝勋</v>
          </cell>
          <cell r="S935" t="str">
            <v>623059137802002237</v>
          </cell>
        </row>
        <row r="936">
          <cell r="O936" t="str">
            <v>412728196706153456</v>
          </cell>
          <cell r="P936" t="str">
            <v>农商行</v>
          </cell>
          <cell r="Q936" t="str">
            <v>石槽农商行</v>
          </cell>
          <cell r="R936" t="str">
            <v>赵刘波</v>
          </cell>
          <cell r="S936" t="str">
            <v>623059137802487982</v>
          </cell>
        </row>
        <row r="937">
          <cell r="O937" t="str">
            <v>412728198609182828</v>
          </cell>
          <cell r="P937" t="str">
            <v>农商行</v>
          </cell>
          <cell r="Q937" t="str">
            <v>石槽农商行</v>
          </cell>
          <cell r="R937" t="str">
            <v>郭杰</v>
          </cell>
          <cell r="S937" t="str">
            <v>623059137803721504</v>
          </cell>
        </row>
        <row r="938">
          <cell r="O938" t="str">
            <v>412728196608013425</v>
          </cell>
          <cell r="P938" t="str">
            <v>农商行</v>
          </cell>
          <cell r="Q938" t="str">
            <v>石槽农商行</v>
          </cell>
          <cell r="R938" t="str">
            <v>李梅英</v>
          </cell>
          <cell r="S938" t="str">
            <v>623059137803801017</v>
          </cell>
        </row>
        <row r="939">
          <cell r="O939" t="str">
            <v>412728198608236425</v>
          </cell>
          <cell r="P939" t="str">
            <v>农商行</v>
          </cell>
          <cell r="Q939" t="str">
            <v>石槽农商行</v>
          </cell>
          <cell r="R939" t="str">
            <v>董玉红</v>
          </cell>
          <cell r="S939" t="str">
            <v>623059137803430098</v>
          </cell>
        </row>
        <row r="940">
          <cell r="O940" t="str">
            <v>41272819630613343X</v>
          </cell>
          <cell r="P940" t="str">
            <v>农商行</v>
          </cell>
          <cell r="Q940" t="str">
            <v>石槽农商行</v>
          </cell>
          <cell r="R940" t="str">
            <v>李记功</v>
          </cell>
          <cell r="S940" t="str">
            <v>623059137801649327</v>
          </cell>
        </row>
        <row r="941">
          <cell r="O941" t="str">
            <v>412728198101073479</v>
          </cell>
          <cell r="P941" t="str">
            <v>农商行</v>
          </cell>
          <cell r="Q941" t="str">
            <v>石槽农商行</v>
          </cell>
          <cell r="R941" t="str">
            <v>刘松林</v>
          </cell>
          <cell r="S941" t="str">
            <v>623059137801332882</v>
          </cell>
        </row>
        <row r="942">
          <cell r="O942" t="str">
            <v>412728197803127246</v>
          </cell>
          <cell r="P942" t="str">
            <v>农商行</v>
          </cell>
          <cell r="Q942" t="str">
            <v>石槽农商行</v>
          </cell>
          <cell r="R942" t="str">
            <v>范纯中</v>
          </cell>
          <cell r="S942" t="str">
            <v>623059137801647412</v>
          </cell>
        </row>
        <row r="943">
          <cell r="O943" t="str">
            <v>412728199207217228</v>
          </cell>
          <cell r="P943" t="str">
            <v>农商行</v>
          </cell>
          <cell r="Q943" t="str">
            <v>石槽农商行</v>
          </cell>
          <cell r="R943" t="str">
            <v>范永进</v>
          </cell>
          <cell r="S943" t="str">
            <v>623059137802663517</v>
          </cell>
        </row>
        <row r="944">
          <cell r="O944" t="str">
            <v>412728196706173414</v>
          </cell>
          <cell r="P944" t="str">
            <v>农商行</v>
          </cell>
          <cell r="Q944" t="str">
            <v>石槽农商行</v>
          </cell>
          <cell r="R944" t="str">
            <v>孙文明</v>
          </cell>
          <cell r="S944" t="str">
            <v>623059137801757302</v>
          </cell>
        </row>
        <row r="945">
          <cell r="O945" t="str">
            <v>412728196510233438</v>
          </cell>
          <cell r="P945" t="str">
            <v>农商行</v>
          </cell>
          <cell r="Q945" t="str">
            <v>石槽农商行</v>
          </cell>
          <cell r="R945" t="str">
            <v>时广全</v>
          </cell>
          <cell r="S945" t="str">
            <v>623059137800214636</v>
          </cell>
        </row>
        <row r="946">
          <cell r="O946" t="str">
            <v>412728197205023412</v>
          </cell>
          <cell r="P946" t="str">
            <v>农商行</v>
          </cell>
          <cell r="Q946" t="str">
            <v>石槽农商行</v>
          </cell>
          <cell r="R946" t="str">
            <v>艾中华</v>
          </cell>
          <cell r="S946" t="str">
            <v>623059137803068880</v>
          </cell>
        </row>
        <row r="947">
          <cell r="O947" t="str">
            <v>412728196910102461</v>
          </cell>
          <cell r="P947" t="str">
            <v>农商行</v>
          </cell>
          <cell r="Q947" t="str">
            <v>石槽农商行</v>
          </cell>
          <cell r="R947" t="str">
            <v>李雪萍</v>
          </cell>
          <cell r="S947" t="str">
            <v>623059137801320226</v>
          </cell>
        </row>
        <row r="948">
          <cell r="O948" t="str">
            <v>412728197612193419</v>
          </cell>
          <cell r="P948" t="str">
            <v>农商行</v>
          </cell>
          <cell r="Q948" t="str">
            <v>石槽农商行</v>
          </cell>
          <cell r="R948" t="str">
            <v>张明军</v>
          </cell>
          <cell r="S948" t="str">
            <v>623059137802297308</v>
          </cell>
        </row>
        <row r="949">
          <cell r="O949" t="str">
            <v>41272819600314342X</v>
          </cell>
          <cell r="P949" t="str">
            <v>农商行</v>
          </cell>
          <cell r="Q949" t="str">
            <v>石槽农商行</v>
          </cell>
          <cell r="R949" t="str">
            <v>于桂荣</v>
          </cell>
          <cell r="S949" t="str">
            <v>623059137802663210</v>
          </cell>
        </row>
        <row r="950">
          <cell r="O950" t="str">
            <v>412728196603083424</v>
          </cell>
          <cell r="P950" t="str">
            <v>农商行</v>
          </cell>
          <cell r="Q950" t="str">
            <v>石槽农商行</v>
          </cell>
          <cell r="R950" t="str">
            <v>闫桂敏</v>
          </cell>
          <cell r="S950" t="str">
            <v>623059137803801611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4">
          <cell r="O4" t="str">
            <v>41272819841024573X</v>
          </cell>
          <cell r="P4" t="str">
            <v>沈丘农商银行</v>
          </cell>
          <cell r="Q4" t="str">
            <v>沈丘农商行邢庄支行</v>
          </cell>
          <cell r="R4" t="str">
            <v>申家涛</v>
          </cell>
          <cell r="S4" t="str">
            <v>623059137802952886</v>
          </cell>
        </row>
        <row r="5">
          <cell r="O5" t="str">
            <v>412728197105015714</v>
          </cell>
          <cell r="P5" t="str">
            <v>沈丘农商银行</v>
          </cell>
          <cell r="Q5" t="str">
            <v>沈丘农商行邢庄支行</v>
          </cell>
          <cell r="R5" t="str">
            <v>任得意</v>
          </cell>
          <cell r="S5" t="str">
            <v>623059137800310780</v>
          </cell>
        </row>
        <row r="6">
          <cell r="O6" t="str">
            <v>41272819780316571X</v>
          </cell>
          <cell r="P6" t="str">
            <v>沈丘农商银行</v>
          </cell>
          <cell r="Q6" t="str">
            <v>沈丘农商行邢庄支行</v>
          </cell>
          <cell r="R6" t="str">
            <v>赵健康</v>
          </cell>
          <cell r="S6" t="str">
            <v>00000122188873785889</v>
          </cell>
        </row>
        <row r="7">
          <cell r="O7" t="str">
            <v>41272819621124572X</v>
          </cell>
          <cell r="P7" t="str">
            <v>沈丘农商银行</v>
          </cell>
          <cell r="Q7" t="str">
            <v>沈丘农商行邢庄支行</v>
          </cell>
          <cell r="R7" t="str">
            <v>李兰英</v>
          </cell>
          <cell r="S7" t="str">
            <v>622991137801427305</v>
          </cell>
        </row>
        <row r="8">
          <cell r="O8" t="str">
            <v>412728198407165739</v>
          </cell>
          <cell r="P8" t="str">
            <v>沈丘农商银行</v>
          </cell>
          <cell r="Q8" t="str">
            <v>沈丘农商行邢庄支行</v>
          </cell>
          <cell r="R8" t="str">
            <v>卞冬冬</v>
          </cell>
          <cell r="S8" t="str">
            <v>623059137802690601</v>
          </cell>
        </row>
        <row r="9">
          <cell r="O9" t="str">
            <v>412728197106165722</v>
          </cell>
          <cell r="P9" t="str">
            <v>沈丘农商银行</v>
          </cell>
          <cell r="Q9" t="str">
            <v>沈丘农商行邢庄支行</v>
          </cell>
          <cell r="R9" t="str">
            <v>赵新环</v>
          </cell>
          <cell r="S9" t="str">
            <v>00000025301333787889</v>
          </cell>
        </row>
        <row r="10">
          <cell r="O10" t="str">
            <v>412728197108025715</v>
          </cell>
          <cell r="P10" t="str">
            <v>沈丘农商银行</v>
          </cell>
          <cell r="Q10" t="str">
            <v>沈丘农商行邢庄支行</v>
          </cell>
          <cell r="R10" t="str">
            <v>韩振民</v>
          </cell>
          <cell r="S10" t="str">
            <v>37811002500013126</v>
          </cell>
        </row>
        <row r="11">
          <cell r="O11" t="str">
            <v>412728198307245731</v>
          </cell>
          <cell r="P11" t="str">
            <v>沈丘农商银行</v>
          </cell>
          <cell r="Q11" t="str">
            <v>沈丘农商行邢庄支行</v>
          </cell>
          <cell r="R11" t="str">
            <v>王更</v>
          </cell>
          <cell r="S11" t="str">
            <v>37811002900015741</v>
          </cell>
        </row>
        <row r="12">
          <cell r="O12" t="str">
            <v>412728196206055737</v>
          </cell>
          <cell r="P12" t="str">
            <v>沈丘农商银行</v>
          </cell>
          <cell r="Q12" t="str">
            <v>沈丘农商行邢庄支行</v>
          </cell>
          <cell r="R12" t="str">
            <v>赵帅军</v>
          </cell>
          <cell r="S12" t="str">
            <v>623059137802535137</v>
          </cell>
        </row>
        <row r="13">
          <cell r="O13" t="str">
            <v>412728197701025716</v>
          </cell>
          <cell r="P13" t="str">
            <v>沈丘农商银行</v>
          </cell>
          <cell r="Q13" t="str">
            <v>沈丘农商行邢庄支行</v>
          </cell>
          <cell r="R13" t="str">
            <v>陈军</v>
          </cell>
          <cell r="S13" t="str">
            <v>623059137801619544</v>
          </cell>
        </row>
        <row r="14">
          <cell r="O14" t="str">
            <v>412728198608225734</v>
          </cell>
          <cell r="P14" t="str">
            <v>沈丘农商银行</v>
          </cell>
          <cell r="Q14" t="str">
            <v>沈丘农商行邢庄支行</v>
          </cell>
          <cell r="R14" t="str">
            <v>陈威力</v>
          </cell>
          <cell r="S14" t="str">
            <v>623059137800544248</v>
          </cell>
        </row>
        <row r="15">
          <cell r="O15" t="str">
            <v>412728199805095718</v>
          </cell>
          <cell r="P15" t="str">
            <v>沈丘农商银行</v>
          </cell>
          <cell r="Q15" t="str">
            <v>沈丘农商行邢庄支行</v>
          </cell>
          <cell r="R15" t="str">
            <v>黄争气</v>
          </cell>
          <cell r="S15" t="str">
            <v>62305913780054512</v>
          </cell>
        </row>
        <row r="16">
          <cell r="O16" t="str">
            <v>412728199702105741</v>
          </cell>
          <cell r="P16" t="str">
            <v>沈丘农商银行</v>
          </cell>
          <cell r="Q16" t="str">
            <v>沈丘农商行邢庄支行</v>
          </cell>
          <cell r="R16" t="str">
            <v>赵金金</v>
          </cell>
          <cell r="S16" t="str">
            <v>623059137803737948</v>
          </cell>
        </row>
        <row r="17">
          <cell r="O17" t="str">
            <v>412728196906295731</v>
          </cell>
          <cell r="P17" t="str">
            <v>沈丘农商银行</v>
          </cell>
          <cell r="Q17" t="str">
            <v>沈丘农商行邢庄支行</v>
          </cell>
          <cell r="R17" t="str">
            <v>韩玉岭</v>
          </cell>
          <cell r="S17" t="str">
            <v>37811002400016352</v>
          </cell>
        </row>
        <row r="18">
          <cell r="O18" t="str">
            <v>412728196301015717</v>
          </cell>
          <cell r="P18" t="str">
            <v>沈丘农商银行</v>
          </cell>
          <cell r="Q18" t="str">
            <v>沈丘农商行邢庄支行</v>
          </cell>
          <cell r="R18" t="str">
            <v>赵新安</v>
          </cell>
          <cell r="S18" t="str">
            <v>00000025416593780889</v>
          </cell>
        </row>
        <row r="19">
          <cell r="O19" t="str">
            <v>412728196905115719</v>
          </cell>
          <cell r="P19" t="str">
            <v>沈丘农商银行</v>
          </cell>
          <cell r="Q19" t="str">
            <v>沈丘农商行邢庄支行</v>
          </cell>
          <cell r="R19" t="str">
            <v>卢启春</v>
          </cell>
          <cell r="S19" t="str">
            <v>623059137801020495</v>
          </cell>
        </row>
        <row r="20">
          <cell r="O20" t="str">
            <v>412728196210105741</v>
          </cell>
          <cell r="P20" t="str">
            <v>沈丘农商银行</v>
          </cell>
          <cell r="Q20" t="str">
            <v>沈丘农商行邢庄支行</v>
          </cell>
          <cell r="R20" t="str">
            <v>李雷</v>
          </cell>
          <cell r="S20" t="str">
            <v>00000176679933788889</v>
          </cell>
        </row>
        <row r="21">
          <cell r="O21" t="str">
            <v>412728198608105716</v>
          </cell>
          <cell r="P21" t="str">
            <v>沈丘农商银行</v>
          </cell>
          <cell r="Q21" t="str">
            <v>沈丘农商行邢庄支行</v>
          </cell>
          <cell r="R21" t="str">
            <v>刘凤伟</v>
          </cell>
          <cell r="S21" t="str">
            <v>62305913780059564</v>
          </cell>
        </row>
        <row r="22">
          <cell r="O22" t="str">
            <v>412728196612155717</v>
          </cell>
          <cell r="P22" t="str">
            <v>大邢庄支行</v>
          </cell>
          <cell r="Q22" t="str">
            <v>沈丘农商行邢庄支行</v>
          </cell>
          <cell r="R22" t="str">
            <v>邢仁堂</v>
          </cell>
          <cell r="S22" t="str">
            <v>00000028276863783889</v>
          </cell>
        </row>
        <row r="23">
          <cell r="O23" t="str">
            <v>412728196709145718</v>
          </cell>
          <cell r="P23" t="str">
            <v>大邢庄支行</v>
          </cell>
          <cell r="Q23" t="str">
            <v>沈丘农商行邢庄支行</v>
          </cell>
          <cell r="R23" t="str">
            <v>王仓库</v>
          </cell>
          <cell r="S23" t="str">
            <v>00000109230203786889</v>
          </cell>
        </row>
        <row r="24">
          <cell r="O24" t="str">
            <v>412728197109055713</v>
          </cell>
          <cell r="P24" t="str">
            <v>大邢庄支行</v>
          </cell>
          <cell r="Q24" t="str">
            <v>沈丘农商行邢庄支行</v>
          </cell>
          <cell r="R24" t="str">
            <v>陈伟</v>
          </cell>
          <cell r="S24" t="str">
            <v>623059137800301672</v>
          </cell>
        </row>
        <row r="25">
          <cell r="O25" t="str">
            <v>412728198602065733</v>
          </cell>
          <cell r="P25" t="str">
            <v>大邢庄支行</v>
          </cell>
          <cell r="Q25" t="str">
            <v>沈丘农商行邢庄支行</v>
          </cell>
          <cell r="R25" t="str">
            <v>申俊伟</v>
          </cell>
          <cell r="S25" t="str">
            <v>00000160615713784889</v>
          </cell>
        </row>
        <row r="26">
          <cell r="O26" t="str">
            <v>412728197302195718</v>
          </cell>
          <cell r="P26" t="str">
            <v>大邢庄支行</v>
          </cell>
          <cell r="Q26" t="str">
            <v>沈丘农商行邢庄支行</v>
          </cell>
          <cell r="R26" t="str">
            <v>程坡</v>
          </cell>
          <cell r="S26" t="str">
            <v>37811002300013603</v>
          </cell>
        </row>
        <row r="27">
          <cell r="O27" t="str">
            <v>412728196507095716</v>
          </cell>
          <cell r="P27" t="str">
            <v>大邢庄支行</v>
          </cell>
          <cell r="Q27" t="str">
            <v>沈丘农商行邢庄支行</v>
          </cell>
          <cell r="R27" t="str">
            <v>李士民</v>
          </cell>
          <cell r="S27" t="str">
            <v>623059137801429373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4">
          <cell r="O4" t="str">
            <v>412728197911156028</v>
          </cell>
          <cell r="P4" t="str">
            <v>农行</v>
          </cell>
          <cell r="Q4" t="str">
            <v>沈丘农商银行冯营支行</v>
          </cell>
          <cell r="R4" t="str">
            <v>吕轻霞</v>
          </cell>
          <cell r="S4" t="str">
            <v>623059137801611863</v>
          </cell>
        </row>
        <row r="5">
          <cell r="O5" t="str">
            <v>412728197511166032</v>
          </cell>
          <cell r="P5" t="str">
            <v>农商银行冯营支行</v>
          </cell>
          <cell r="Q5" t="str">
            <v>沈丘农商银行冯营支行</v>
          </cell>
          <cell r="R5" t="str">
            <v>张宣</v>
          </cell>
          <cell r="S5" t="str">
            <v>623059137800035551</v>
          </cell>
        </row>
        <row r="6">
          <cell r="O6" t="str">
            <v>412728197303136090</v>
          </cell>
          <cell r="P6" t="str">
            <v>农商银行冯营支行</v>
          </cell>
          <cell r="Q6" t="str">
            <v>沈丘农商银行冯营支行</v>
          </cell>
          <cell r="R6" t="str">
            <v>张学振</v>
          </cell>
          <cell r="S6" t="str">
            <v>623059137801922872</v>
          </cell>
        </row>
        <row r="7">
          <cell r="O7" t="str">
            <v>412728196607086016</v>
          </cell>
          <cell r="P7" t="str">
            <v>农商银行冯营支行</v>
          </cell>
          <cell r="Q7" t="str">
            <v>沈丘农商银行冯营支行</v>
          </cell>
          <cell r="R7" t="str">
            <v>李同志</v>
          </cell>
          <cell r="S7" t="str">
            <v>623059137803546513</v>
          </cell>
        </row>
        <row r="8">
          <cell r="O8" t="str">
            <v>412728196608026031</v>
          </cell>
          <cell r="P8" t="str">
            <v>农商银行冯营支行</v>
          </cell>
          <cell r="Q8" t="str">
            <v>沈丘农商银行冯营支行</v>
          </cell>
          <cell r="R8" t="str">
            <v>袁明亮</v>
          </cell>
          <cell r="S8" t="str">
            <v>623059137802017136</v>
          </cell>
        </row>
        <row r="9">
          <cell r="O9" t="str">
            <v>412728196212036014</v>
          </cell>
          <cell r="P9" t="str">
            <v>农商银行冯营支行</v>
          </cell>
          <cell r="Q9" t="str">
            <v>沈丘农商银行冯营支行</v>
          </cell>
          <cell r="R9" t="str">
            <v>夏芳勤</v>
          </cell>
          <cell r="S9" t="str">
            <v>623059137801817999</v>
          </cell>
        </row>
        <row r="10">
          <cell r="O10" t="str">
            <v>412728196610156214</v>
          </cell>
          <cell r="P10" t="str">
            <v>农商银行冯营支行</v>
          </cell>
          <cell r="Q10" t="str">
            <v>沈丘农商银行冯营支行</v>
          </cell>
          <cell r="R10" t="str">
            <v>梁海州</v>
          </cell>
          <cell r="S10" t="str">
            <v>623059137803547156</v>
          </cell>
        </row>
        <row r="11">
          <cell r="O11" t="str">
            <v>412728196208196066</v>
          </cell>
          <cell r="P11" t="str">
            <v>农商银行冯营支行</v>
          </cell>
          <cell r="Q11" t="str">
            <v>沈丘农商银行冯营支行</v>
          </cell>
          <cell r="R11" t="str">
            <v>房秀梅</v>
          </cell>
          <cell r="S11" t="str">
            <v>623059137803546869</v>
          </cell>
        </row>
        <row r="12">
          <cell r="O12" t="str">
            <v>41272819640616601X</v>
          </cell>
          <cell r="P12" t="str">
            <v>农商银行冯营支行</v>
          </cell>
          <cell r="Q12" t="str">
            <v>沈丘农商银行冯营支行</v>
          </cell>
          <cell r="R12" t="str">
            <v>梁军</v>
          </cell>
          <cell r="S12" t="str">
            <v>623059137803547172</v>
          </cell>
        </row>
        <row r="13">
          <cell r="O13" t="str">
            <v>412728197209076079</v>
          </cell>
          <cell r="P13" t="str">
            <v>农商银行冯营支行</v>
          </cell>
          <cell r="Q13" t="str">
            <v>沈丘农商银行冯营支行</v>
          </cell>
          <cell r="R13" t="str">
            <v>王军明</v>
          </cell>
          <cell r="S13" t="str">
            <v>623059137801486035</v>
          </cell>
        </row>
        <row r="14">
          <cell r="O14" t="str">
            <v>412728195809156030</v>
          </cell>
          <cell r="P14" t="str">
            <v>农商银行冯营支行</v>
          </cell>
          <cell r="Q14" t="str">
            <v>沈丘农商银行冯营支行</v>
          </cell>
          <cell r="R14" t="str">
            <v>王俊领</v>
          </cell>
          <cell r="S14" t="str">
            <v>623059137802283316</v>
          </cell>
        </row>
        <row r="15">
          <cell r="O15" t="str">
            <v>412728196712156119</v>
          </cell>
          <cell r="P15" t="str">
            <v>农商银行冯营支行</v>
          </cell>
          <cell r="Q15" t="str">
            <v>沈丘农商银行冯营支行</v>
          </cell>
          <cell r="R15" t="str">
            <v>张自峰</v>
          </cell>
          <cell r="S15" t="str">
            <v>623059137803546927</v>
          </cell>
        </row>
        <row r="16">
          <cell r="O16" t="str">
            <v>412728197412126035</v>
          </cell>
          <cell r="P16" t="str">
            <v>农商银行冯营支行</v>
          </cell>
          <cell r="Q16" t="str">
            <v>沈丘农商银行冯营支行</v>
          </cell>
          <cell r="R16" t="str">
            <v>刘高峰</v>
          </cell>
          <cell r="S16" t="str">
            <v>623059137800778689</v>
          </cell>
        </row>
        <row r="17">
          <cell r="O17" t="str">
            <v>412728197208246013</v>
          </cell>
          <cell r="P17" t="str">
            <v>农商银行冯营支行</v>
          </cell>
          <cell r="Q17" t="str">
            <v>沈丘农商银行冯营支行</v>
          </cell>
          <cell r="R17" t="str">
            <v>张志华</v>
          </cell>
          <cell r="S17" t="str">
            <v>623059137803614048</v>
          </cell>
        </row>
        <row r="18">
          <cell r="O18" t="str">
            <v>412728197709126036</v>
          </cell>
          <cell r="P18" t="str">
            <v>农商银行冯营支行</v>
          </cell>
          <cell r="Q18" t="str">
            <v>沈丘农商银行冯营支行</v>
          </cell>
          <cell r="R18" t="str">
            <v>张战领</v>
          </cell>
          <cell r="S18" t="str">
            <v>623059137803547297</v>
          </cell>
        </row>
        <row r="19">
          <cell r="O19" t="str">
            <v>412728196307236019</v>
          </cell>
          <cell r="P19" t="str">
            <v>农商银行冯营支行</v>
          </cell>
          <cell r="Q19" t="str">
            <v>沈丘农商银行冯营支行</v>
          </cell>
          <cell r="R19" t="str">
            <v>王利</v>
          </cell>
          <cell r="S19" t="str">
            <v>623059137801191759</v>
          </cell>
        </row>
        <row r="20">
          <cell r="O20" t="str">
            <v>412728196208126033</v>
          </cell>
          <cell r="P20" t="str">
            <v>农商银行冯营支行</v>
          </cell>
          <cell r="Q20" t="str">
            <v>沈丘农商银行冯营支行</v>
          </cell>
          <cell r="R20" t="str">
            <v>李同发</v>
          </cell>
          <cell r="S20" t="str">
            <v>623059137801564799</v>
          </cell>
        </row>
        <row r="21">
          <cell r="O21" t="str">
            <v>412728198508116039</v>
          </cell>
          <cell r="P21" t="str">
            <v>农商银行冯营支行</v>
          </cell>
          <cell r="Q21" t="str">
            <v>沈丘农商银行冯营支行</v>
          </cell>
          <cell r="R21" t="str">
            <v>刘理想</v>
          </cell>
          <cell r="S21" t="str">
            <v>623059137802636943</v>
          </cell>
        </row>
        <row r="22">
          <cell r="O22" t="str">
            <v>412728197001076010</v>
          </cell>
          <cell r="P22" t="str">
            <v>农商银行冯营支行</v>
          </cell>
          <cell r="Q22" t="str">
            <v>沈丘农商银行冯营支行</v>
          </cell>
          <cell r="R22" t="str">
            <v>赵玉西</v>
          </cell>
          <cell r="S22" t="str">
            <v>623059137801596272</v>
          </cell>
        </row>
        <row r="23">
          <cell r="O23" t="str">
            <v>412728196112206055</v>
          </cell>
          <cell r="P23" t="str">
            <v>农商银行冯营支行</v>
          </cell>
          <cell r="Q23" t="str">
            <v>沈丘农商银行冯营支行</v>
          </cell>
          <cell r="R23" t="str">
            <v>李华友</v>
          </cell>
          <cell r="S23" t="str">
            <v>623059137801700898</v>
          </cell>
        </row>
        <row r="24">
          <cell r="O24" t="str">
            <v>412728197508266016</v>
          </cell>
          <cell r="P24" t="str">
            <v>农商银行冯营支行</v>
          </cell>
          <cell r="Q24" t="str">
            <v>沈丘农商银行冯营支行</v>
          </cell>
          <cell r="R24" t="str">
            <v>王志喜</v>
          </cell>
          <cell r="S24" t="str">
            <v>623059137801879072</v>
          </cell>
        </row>
        <row r="25">
          <cell r="O25" t="str">
            <v>412728196308096011</v>
          </cell>
          <cell r="P25" t="str">
            <v>农商银行冯营支行</v>
          </cell>
          <cell r="Q25" t="str">
            <v>沈丘农商银行冯营支行</v>
          </cell>
          <cell r="R25" t="str">
            <v>王峰</v>
          </cell>
          <cell r="S25" t="str">
            <v>623059137802437979</v>
          </cell>
        </row>
        <row r="26">
          <cell r="O26" t="str">
            <v>412728198204206094</v>
          </cell>
          <cell r="P26" t="str">
            <v>农商银行冯营支行</v>
          </cell>
          <cell r="Q26" t="str">
            <v>沈丘农商银行冯营支行</v>
          </cell>
          <cell r="R26" t="str">
            <v>李永坦</v>
          </cell>
          <cell r="S26" t="str">
            <v>623059137801318170</v>
          </cell>
        </row>
        <row r="27">
          <cell r="O27" t="str">
            <v>41272819790124602X</v>
          </cell>
          <cell r="P27" t="str">
            <v>农商银行冯营支行</v>
          </cell>
          <cell r="Q27" t="str">
            <v>沈丘农商银行冯营支行</v>
          </cell>
          <cell r="R27" t="str">
            <v>刘丽</v>
          </cell>
          <cell r="S27" t="str">
            <v>623059137800201344</v>
          </cell>
        </row>
        <row r="28">
          <cell r="O28" t="str">
            <v>412728197407146023</v>
          </cell>
          <cell r="P28" t="str">
            <v>农商银行冯营支行</v>
          </cell>
          <cell r="Q28" t="str">
            <v>沈丘农商银行冯营支行</v>
          </cell>
          <cell r="R28" t="str">
            <v>陈美霞</v>
          </cell>
          <cell r="S28" t="str">
            <v>623059137801486035</v>
          </cell>
        </row>
        <row r="29">
          <cell r="O29" t="str">
            <v>41272819881016615X</v>
          </cell>
          <cell r="P29" t="str">
            <v>农商银行冯营支行</v>
          </cell>
          <cell r="Q29" t="str">
            <v>沈丘农商银行冯营支行</v>
          </cell>
          <cell r="R29" t="str">
            <v>张文涛</v>
          </cell>
          <cell r="S29" t="str">
            <v>623059137803614097</v>
          </cell>
        </row>
        <row r="30">
          <cell r="O30" t="str">
            <v>412728199006076115</v>
          </cell>
          <cell r="P30" t="str">
            <v>农商银行冯营支行</v>
          </cell>
          <cell r="Q30" t="str">
            <v>沈丘农商银行冯营支行</v>
          </cell>
          <cell r="R30" t="str">
            <v>赵利伟</v>
          </cell>
          <cell r="S30" t="str">
            <v>623059137802280981</v>
          </cell>
        </row>
        <row r="31">
          <cell r="O31" t="str">
            <v>412728196608096013</v>
          </cell>
          <cell r="P31" t="str">
            <v>农商银行冯营支行</v>
          </cell>
          <cell r="Q31" t="str">
            <v>沈丘农商银行冯营支行</v>
          </cell>
          <cell r="R31" t="str">
            <v>王杠</v>
          </cell>
          <cell r="S31" t="str">
            <v>623059137801923532</v>
          </cell>
        </row>
        <row r="32">
          <cell r="O32" t="str">
            <v>412728196708146073</v>
          </cell>
          <cell r="P32" t="str">
            <v>农商银行冯营支行</v>
          </cell>
          <cell r="Q32" t="str">
            <v>沈丘农商银行冯营支行</v>
          </cell>
          <cell r="R32" t="str">
            <v>刘杰</v>
          </cell>
          <cell r="S32" t="str">
            <v>623059137801533521</v>
          </cell>
        </row>
        <row r="33">
          <cell r="O33" t="str">
            <v>412728196810116030</v>
          </cell>
          <cell r="P33" t="str">
            <v>农商银行冯营支行</v>
          </cell>
          <cell r="Q33" t="str">
            <v>沈丘农商银行冯营支行</v>
          </cell>
          <cell r="R33" t="str">
            <v>李存彬</v>
          </cell>
          <cell r="S33" t="str">
            <v>623059137801764852</v>
          </cell>
        </row>
        <row r="34">
          <cell r="O34" t="str">
            <v>412728196810146037</v>
          </cell>
          <cell r="P34" t="str">
            <v>农商银行冯营支行</v>
          </cell>
          <cell r="Q34" t="str">
            <v>沈丘农商银行冯营支行</v>
          </cell>
          <cell r="R34" t="str">
            <v>吕力得</v>
          </cell>
          <cell r="S34" t="str">
            <v>623059137802506617</v>
          </cell>
        </row>
        <row r="35">
          <cell r="O35" t="str">
            <v>412728196303106102</v>
          </cell>
          <cell r="P35" t="str">
            <v>农商银行冯营支行</v>
          </cell>
          <cell r="Q35" t="str">
            <v>沈丘农商银行冯营支行</v>
          </cell>
          <cell r="R35" t="str">
            <v>杨兰玲</v>
          </cell>
          <cell r="S35" t="str">
            <v>621585137800602407</v>
          </cell>
        </row>
        <row r="36">
          <cell r="O36" t="str">
            <v>412728197209076079</v>
          </cell>
          <cell r="P36" t="str">
            <v>农商银行冯营支行</v>
          </cell>
          <cell r="Q36" t="str">
            <v>沈丘农商银行冯营支行</v>
          </cell>
          <cell r="R36" t="str">
            <v>王军明</v>
          </cell>
          <cell r="S36" t="str">
            <v>623059137801486035</v>
          </cell>
        </row>
        <row r="37">
          <cell r="O37" t="str">
            <v>412728196512256035</v>
          </cell>
          <cell r="P37" t="str">
            <v>农商银行冯营支行</v>
          </cell>
          <cell r="Q37" t="str">
            <v>沈丘农商银行冯营支行</v>
          </cell>
          <cell r="R37" t="str">
            <v>吕子杰</v>
          </cell>
          <cell r="S37" t="str">
            <v>623059137801926311</v>
          </cell>
        </row>
        <row r="38">
          <cell r="O38" t="str">
            <v>41272819911003605X</v>
          </cell>
          <cell r="P38" t="str">
            <v>农商银行冯营支行</v>
          </cell>
          <cell r="Q38" t="str">
            <v>沈丘农商银行冯营支行</v>
          </cell>
          <cell r="R38" t="str">
            <v>吕俊威</v>
          </cell>
          <cell r="S38" t="str">
            <v>623059137800806498</v>
          </cell>
        </row>
        <row r="39">
          <cell r="O39" t="str">
            <v>412728198012306023</v>
          </cell>
          <cell r="P39" t="str">
            <v>农商银行冯营支行</v>
          </cell>
          <cell r="Q39" t="str">
            <v>沈丘农商银行冯营支行</v>
          </cell>
          <cell r="R39" t="str">
            <v>吕彩荣</v>
          </cell>
          <cell r="S39" t="str">
            <v>623059137800658469</v>
          </cell>
        </row>
        <row r="40">
          <cell r="O40" t="str">
            <v>41272819881016615X</v>
          </cell>
          <cell r="P40" t="str">
            <v>农商银行冯营支行</v>
          </cell>
          <cell r="Q40" t="str">
            <v>沈丘农商银行冯营支行</v>
          </cell>
          <cell r="R40" t="str">
            <v>张文涛</v>
          </cell>
          <cell r="S40" t="str">
            <v>623059137803614097</v>
          </cell>
        </row>
        <row r="41">
          <cell r="O41" t="str">
            <v>412728196803146063</v>
          </cell>
          <cell r="P41" t="str">
            <v>农商银行冯营支行</v>
          </cell>
          <cell r="Q41" t="str">
            <v>沈丘农商银行冯营支行</v>
          </cell>
          <cell r="R41" t="str">
            <v>刘银莲</v>
          </cell>
          <cell r="S41" t="str">
            <v>623059137800411117</v>
          </cell>
        </row>
        <row r="42">
          <cell r="O42" t="str">
            <v>412728196208126033</v>
          </cell>
          <cell r="P42" t="str">
            <v>农商银行冯营支行</v>
          </cell>
          <cell r="Q42" t="str">
            <v>沈丘农商银行冯营支行</v>
          </cell>
          <cell r="R42" t="str">
            <v>李同发</v>
          </cell>
          <cell r="S42" t="str">
            <v>623059137801564799</v>
          </cell>
        </row>
        <row r="43">
          <cell r="O43" t="str">
            <v>412728197804286038</v>
          </cell>
          <cell r="P43" t="str">
            <v>农商银行冯营支行</v>
          </cell>
          <cell r="Q43" t="str">
            <v>沈丘农商银行冯营支行</v>
          </cell>
          <cell r="R43" t="str">
            <v>梁自然</v>
          </cell>
          <cell r="S43" t="str">
            <v>623059137804286038</v>
          </cell>
        </row>
        <row r="44">
          <cell r="O44" t="str">
            <v>412728196607246091</v>
          </cell>
          <cell r="P44" t="str">
            <v>农商银行冯营支行</v>
          </cell>
          <cell r="Q44" t="str">
            <v>沈丘农商银行冯营支行</v>
          </cell>
          <cell r="R44" t="str">
            <v>周锋</v>
          </cell>
          <cell r="S44" t="str">
            <v>623059137803519551</v>
          </cell>
        </row>
        <row r="45">
          <cell r="O45" t="str">
            <v>412728196608026031</v>
          </cell>
          <cell r="P45" t="str">
            <v>农商银行冯营支行</v>
          </cell>
          <cell r="Q45" t="str">
            <v>沈丘农商银行冯营支行</v>
          </cell>
          <cell r="R45" t="str">
            <v>袁明亮</v>
          </cell>
          <cell r="S45" t="str">
            <v>623059137802017136</v>
          </cell>
        </row>
        <row r="46">
          <cell r="O46" t="str">
            <v>412728197605046074</v>
          </cell>
          <cell r="P46" t="str">
            <v>农商银行冯营支行</v>
          </cell>
          <cell r="Q46" t="str">
            <v>沈丘农商银行冯营支行</v>
          </cell>
          <cell r="R46" t="str">
            <v>梁靖</v>
          </cell>
          <cell r="S46" t="str">
            <v>623059137803519668</v>
          </cell>
        </row>
        <row r="47">
          <cell r="O47" t="str">
            <v>412728196312016037</v>
          </cell>
          <cell r="P47" t="str">
            <v>农商银行冯营支行</v>
          </cell>
          <cell r="Q47" t="str">
            <v>沈丘农商银行冯营支行</v>
          </cell>
          <cell r="R47" t="str">
            <v>张新春</v>
          </cell>
          <cell r="S47" t="str">
            <v>623059137803184380</v>
          </cell>
        </row>
        <row r="48">
          <cell r="O48" t="str">
            <v>41272819671105601X</v>
          </cell>
          <cell r="P48" t="str">
            <v>农商银行冯营支行</v>
          </cell>
          <cell r="Q48" t="str">
            <v>沈丘农商银行冯营支行</v>
          </cell>
          <cell r="R48" t="str">
            <v>高云涛</v>
          </cell>
          <cell r="S48" t="str">
            <v>621585137800588267</v>
          </cell>
        </row>
        <row r="49">
          <cell r="O49" t="str">
            <v>412728197208246013</v>
          </cell>
          <cell r="P49" t="str">
            <v>农商银行冯营支行</v>
          </cell>
          <cell r="Q49" t="str">
            <v>沈丘农商银行冯营支行</v>
          </cell>
          <cell r="R49" t="str">
            <v>张志华</v>
          </cell>
          <cell r="S49" t="str">
            <v>623059137803614048</v>
          </cell>
        </row>
        <row r="50">
          <cell r="O50" t="str">
            <v>412728196810116030</v>
          </cell>
          <cell r="P50" t="str">
            <v>农商银行冯营支行</v>
          </cell>
          <cell r="Q50" t="str">
            <v>沈丘农商银行冯营支行</v>
          </cell>
          <cell r="R50" t="str">
            <v>李存彬</v>
          </cell>
          <cell r="S50" t="str">
            <v>623059137801764852</v>
          </cell>
        </row>
        <row r="51">
          <cell r="O51" t="str">
            <v>412728198007246038</v>
          </cell>
          <cell r="P51" t="str">
            <v>农商银行冯营支行</v>
          </cell>
          <cell r="Q51" t="str">
            <v>沈丘农商银行冯营支行</v>
          </cell>
          <cell r="R51" t="str">
            <v>杨振伟</v>
          </cell>
          <cell r="S51" t="str">
            <v>623059137803545598</v>
          </cell>
        </row>
        <row r="52">
          <cell r="O52" t="str">
            <v>412728196407166054</v>
          </cell>
          <cell r="P52" t="str">
            <v>农商银行冯营支行</v>
          </cell>
          <cell r="Q52" t="str">
            <v>沈丘农商银行冯营支行</v>
          </cell>
          <cell r="R52" t="str">
            <v>刘军义</v>
          </cell>
          <cell r="S52" t="str">
            <v>00000025749743781889</v>
          </cell>
        </row>
        <row r="53">
          <cell r="O53" t="str">
            <v>412728196704206104</v>
          </cell>
          <cell r="P53" t="str">
            <v>农商银行冯营支行</v>
          </cell>
          <cell r="Q53" t="str">
            <v>沈丘农商银行冯营支行</v>
          </cell>
          <cell r="R53" t="str">
            <v>吕美英</v>
          </cell>
          <cell r="S53" t="str">
            <v>623059137801190405</v>
          </cell>
        </row>
        <row r="54">
          <cell r="O54" t="str">
            <v>412728197809026016</v>
          </cell>
          <cell r="P54" t="str">
            <v>农商银行冯营支行</v>
          </cell>
          <cell r="Q54" t="str">
            <v>沈丘农商银行冯营支行</v>
          </cell>
          <cell r="R54" t="str">
            <v>陈立红</v>
          </cell>
          <cell r="S54" t="str">
            <v>623059137801225789</v>
          </cell>
        </row>
        <row r="55">
          <cell r="O55" t="str">
            <v>412728197610106019</v>
          </cell>
          <cell r="P55" t="str">
            <v>农商银行冯营支行</v>
          </cell>
          <cell r="Q55" t="str">
            <v>沈丘农商银行冯营支行</v>
          </cell>
          <cell r="R55" t="str">
            <v>王立华</v>
          </cell>
          <cell r="S55" t="str">
            <v>623059137800857111</v>
          </cell>
        </row>
        <row r="56">
          <cell r="O56" t="str">
            <v>412728199204106012</v>
          </cell>
          <cell r="P56" t="str">
            <v>农商银行冯营支行</v>
          </cell>
          <cell r="Q56" t="str">
            <v>沈丘农商银行冯营支行</v>
          </cell>
          <cell r="R56" t="str">
            <v>赵刘站</v>
          </cell>
          <cell r="S56" t="str">
            <v>623059137803803151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4">
          <cell r="O4" t="str">
            <v>412728197404016813</v>
          </cell>
          <cell r="P4" t="str">
            <v>邮储银行</v>
          </cell>
          <cell r="Q4" t="str">
            <v>信用社</v>
          </cell>
          <cell r="R4" t="str">
            <v>夏书霞</v>
          </cell>
          <cell r="S4" t="str">
            <v>00000206804843787889</v>
          </cell>
        </row>
        <row r="5">
          <cell r="O5" t="str">
            <v>412728197710026833</v>
          </cell>
          <cell r="P5" t="str">
            <v>邮储银行</v>
          </cell>
          <cell r="Q5" t="str">
            <v>农商行</v>
          </cell>
          <cell r="R5" t="str">
            <v>陈前进</v>
          </cell>
          <cell r="S5" t="str">
            <v>00000153803533788889</v>
          </cell>
        </row>
        <row r="6">
          <cell r="O6" t="str">
            <v>412728196308226816</v>
          </cell>
          <cell r="P6" t="str">
            <v>邮储银行</v>
          </cell>
          <cell r="Q6" t="str">
            <v>农商行</v>
          </cell>
          <cell r="R6" t="str">
            <v>陈志新</v>
          </cell>
          <cell r="S6" t="str">
            <v>621585137800598928</v>
          </cell>
        </row>
        <row r="7">
          <cell r="O7" t="str">
            <v>412728197108226816</v>
          </cell>
          <cell r="P7" t="str">
            <v>邮储银行</v>
          </cell>
          <cell r="Q7" t="str">
            <v>农商银行</v>
          </cell>
          <cell r="R7" t="str">
            <v>李春生</v>
          </cell>
          <cell r="S7" t="str">
            <v>37812002800011451</v>
          </cell>
        </row>
        <row r="8">
          <cell r="O8" t="str">
            <v>412728198210086877</v>
          </cell>
          <cell r="P8" t="str">
            <v>邮储银行</v>
          </cell>
          <cell r="Q8" t="str">
            <v>付井农商行</v>
          </cell>
          <cell r="R8" t="str">
            <v>李子亮</v>
          </cell>
          <cell r="S8" t="str">
            <v>37812002000007655</v>
          </cell>
        </row>
        <row r="9">
          <cell r="O9" t="str">
            <v>412728196504036817</v>
          </cell>
          <cell r="P9" t="str">
            <v>邮储银行</v>
          </cell>
          <cell r="Q9" t="str">
            <v>付井农商行</v>
          </cell>
          <cell r="R9" t="str">
            <v>李建喜</v>
          </cell>
          <cell r="S9" t="str">
            <v>623059137802147545</v>
          </cell>
        </row>
        <row r="10">
          <cell r="O10" t="str">
            <v>412728197502206856</v>
          </cell>
          <cell r="P10" t="str">
            <v>邮储银行</v>
          </cell>
          <cell r="Q10" t="str">
            <v>付井农商行</v>
          </cell>
          <cell r="R10" t="str">
            <v>李明</v>
          </cell>
          <cell r="S10" t="str">
            <v>623059137802255629</v>
          </cell>
        </row>
        <row r="11">
          <cell r="O11" t="str">
            <v>412728196809046872</v>
          </cell>
          <cell r="P11" t="str">
            <v>邮储银行</v>
          </cell>
          <cell r="Q11" t="str">
            <v>农商行</v>
          </cell>
          <cell r="R11" t="str">
            <v>范六营</v>
          </cell>
          <cell r="S11" t="str">
            <v>37812002200016041</v>
          </cell>
        </row>
        <row r="12">
          <cell r="O12" t="str">
            <v>412728196704126841</v>
          </cell>
          <cell r="P12" t="str">
            <v>邮储银行</v>
          </cell>
          <cell r="Q12" t="str">
            <v>农商行</v>
          </cell>
          <cell r="R12" t="str">
            <v>袁纪英</v>
          </cell>
          <cell r="S12" t="str">
            <v>623059137800865676</v>
          </cell>
        </row>
        <row r="13">
          <cell r="O13" t="str">
            <v>412728197106256819</v>
          </cell>
          <cell r="P13" t="str">
            <v>邮储银行</v>
          </cell>
          <cell r="Q13" t="str">
            <v>农商行</v>
          </cell>
          <cell r="R13" t="str">
            <v>马建成</v>
          </cell>
          <cell r="S13" t="str">
            <v>623059137802481738</v>
          </cell>
        </row>
        <row r="14">
          <cell r="O14" t="str">
            <v>412728198805136845</v>
          </cell>
          <cell r="P14" t="str">
            <v>邮储银行</v>
          </cell>
          <cell r="Q14" t="str">
            <v>农商行</v>
          </cell>
          <cell r="R14" t="str">
            <v>周玉华</v>
          </cell>
          <cell r="S14" t="str">
            <v>623059137802620103</v>
          </cell>
        </row>
        <row r="15">
          <cell r="O15" t="str">
            <v>412728196510016812</v>
          </cell>
          <cell r="P15" t="str">
            <v>邮储银行</v>
          </cell>
          <cell r="Q15" t="str">
            <v>农商行</v>
          </cell>
          <cell r="R15" t="str">
            <v>周玉荣</v>
          </cell>
          <cell r="S15" t="str">
            <v>37812002000011775</v>
          </cell>
        </row>
        <row r="16">
          <cell r="O16" t="str">
            <v>412728196103076826</v>
          </cell>
          <cell r="P16" t="str">
            <v>邮储银行</v>
          </cell>
          <cell r="Q16" t="str">
            <v>农商行</v>
          </cell>
          <cell r="R16" t="str">
            <v>李月梅</v>
          </cell>
          <cell r="S16" t="str">
            <v>623059137802788496</v>
          </cell>
        </row>
        <row r="17">
          <cell r="O17" t="str">
            <v>412728196511116831</v>
          </cell>
          <cell r="P17" t="str">
            <v>邮储银行</v>
          </cell>
          <cell r="Q17" t="str">
            <v>农商行</v>
          </cell>
          <cell r="R17" t="str">
            <v>王志伟</v>
          </cell>
          <cell r="S17" t="str">
            <v>623059137802614049</v>
          </cell>
        </row>
        <row r="18">
          <cell r="O18" t="str">
            <v>412728196805056918</v>
          </cell>
          <cell r="P18" t="str">
            <v>邮储银行</v>
          </cell>
          <cell r="Q18" t="str">
            <v>农商行</v>
          </cell>
          <cell r="R18" t="str">
            <v>高建芳</v>
          </cell>
          <cell r="S18" t="str">
            <v>623059137803626158</v>
          </cell>
        </row>
        <row r="19">
          <cell r="O19" t="str">
            <v>41272819690603681X</v>
          </cell>
          <cell r="P19" t="str">
            <v>邮储银行</v>
          </cell>
          <cell r="Q19" t="str">
            <v>农商行</v>
          </cell>
          <cell r="R19" t="str">
            <v>吴立场</v>
          </cell>
          <cell r="S19" t="str">
            <v>623059137803283075</v>
          </cell>
        </row>
        <row r="20">
          <cell r="O20" t="str">
            <v>412728196508116865</v>
          </cell>
          <cell r="P20" t="str">
            <v>邮储银行</v>
          </cell>
          <cell r="Q20" t="str">
            <v>农商行</v>
          </cell>
          <cell r="R20" t="str">
            <v>孙志全</v>
          </cell>
          <cell r="S20" t="str">
            <v>00000026634603780889</v>
          </cell>
        </row>
        <row r="21">
          <cell r="O21" t="str">
            <v>412728197511136837</v>
          </cell>
          <cell r="P21" t="str">
            <v>邮储银行</v>
          </cell>
          <cell r="Q21" t="str">
            <v>农商行</v>
          </cell>
          <cell r="R21" t="str">
            <v>吴山洞</v>
          </cell>
          <cell r="S21" t="str">
            <v>621585137800558435</v>
          </cell>
        </row>
        <row r="22">
          <cell r="O22" t="str">
            <v>410224199108182627</v>
          </cell>
          <cell r="P22" t="str">
            <v>邮储银行</v>
          </cell>
          <cell r="Q22" t="str">
            <v>农商行</v>
          </cell>
          <cell r="R22" t="str">
            <v>高新中</v>
          </cell>
          <cell r="S22" t="str">
            <v>623059137800362799</v>
          </cell>
        </row>
        <row r="23">
          <cell r="O23" t="str">
            <v>412728196911146837</v>
          </cell>
          <cell r="P23" t="str">
            <v>邮储银行</v>
          </cell>
          <cell r="Q23" t="str">
            <v>农商行</v>
          </cell>
          <cell r="R23" t="str">
            <v>赵长营</v>
          </cell>
          <cell r="S23" t="str">
            <v>00000025974293780889</v>
          </cell>
        </row>
        <row r="24">
          <cell r="O24" t="str">
            <v>412728196510146828</v>
          </cell>
          <cell r="P24" t="str">
            <v>邮储银行</v>
          </cell>
          <cell r="Q24" t="str">
            <v>信用社</v>
          </cell>
          <cell r="R24" t="str">
            <v>王玉芹</v>
          </cell>
          <cell r="S24" t="str">
            <v>37812002300009139</v>
          </cell>
        </row>
        <row r="25">
          <cell r="O25" t="str">
            <v>412728198106066032</v>
          </cell>
          <cell r="P25" t="str">
            <v>邮储银行</v>
          </cell>
          <cell r="Q25" t="str">
            <v>信用社</v>
          </cell>
          <cell r="R25" t="str">
            <v>王芳</v>
          </cell>
          <cell r="S25" t="str">
            <v>623059137802255546</v>
          </cell>
        </row>
        <row r="26">
          <cell r="O26" t="str">
            <v>412728196102246838</v>
          </cell>
          <cell r="P26" t="str">
            <v>邮储银行</v>
          </cell>
          <cell r="Q26" t="str">
            <v>农商行</v>
          </cell>
          <cell r="R26" t="str">
            <v>赵中英</v>
          </cell>
          <cell r="S26" t="str">
            <v>00000118878603789889</v>
          </cell>
        </row>
        <row r="27">
          <cell r="O27" t="str">
            <v>412728197007146825</v>
          </cell>
          <cell r="P27" t="str">
            <v>邮储银行</v>
          </cell>
          <cell r="Q27" t="str">
            <v>农商行</v>
          </cell>
          <cell r="R27" t="str">
            <v>高峥嵘</v>
          </cell>
          <cell r="S27" t="str">
            <v>00000105817333780889</v>
          </cell>
        </row>
        <row r="28">
          <cell r="O28" t="str">
            <v>412728196309156856</v>
          </cell>
          <cell r="P28" t="str">
            <v>邮储银行</v>
          </cell>
          <cell r="Q28" t="str">
            <v>农商行</v>
          </cell>
          <cell r="R28" t="str">
            <v>王志军</v>
          </cell>
          <cell r="S28" t="str">
            <v>00000125951393788889</v>
          </cell>
        </row>
        <row r="29">
          <cell r="O29" t="str">
            <v>412728197506066811</v>
          </cell>
          <cell r="P29" t="str">
            <v>邮储银行</v>
          </cell>
          <cell r="Q29" t="str">
            <v>农商行</v>
          </cell>
          <cell r="R29" t="str">
            <v>高心建</v>
          </cell>
          <cell r="S29" t="str">
            <v>623059137803192375</v>
          </cell>
        </row>
        <row r="30">
          <cell r="O30" t="str">
            <v>412728196303036853</v>
          </cell>
          <cell r="P30" t="str">
            <v>邮储银行</v>
          </cell>
          <cell r="Q30" t="str">
            <v>信用社</v>
          </cell>
          <cell r="R30" t="str">
            <v>杨井奎</v>
          </cell>
          <cell r="S30" t="str">
            <v>37812012000004393</v>
          </cell>
        </row>
        <row r="31">
          <cell r="O31" t="str">
            <v>412728196307156836</v>
          </cell>
          <cell r="P31" t="str">
            <v>邮储银行</v>
          </cell>
          <cell r="Q31" t="str">
            <v>信用社</v>
          </cell>
          <cell r="R31" t="str">
            <v>刘玉真</v>
          </cell>
          <cell r="S31" t="str">
            <v>623059137803191112</v>
          </cell>
        </row>
        <row r="32">
          <cell r="O32" t="str">
            <v>412728197501206854</v>
          </cell>
          <cell r="P32" t="str">
            <v>邮储银行</v>
          </cell>
          <cell r="Q32" t="str">
            <v>信用社</v>
          </cell>
          <cell r="R32" t="str">
            <v>刘永</v>
          </cell>
          <cell r="S32" t="str">
            <v>623059137802785294</v>
          </cell>
        </row>
        <row r="33">
          <cell r="O33" t="str">
            <v>412728197004216816</v>
          </cell>
          <cell r="P33" t="str">
            <v>邮储银行</v>
          </cell>
          <cell r="Q33" t="str">
            <v>农商行</v>
          </cell>
          <cell r="R33" t="str">
            <v>高海军</v>
          </cell>
          <cell r="S33" t="str">
            <v>623059137803624526</v>
          </cell>
        </row>
        <row r="34">
          <cell r="O34" t="str">
            <v>412728196511206845</v>
          </cell>
          <cell r="P34" t="str">
            <v>邮储银行</v>
          </cell>
          <cell r="Q34" t="str">
            <v>农商行</v>
          </cell>
          <cell r="R34" t="str">
            <v>杨爱梅</v>
          </cell>
          <cell r="S34" t="str">
            <v>00000025974053781889</v>
          </cell>
        </row>
        <row r="35">
          <cell r="O35" t="str">
            <v>412728197004046845</v>
          </cell>
          <cell r="P35" t="str">
            <v>邮储银行</v>
          </cell>
          <cell r="Q35" t="str">
            <v>农商行</v>
          </cell>
          <cell r="R35" t="str">
            <v>金桂荣</v>
          </cell>
          <cell r="S35" t="str">
            <v>623059137801711556</v>
          </cell>
        </row>
        <row r="36">
          <cell r="O36" t="str">
            <v>412728195912206841</v>
          </cell>
          <cell r="P36" t="str">
            <v>邮储银行</v>
          </cell>
          <cell r="Q36" t="str">
            <v>农商行</v>
          </cell>
          <cell r="R36" t="str">
            <v>高飞</v>
          </cell>
          <cell r="S36" t="str">
            <v>623059137802789536</v>
          </cell>
        </row>
        <row r="37">
          <cell r="O37" t="str">
            <v>412728198305256816</v>
          </cell>
          <cell r="P37" t="str">
            <v>邮储银行</v>
          </cell>
          <cell r="Q37" t="str">
            <v>农商行</v>
          </cell>
          <cell r="R37" t="str">
            <v>周保红</v>
          </cell>
          <cell r="S37" t="str">
            <v>623059137803520476</v>
          </cell>
        </row>
        <row r="38">
          <cell r="O38" t="str">
            <v>412728198808136816</v>
          </cell>
          <cell r="P38" t="str">
            <v>邮储银行</v>
          </cell>
          <cell r="Q38" t="str">
            <v>农商行</v>
          </cell>
          <cell r="R38" t="str">
            <v>王东辉</v>
          </cell>
          <cell r="S38" t="str">
            <v>623059137801024901</v>
          </cell>
        </row>
        <row r="39">
          <cell r="O39" t="str">
            <v>412728198012186850</v>
          </cell>
          <cell r="P39" t="str">
            <v>邮储银行</v>
          </cell>
          <cell r="Q39" t="str">
            <v>付井农商行</v>
          </cell>
          <cell r="R39" t="str">
            <v>李红才</v>
          </cell>
          <cell r="S39" t="str">
            <v>623059137802615038</v>
          </cell>
        </row>
        <row r="40">
          <cell r="O40" t="str">
            <v>412728196507096866</v>
          </cell>
          <cell r="P40" t="str">
            <v>邮储银行</v>
          </cell>
          <cell r="Q40" t="str">
            <v>付井农商行</v>
          </cell>
          <cell r="R40" t="str">
            <v>李真</v>
          </cell>
          <cell r="S40" t="str">
            <v>623059137803198752</v>
          </cell>
        </row>
        <row r="41">
          <cell r="O41" t="str">
            <v>412728198311156846</v>
          </cell>
          <cell r="P41" t="str">
            <v>邮储银行</v>
          </cell>
          <cell r="Q41" t="str">
            <v>付井农商行</v>
          </cell>
          <cell r="R41" t="str">
            <v>李洪彬</v>
          </cell>
          <cell r="S41" t="str">
            <v>623059137800862061</v>
          </cell>
        </row>
        <row r="42">
          <cell r="O42" t="str">
            <v>412728197702196816</v>
          </cell>
          <cell r="P42" t="str">
            <v>邮储银行</v>
          </cell>
          <cell r="Q42" t="str">
            <v>农商行</v>
          </cell>
          <cell r="R42" t="str">
            <v>孙建伟</v>
          </cell>
          <cell r="S42" t="str">
            <v>00000026603823785889</v>
          </cell>
        </row>
        <row r="43">
          <cell r="O43" t="str">
            <v>412728196802236833</v>
          </cell>
          <cell r="P43" t="str">
            <v>邮储银行</v>
          </cell>
          <cell r="Q43" t="str">
            <v>农商行</v>
          </cell>
          <cell r="R43" t="str">
            <v>孙春红</v>
          </cell>
          <cell r="S43" t="str">
            <v>00000026600403781889</v>
          </cell>
        </row>
        <row r="44">
          <cell r="O44" t="str">
            <v>412728198107076857</v>
          </cell>
          <cell r="P44" t="str">
            <v>邮储银行</v>
          </cell>
          <cell r="Q44" t="str">
            <v>农商行</v>
          </cell>
          <cell r="R44" t="str">
            <v>孙朋朋</v>
          </cell>
          <cell r="S44" t="str">
            <v>00000026601263787889</v>
          </cell>
        </row>
        <row r="45">
          <cell r="O45" t="str">
            <v>412728197004036874</v>
          </cell>
          <cell r="P45" t="str">
            <v>邮储银行</v>
          </cell>
          <cell r="Q45" t="str">
            <v>农商行</v>
          </cell>
          <cell r="R45" t="str">
            <v>孙留景</v>
          </cell>
          <cell r="S45" t="str">
            <v>00000026603223780889</v>
          </cell>
        </row>
        <row r="46">
          <cell r="O46" t="str">
            <v>412728196512206839</v>
          </cell>
          <cell r="P46" t="str">
            <v>邮储银行</v>
          </cell>
          <cell r="Q46" t="str">
            <v>农商行</v>
          </cell>
          <cell r="R46" t="str">
            <v>孙中华</v>
          </cell>
          <cell r="S46" t="str">
            <v>00000026601943785889</v>
          </cell>
        </row>
        <row r="47">
          <cell r="O47" t="str">
            <v>412728196903246934</v>
          </cell>
          <cell r="P47" t="str">
            <v>邮储银行</v>
          </cell>
          <cell r="Q47" t="str">
            <v>农商行</v>
          </cell>
          <cell r="R47" t="str">
            <v>孙纪兵</v>
          </cell>
          <cell r="S47" t="str">
            <v>00000026601943785889</v>
          </cell>
        </row>
        <row r="48">
          <cell r="O48" t="str">
            <v>412728197205146818</v>
          </cell>
          <cell r="P48" t="str">
            <v>邮储银行</v>
          </cell>
          <cell r="Q48" t="str">
            <v>农商行</v>
          </cell>
          <cell r="R48" t="str">
            <v>孙永</v>
          </cell>
          <cell r="S48" t="str">
            <v>00000026603823785889</v>
          </cell>
        </row>
        <row r="49">
          <cell r="O49" t="str">
            <v>412728198607046814</v>
          </cell>
          <cell r="P49" t="str">
            <v>邮储银行</v>
          </cell>
          <cell r="Q49" t="str">
            <v>农商行</v>
          </cell>
          <cell r="R49" t="str">
            <v>孙留洋</v>
          </cell>
          <cell r="S49" t="str">
            <v>37812002100005335</v>
          </cell>
        </row>
        <row r="50">
          <cell r="O50" t="str">
            <v>41272819790510685X</v>
          </cell>
          <cell r="P50" t="str">
            <v>邮储银行</v>
          </cell>
          <cell r="Q50" t="str">
            <v>农商行</v>
          </cell>
          <cell r="R50" t="str">
            <v>孙红伟</v>
          </cell>
          <cell r="S50" t="str">
            <v>623059137803190502</v>
          </cell>
        </row>
        <row r="51">
          <cell r="O51" t="str">
            <v>41272819661025683X</v>
          </cell>
          <cell r="P51" t="str">
            <v>邮储银行</v>
          </cell>
          <cell r="Q51" t="str">
            <v>农商行</v>
          </cell>
          <cell r="R51" t="str">
            <v>孙绍才</v>
          </cell>
          <cell r="S51" t="str">
            <v>00000026603223780889</v>
          </cell>
        </row>
        <row r="52">
          <cell r="O52" t="str">
            <v>412728197607016813</v>
          </cell>
          <cell r="P52" t="str">
            <v>邮储银行</v>
          </cell>
          <cell r="Q52" t="str">
            <v>农商行</v>
          </cell>
          <cell r="R52" t="str">
            <v>孙先锋</v>
          </cell>
          <cell r="S52" t="str">
            <v>00000026601263787889</v>
          </cell>
        </row>
        <row r="53">
          <cell r="O53" t="str">
            <v>412728196804026856</v>
          </cell>
          <cell r="P53" t="str">
            <v>邮储银行</v>
          </cell>
          <cell r="Q53" t="str">
            <v>信用社</v>
          </cell>
          <cell r="R53" t="str">
            <v>杨东</v>
          </cell>
          <cell r="S53" t="str">
            <v>37812002500009082</v>
          </cell>
        </row>
        <row r="54">
          <cell r="O54" t="str">
            <v>412728197111106831</v>
          </cell>
          <cell r="P54" t="str">
            <v>邮储银行</v>
          </cell>
          <cell r="Q54" t="str">
            <v>信用社</v>
          </cell>
          <cell r="R54" t="str">
            <v>王凤英</v>
          </cell>
          <cell r="S54" t="str">
            <v>37812012300004443</v>
          </cell>
        </row>
        <row r="55">
          <cell r="O55" t="str">
            <v>412728197308146896</v>
          </cell>
          <cell r="P55" t="str">
            <v>邮储银行</v>
          </cell>
          <cell r="Q55" t="str">
            <v>信用社</v>
          </cell>
          <cell r="R55" t="str">
            <v>杨建国</v>
          </cell>
          <cell r="S55" t="str">
            <v>623059137803521326</v>
          </cell>
        </row>
        <row r="56">
          <cell r="O56" t="str">
            <v>412728197911156810</v>
          </cell>
          <cell r="P56" t="str">
            <v>邮储银行</v>
          </cell>
          <cell r="Q56" t="str">
            <v>信用社</v>
          </cell>
          <cell r="R56" t="str">
            <v>杨来昌</v>
          </cell>
          <cell r="S56" t="str">
            <v>623059137800862806</v>
          </cell>
        </row>
        <row r="57">
          <cell r="O57" t="str">
            <v>412728198509176850</v>
          </cell>
          <cell r="P57" t="str">
            <v>邮储银行</v>
          </cell>
          <cell r="Q57" t="str">
            <v>农商行</v>
          </cell>
          <cell r="R57" t="str">
            <v>赵连治</v>
          </cell>
          <cell r="S57" t="str">
            <v>37812002600011838</v>
          </cell>
        </row>
        <row r="58">
          <cell r="O58" t="str">
            <v>412728197603036833</v>
          </cell>
          <cell r="P58" t="str">
            <v>邮储银行</v>
          </cell>
          <cell r="Q58" t="str">
            <v>农商行</v>
          </cell>
          <cell r="R58" t="str">
            <v>王发展</v>
          </cell>
          <cell r="S58" t="str">
            <v>623059137802053149</v>
          </cell>
        </row>
        <row r="59">
          <cell r="O59" t="str">
            <v>412728197909136933</v>
          </cell>
          <cell r="P59" t="str">
            <v>邮储银行</v>
          </cell>
          <cell r="Q59" t="str">
            <v>付井农商行</v>
          </cell>
          <cell r="R59" t="str">
            <v>刘月英</v>
          </cell>
          <cell r="S59" t="str">
            <v>623059137802786938</v>
          </cell>
        </row>
        <row r="60">
          <cell r="O60" t="str">
            <v>41272819791202684X</v>
          </cell>
          <cell r="P60" t="str">
            <v>邮储银行</v>
          </cell>
          <cell r="Q60" t="str">
            <v>农商行</v>
          </cell>
          <cell r="R60" t="str">
            <v>周伟</v>
          </cell>
          <cell r="S60" t="str">
            <v>00000093192833780889</v>
          </cell>
        </row>
        <row r="61">
          <cell r="O61" t="str">
            <v>412728196711296814</v>
          </cell>
          <cell r="P61" t="str">
            <v>邮储银行</v>
          </cell>
          <cell r="Q61" t="str">
            <v>农商行</v>
          </cell>
          <cell r="R61" t="str">
            <v>赵士民</v>
          </cell>
          <cell r="S61" t="str">
            <v>37812002900011771</v>
          </cell>
        </row>
        <row r="62">
          <cell r="O62" t="str">
            <v>412728197211206979</v>
          </cell>
          <cell r="P62" t="str">
            <v>邮储银行</v>
          </cell>
          <cell r="Q62" t="str">
            <v>农商行</v>
          </cell>
          <cell r="R62" t="str">
            <v>王明峰</v>
          </cell>
          <cell r="S62" t="str">
            <v>623059137803197010</v>
          </cell>
        </row>
        <row r="63">
          <cell r="O63" t="str">
            <v>412728196211236815</v>
          </cell>
          <cell r="P63" t="str">
            <v>邮储银行</v>
          </cell>
          <cell r="Q63" t="str">
            <v>农商行</v>
          </cell>
          <cell r="R63" t="str">
            <v>王子坤</v>
          </cell>
          <cell r="S63" t="str">
            <v>623059137802785625</v>
          </cell>
        </row>
        <row r="64">
          <cell r="O64" t="str">
            <v>412728197009026819</v>
          </cell>
          <cell r="P64" t="str">
            <v>邮储银行</v>
          </cell>
          <cell r="Q64" t="str">
            <v>农商银行</v>
          </cell>
          <cell r="R64" t="str">
            <v>王建松</v>
          </cell>
          <cell r="S64" t="str">
            <v>623059137803808947</v>
          </cell>
        </row>
        <row r="65">
          <cell r="O65" t="str">
            <v>412728198608166914</v>
          </cell>
          <cell r="P65" t="str">
            <v>邮储银行</v>
          </cell>
          <cell r="Q65" t="str">
            <v>农商银行</v>
          </cell>
          <cell r="R65" t="str">
            <v>蒋金荣</v>
          </cell>
          <cell r="S65" t="str">
            <v>00000187473783780889</v>
          </cell>
        </row>
        <row r="66">
          <cell r="O66" t="str">
            <v>412728198011206995</v>
          </cell>
          <cell r="P66" t="str">
            <v>邮储银行</v>
          </cell>
          <cell r="Q66" t="str">
            <v>农商行</v>
          </cell>
          <cell r="R66" t="str">
            <v>王忠心</v>
          </cell>
          <cell r="S66" t="str">
            <v>00000026676303781889</v>
          </cell>
        </row>
        <row r="67">
          <cell r="O67" t="str">
            <v>412728197808306817</v>
          </cell>
          <cell r="P67" t="str">
            <v>邮储银行</v>
          </cell>
          <cell r="Q67" t="str">
            <v>农商银行</v>
          </cell>
          <cell r="R67" t="str">
            <v>周伟</v>
          </cell>
          <cell r="S67" t="str">
            <v>37812002800011446</v>
          </cell>
        </row>
        <row r="68">
          <cell r="O68" t="str">
            <v>412728196906156854</v>
          </cell>
          <cell r="P68" t="str">
            <v>邮储银行</v>
          </cell>
          <cell r="Q68" t="str">
            <v>农商银行</v>
          </cell>
          <cell r="R68" t="str">
            <v>王子来</v>
          </cell>
          <cell r="S68" t="str">
            <v>37812002200018064</v>
          </cell>
        </row>
        <row r="69">
          <cell r="O69" t="str">
            <v>412728197009276826</v>
          </cell>
          <cell r="P69" t="str">
            <v>邮储银行</v>
          </cell>
          <cell r="Q69" t="str">
            <v>农商行</v>
          </cell>
          <cell r="R69" t="str">
            <v>胡  灿</v>
          </cell>
          <cell r="S69" t="str">
            <v>37812002800008359</v>
          </cell>
        </row>
        <row r="70">
          <cell r="O70" t="str">
            <v>412728198710026950</v>
          </cell>
          <cell r="P70" t="str">
            <v>邮储银行</v>
          </cell>
          <cell r="Q70" t="str">
            <v>农商行</v>
          </cell>
          <cell r="R70" t="str">
            <v>夏荆州</v>
          </cell>
          <cell r="S70" t="str">
            <v>623059137803461473</v>
          </cell>
        </row>
        <row r="71">
          <cell r="O71" t="str">
            <v>412728197108166905</v>
          </cell>
          <cell r="P71" t="str">
            <v>邮储银行</v>
          </cell>
          <cell r="Q71" t="str">
            <v>农商行</v>
          </cell>
          <cell r="R71" t="str">
            <v>王勤英</v>
          </cell>
          <cell r="S71" t="str">
            <v>37812002400004259</v>
          </cell>
        </row>
        <row r="72">
          <cell r="O72" t="str">
            <v>412728197303046810</v>
          </cell>
          <cell r="P72" t="str">
            <v>邮储银行</v>
          </cell>
          <cell r="Q72" t="str">
            <v>农商行</v>
          </cell>
          <cell r="R72" t="str">
            <v>王志刚</v>
          </cell>
          <cell r="S72" t="str">
            <v>621585137800598019</v>
          </cell>
        </row>
        <row r="73">
          <cell r="O73" t="str">
            <v>41272819660623681X</v>
          </cell>
          <cell r="P73" t="str">
            <v>邮储银行</v>
          </cell>
          <cell r="Q73" t="str">
            <v>农商银行</v>
          </cell>
          <cell r="R73" t="str">
            <v>王见明</v>
          </cell>
          <cell r="S73" t="str">
            <v>37812002800007449</v>
          </cell>
        </row>
        <row r="74">
          <cell r="O74" t="str">
            <v>412728199609276810</v>
          </cell>
          <cell r="P74" t="str">
            <v>邮储银行</v>
          </cell>
          <cell r="Q74" t="str">
            <v>农商行</v>
          </cell>
          <cell r="R74" t="str">
            <v>马兴望</v>
          </cell>
          <cell r="S74" t="str">
            <v>623059137803461465</v>
          </cell>
        </row>
        <row r="75">
          <cell r="O75" t="str">
            <v>412728196903216831</v>
          </cell>
          <cell r="P75" t="str">
            <v>中银富登</v>
          </cell>
          <cell r="Q75" t="str">
            <v>农商银行</v>
          </cell>
          <cell r="R75" t="str">
            <v>王振克</v>
          </cell>
          <cell r="S75" t="str">
            <v>623059137803146157</v>
          </cell>
        </row>
        <row r="76">
          <cell r="O76" t="str">
            <v>412728196903216831</v>
          </cell>
          <cell r="P76" t="str">
            <v>中银富登</v>
          </cell>
          <cell r="Q76" t="str">
            <v>农商行</v>
          </cell>
          <cell r="R76" t="str">
            <v>高斗</v>
          </cell>
          <cell r="S76" t="str">
            <v>00000101932883783889</v>
          </cell>
        </row>
        <row r="77">
          <cell r="O77" t="str">
            <v>41272819760210681X</v>
          </cell>
          <cell r="P77" t="str">
            <v>中银富登</v>
          </cell>
          <cell r="Q77" t="str">
            <v>农商行</v>
          </cell>
          <cell r="R77" t="str">
            <v>王贺勤</v>
          </cell>
          <cell r="S77" t="str">
            <v>00000201888653788889</v>
          </cell>
        </row>
        <row r="78">
          <cell r="O78" t="str">
            <v>412728197708266811</v>
          </cell>
          <cell r="P78" t="str">
            <v>中银富登</v>
          </cell>
          <cell r="Q78" t="str">
            <v>农商银行</v>
          </cell>
          <cell r="R78" t="str">
            <v>董振峰</v>
          </cell>
          <cell r="S78" t="str">
            <v>37812002900011455</v>
          </cell>
        </row>
        <row r="79">
          <cell r="O79" t="str">
            <v>412728196408106854</v>
          </cell>
          <cell r="P79" t="str">
            <v>中银富登</v>
          </cell>
          <cell r="Q79" t="str">
            <v>农商行</v>
          </cell>
          <cell r="R79" t="str">
            <v>李秀英</v>
          </cell>
          <cell r="S79" t="str">
            <v>37812002800008948</v>
          </cell>
        </row>
        <row r="80">
          <cell r="O80" t="str">
            <v>412728196912176851</v>
          </cell>
          <cell r="P80" t="str">
            <v>中银富登</v>
          </cell>
          <cell r="Q80" t="str">
            <v>农商银行</v>
          </cell>
          <cell r="R80" t="str">
            <v>董备战</v>
          </cell>
          <cell r="S80" t="str">
            <v>623059137803409969</v>
          </cell>
        </row>
        <row r="81">
          <cell r="O81" t="str">
            <v>412728196207146876</v>
          </cell>
          <cell r="P81" t="str">
            <v>中银富登</v>
          </cell>
          <cell r="Q81" t="str">
            <v>农商银行</v>
          </cell>
          <cell r="R81" t="str">
            <v>董进堂</v>
          </cell>
          <cell r="S81" t="str">
            <v>00000070704623789889</v>
          </cell>
        </row>
        <row r="82">
          <cell r="O82" t="str">
            <v>412728196004016836</v>
          </cell>
          <cell r="P82" t="str">
            <v>中银富登</v>
          </cell>
          <cell r="Q82" t="str">
            <v>农商行</v>
          </cell>
          <cell r="R82" t="str">
            <v>高平山</v>
          </cell>
          <cell r="S82" t="str">
            <v>37812002800008953</v>
          </cell>
        </row>
        <row r="83">
          <cell r="O83" t="str">
            <v>41272819721104691X</v>
          </cell>
          <cell r="P83" t="str">
            <v>中银富登</v>
          </cell>
          <cell r="Q83" t="str">
            <v>农商银行</v>
          </cell>
          <cell r="R83" t="str">
            <v>董国军</v>
          </cell>
          <cell r="S83" t="str">
            <v>623059137803409902</v>
          </cell>
        </row>
        <row r="84">
          <cell r="O84" t="str">
            <v>412728196802096834</v>
          </cell>
          <cell r="P84" t="str">
            <v>中银富登</v>
          </cell>
          <cell r="Q84" t="str">
            <v>农商银行</v>
          </cell>
          <cell r="R84" t="str">
            <v>李志民</v>
          </cell>
          <cell r="S84" t="str">
            <v>623059137803041911</v>
          </cell>
        </row>
        <row r="85">
          <cell r="O85" t="str">
            <v>412728196601236810</v>
          </cell>
          <cell r="P85" t="str">
            <v>中银富登</v>
          </cell>
          <cell r="Q85" t="str">
            <v>农商银行</v>
          </cell>
          <cell r="R85" t="str">
            <v>闫秀丽</v>
          </cell>
          <cell r="S85" t="str">
            <v>623059137802052661</v>
          </cell>
        </row>
        <row r="86">
          <cell r="O86" t="str">
            <v>412728196206106813</v>
          </cell>
          <cell r="P86" t="str">
            <v>中银富登</v>
          </cell>
          <cell r="Q86" t="str">
            <v>农商银行</v>
          </cell>
          <cell r="R86" t="str">
            <v>刘国俊</v>
          </cell>
          <cell r="S86" t="str">
            <v>623059137801340190</v>
          </cell>
        </row>
        <row r="87">
          <cell r="O87" t="str">
            <v>412728196910036839</v>
          </cell>
          <cell r="P87" t="str">
            <v>中银富登</v>
          </cell>
          <cell r="Q87" t="str">
            <v>农商银行</v>
          </cell>
          <cell r="R87" t="str">
            <v>郭三兵</v>
          </cell>
          <cell r="S87" t="str">
            <v>623059137802623511</v>
          </cell>
        </row>
        <row r="88">
          <cell r="O88" t="str">
            <v>412728198807246837</v>
          </cell>
          <cell r="P88" t="str">
            <v>中银富登</v>
          </cell>
          <cell r="Q88" t="str">
            <v>农商银行</v>
          </cell>
          <cell r="R88" t="str">
            <v>郭玉齐</v>
          </cell>
          <cell r="S88" t="str">
            <v>623059137802621986</v>
          </cell>
        </row>
        <row r="89">
          <cell r="O89" t="str">
            <v>412728197706206815</v>
          </cell>
          <cell r="P89" t="str">
            <v>中银富登</v>
          </cell>
          <cell r="Q89" t="str">
            <v>农商银行</v>
          </cell>
          <cell r="R89" t="str">
            <v>刘长林</v>
          </cell>
          <cell r="S89" t="str">
            <v>37812002600013856</v>
          </cell>
        </row>
        <row r="90">
          <cell r="O90" t="str">
            <v>412728196405176822</v>
          </cell>
          <cell r="P90" t="str">
            <v>中银富登</v>
          </cell>
          <cell r="Q90" t="str">
            <v>农商银行</v>
          </cell>
          <cell r="R90" t="str">
            <v>董国彬</v>
          </cell>
          <cell r="S90" t="str">
            <v>37812002700011456</v>
          </cell>
        </row>
        <row r="91">
          <cell r="O91" t="str">
            <v>412728196709076839</v>
          </cell>
          <cell r="P91" t="str">
            <v>中银富登</v>
          </cell>
          <cell r="Q91" t="str">
            <v>农商银行</v>
          </cell>
          <cell r="R91" t="str">
            <v>董领堂</v>
          </cell>
          <cell r="S91" t="str">
            <v>00000070704663780889</v>
          </cell>
        </row>
        <row r="92">
          <cell r="O92" t="str">
            <v>412728198505046899</v>
          </cell>
          <cell r="P92" t="str">
            <v>沈丘农商银行付井支行</v>
          </cell>
          <cell r="Q92" t="str">
            <v>沈丘农商银行付井支行</v>
          </cell>
          <cell r="R92" t="str">
            <v>彭新运</v>
          </cell>
          <cell r="S92" t="str">
            <v>623059137803627487</v>
          </cell>
        </row>
        <row r="93">
          <cell r="O93" t="str">
            <v>412728198404176869
</v>
          </cell>
          <cell r="P93" t="str">
            <v>中银富登</v>
          </cell>
          <cell r="Q93" t="str">
            <v>农商行</v>
          </cell>
          <cell r="R93" t="str">
            <v>李贝贝</v>
          </cell>
          <cell r="S93" t="str">
            <v>37812002200011524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54">
          <cell r="O54" t="str">
            <v>412728196707052219</v>
          </cell>
          <cell r="P54" t="str">
            <v>邮储银行</v>
          </cell>
          <cell r="Q54" t="str">
            <v>农商银行</v>
          </cell>
          <cell r="R54" t="str">
            <v>崔素芹</v>
          </cell>
          <cell r="S54" t="str">
            <v>622991137801398209</v>
          </cell>
        </row>
        <row r="55">
          <cell r="O55" t="str">
            <v>412728197612273769</v>
          </cell>
          <cell r="P55" t="str">
            <v>邮储银行</v>
          </cell>
        </row>
        <row r="55">
          <cell r="R55" t="e">
            <v>#N/A</v>
          </cell>
        </row>
        <row r="56">
          <cell r="O56" t="str">
            <v>412728197212313434</v>
          </cell>
          <cell r="P56" t="str">
            <v>邮储银行</v>
          </cell>
        </row>
        <row r="56">
          <cell r="R56" t="e">
            <v>#N/A</v>
          </cell>
        </row>
        <row r="57">
          <cell r="O57" t="str">
            <v>412728196011233812</v>
          </cell>
          <cell r="P57" t="str">
            <v>邮储银行</v>
          </cell>
        </row>
        <row r="57">
          <cell r="R57" t="e">
            <v>#N/A</v>
          </cell>
        </row>
        <row r="58">
          <cell r="O58" t="str">
            <v>412728197410183853</v>
          </cell>
          <cell r="P58" t="str">
            <v>邮储银行</v>
          </cell>
        </row>
        <row r="58">
          <cell r="R58" t="e">
            <v>#N/A</v>
          </cell>
        </row>
        <row r="59">
          <cell r="O59" t="str">
            <v>412728197312183913</v>
          </cell>
          <cell r="P59" t="str">
            <v>邮储银行</v>
          </cell>
        </row>
        <row r="59">
          <cell r="R59" t="e">
            <v>#N/A</v>
          </cell>
        </row>
        <row r="60">
          <cell r="O60" t="str">
            <v>412728198206173855</v>
          </cell>
          <cell r="P60" t="str">
            <v>邮储银行</v>
          </cell>
        </row>
        <row r="60">
          <cell r="R60" t="e">
            <v>#N/A</v>
          </cell>
        </row>
        <row r="61">
          <cell r="O61" t="str">
            <v>412728196610123850</v>
          </cell>
          <cell r="P61" t="str">
            <v>邮储银行</v>
          </cell>
        </row>
        <row r="61">
          <cell r="R61" t="e">
            <v>#N/A</v>
          </cell>
        </row>
        <row r="62">
          <cell r="O62" t="str">
            <v>412728198103013875</v>
          </cell>
          <cell r="P62" t="str">
            <v>邮储银行</v>
          </cell>
        </row>
        <row r="62">
          <cell r="R62" t="e">
            <v>#N/A</v>
          </cell>
        </row>
        <row r="63">
          <cell r="O63" t="str">
            <v>412728196608013417</v>
          </cell>
          <cell r="P63" t="str">
            <v>邮储银行</v>
          </cell>
        </row>
        <row r="63">
          <cell r="R63" t="e">
            <v>#N/A</v>
          </cell>
        </row>
        <row r="64">
          <cell r="O64" t="str">
            <v>412728196809143429</v>
          </cell>
          <cell r="P64" t="str">
            <v>邮储银行</v>
          </cell>
        </row>
        <row r="64">
          <cell r="R64" t="e">
            <v>#N/A</v>
          </cell>
        </row>
        <row r="65">
          <cell r="O65" t="str">
            <v>412728197008163432</v>
          </cell>
          <cell r="P65" t="str">
            <v>邮储银行</v>
          </cell>
        </row>
        <row r="65">
          <cell r="R65" t="e">
            <v>#N/A</v>
          </cell>
        </row>
        <row r="66">
          <cell r="O66" t="str">
            <v>412728196606163411</v>
          </cell>
          <cell r="P66" t="str">
            <v>邮储银行</v>
          </cell>
        </row>
        <row r="66">
          <cell r="R66" t="e">
            <v>#N/A</v>
          </cell>
        </row>
        <row r="67">
          <cell r="O67" t="str">
            <v>412728197008133452</v>
          </cell>
          <cell r="P67" t="str">
            <v>邮储银行</v>
          </cell>
        </row>
        <row r="67">
          <cell r="R67" t="e">
            <v>#N/A</v>
          </cell>
        </row>
        <row r="68">
          <cell r="O68" t="str">
            <v>412728197207033024</v>
          </cell>
          <cell r="P68" t="str">
            <v>邮储银行</v>
          </cell>
        </row>
        <row r="68">
          <cell r="R68" t="e">
            <v>#N/A</v>
          </cell>
        </row>
        <row r="69">
          <cell r="O69" t="str">
            <v>412728197904053477</v>
          </cell>
          <cell r="P69" t="str">
            <v>邮储银行</v>
          </cell>
        </row>
        <row r="69">
          <cell r="R69" t="e">
            <v>#N/A</v>
          </cell>
        </row>
        <row r="70">
          <cell r="O70" t="str">
            <v>412728197309243858</v>
          </cell>
          <cell r="P70" t="str">
            <v>邮储银行</v>
          </cell>
        </row>
        <row r="70">
          <cell r="R70" t="e">
            <v>#N/A</v>
          </cell>
        </row>
        <row r="71">
          <cell r="O71" t="str">
            <v>412728196806143896</v>
          </cell>
          <cell r="P71" t="str">
            <v>邮储银行</v>
          </cell>
        </row>
        <row r="71">
          <cell r="R71" t="e">
            <v>#N/A</v>
          </cell>
        </row>
        <row r="72">
          <cell r="O72" t="str">
            <v>412728198005130517</v>
          </cell>
          <cell r="P72" t="str">
            <v>邮储银行</v>
          </cell>
        </row>
        <row r="72">
          <cell r="R72" t="e">
            <v>#N/A</v>
          </cell>
        </row>
        <row r="73">
          <cell r="O73" t="str">
            <v>412728198710110511</v>
          </cell>
          <cell r="P73" t="str">
            <v>邮储银行</v>
          </cell>
        </row>
        <row r="73">
          <cell r="R73" t="e">
            <v>#N/A</v>
          </cell>
        </row>
        <row r="74">
          <cell r="O74" t="str">
            <v>412728196511060516</v>
          </cell>
          <cell r="P74" t="str">
            <v>邮储银行</v>
          </cell>
        </row>
        <row r="74">
          <cell r="R74" t="e">
            <v>#N/A</v>
          </cell>
        </row>
        <row r="75">
          <cell r="O75" t="str">
            <v>412728198410050553</v>
          </cell>
          <cell r="P75" t="str">
            <v>邮储银行</v>
          </cell>
        </row>
        <row r="75">
          <cell r="R75" t="e">
            <v>#N/A</v>
          </cell>
        </row>
        <row r="76">
          <cell r="O76" t="str">
            <v>412728197010203851</v>
          </cell>
          <cell r="P76" t="str">
            <v>邮储银行</v>
          </cell>
        </row>
        <row r="76">
          <cell r="R76" t="e">
            <v>#N/A</v>
          </cell>
        </row>
        <row r="77">
          <cell r="O77" t="str">
            <v>412728197710026833</v>
          </cell>
          <cell r="P77" t="str">
            <v>邮储银行</v>
          </cell>
        </row>
        <row r="77">
          <cell r="R77" t="e">
            <v>#N/A</v>
          </cell>
        </row>
        <row r="78">
          <cell r="O78" t="str">
            <v>412728196308226816</v>
          </cell>
          <cell r="P78" t="str">
            <v>邮储银行</v>
          </cell>
        </row>
        <row r="78">
          <cell r="R78" t="e">
            <v>#N/A</v>
          </cell>
        </row>
        <row r="79">
          <cell r="O79" t="str">
            <v>412728197108226816</v>
          </cell>
          <cell r="P79" t="str">
            <v>邮储银行</v>
          </cell>
        </row>
        <row r="79">
          <cell r="R79" t="e">
            <v>#N/A</v>
          </cell>
        </row>
        <row r="80">
          <cell r="O80" t="str">
            <v>412728199310172232</v>
          </cell>
          <cell r="P80" t="str">
            <v>邮储银行</v>
          </cell>
          <cell r="Q80" t="str">
            <v>农商银行</v>
          </cell>
          <cell r="R80" t="str">
            <v>宋朋</v>
          </cell>
          <cell r="S80" t="str">
            <v>623059137802551811</v>
          </cell>
        </row>
        <row r="81">
          <cell r="O81" t="str">
            <v>412728197202042212</v>
          </cell>
          <cell r="P81" t="str">
            <v>邮储银行</v>
          </cell>
          <cell r="Q81" t="str">
            <v>农商银行</v>
          </cell>
          <cell r="R81" t="str">
            <v>张战士</v>
          </cell>
          <cell r="S81" t="str">
            <v>623059137801433383</v>
          </cell>
        </row>
        <row r="82">
          <cell r="O82" t="str">
            <v>412728196310012235</v>
          </cell>
          <cell r="P82" t="str">
            <v>邮储银行</v>
          </cell>
          <cell r="Q82" t="str">
            <v>农商银行</v>
          </cell>
          <cell r="R82" t="str">
            <v>谷义朝</v>
          </cell>
          <cell r="S82" t="str">
            <v>00000023812363784889</v>
          </cell>
        </row>
        <row r="83">
          <cell r="O83" t="str">
            <v>412728198210086877</v>
          </cell>
          <cell r="P83" t="str">
            <v>邮储银行</v>
          </cell>
        </row>
        <row r="83">
          <cell r="R83" t="e">
            <v>#N/A</v>
          </cell>
        </row>
        <row r="84">
          <cell r="O84" t="str">
            <v>412728196504036817</v>
          </cell>
          <cell r="P84" t="str">
            <v>邮储银行</v>
          </cell>
        </row>
        <row r="84">
          <cell r="R84" t="e">
            <v>#N/A</v>
          </cell>
        </row>
        <row r="85">
          <cell r="O85" t="str">
            <v>412728197502206856</v>
          </cell>
          <cell r="P85" t="str">
            <v>邮储银行</v>
          </cell>
        </row>
        <row r="85">
          <cell r="R85" t="e">
            <v>#N/A</v>
          </cell>
        </row>
        <row r="86">
          <cell r="O86" t="str">
            <v>41272819720920347X</v>
          </cell>
          <cell r="P86" t="str">
            <v>邮储银行</v>
          </cell>
        </row>
        <row r="86">
          <cell r="R86" t="e">
            <v>#N/A</v>
          </cell>
        </row>
        <row r="87">
          <cell r="O87" t="str">
            <v>412728197707090535</v>
          </cell>
          <cell r="P87" t="str">
            <v>邮储银行</v>
          </cell>
        </row>
        <row r="87">
          <cell r="R87" t="e">
            <v>#N/A</v>
          </cell>
        </row>
        <row r="88">
          <cell r="O88" t="str">
            <v>412728196911210536</v>
          </cell>
          <cell r="P88" t="str">
            <v>邮储银行</v>
          </cell>
        </row>
        <row r="88">
          <cell r="R88" t="e">
            <v>#N/A</v>
          </cell>
        </row>
        <row r="89">
          <cell r="O89" t="str">
            <v>412728196401010550</v>
          </cell>
          <cell r="P89" t="str">
            <v>邮储银行</v>
          </cell>
        </row>
        <row r="89">
          <cell r="R89" t="e">
            <v>#N/A</v>
          </cell>
        </row>
        <row r="90">
          <cell r="O90" t="str">
            <v>41272819630908053X</v>
          </cell>
          <cell r="P90" t="str">
            <v>邮储银行</v>
          </cell>
        </row>
        <row r="90">
          <cell r="R90" t="e">
            <v>#N/A</v>
          </cell>
        </row>
        <row r="91">
          <cell r="O91" t="str">
            <v>412728196506250542</v>
          </cell>
          <cell r="P91" t="str">
            <v>邮储银行</v>
          </cell>
        </row>
        <row r="91">
          <cell r="R91" t="e">
            <v>#N/A</v>
          </cell>
        </row>
        <row r="92">
          <cell r="O92" t="str">
            <v>412728196703280556</v>
          </cell>
          <cell r="P92" t="str">
            <v>邮储银行</v>
          </cell>
        </row>
        <row r="92">
          <cell r="R92" t="e">
            <v>#N/A</v>
          </cell>
        </row>
        <row r="93">
          <cell r="O93" t="str">
            <v>412728196809046872</v>
          </cell>
          <cell r="P93" t="str">
            <v>邮储银行</v>
          </cell>
        </row>
        <row r="93">
          <cell r="R93" t="e">
            <v>#N/A</v>
          </cell>
        </row>
        <row r="94">
          <cell r="O94" t="str">
            <v>412728197003170537</v>
          </cell>
          <cell r="P94" t="str">
            <v>邮储银行</v>
          </cell>
        </row>
        <row r="94">
          <cell r="R94" t="e">
            <v>#N/A</v>
          </cell>
        </row>
        <row r="95">
          <cell r="O95" t="str">
            <v>412728196704126841</v>
          </cell>
          <cell r="P95" t="str">
            <v>邮储银行</v>
          </cell>
        </row>
        <row r="95">
          <cell r="R95" t="e">
            <v>#N/A</v>
          </cell>
        </row>
        <row r="96">
          <cell r="O96" t="str">
            <v>412728197106256819</v>
          </cell>
          <cell r="P96" t="str">
            <v>邮储银行</v>
          </cell>
        </row>
        <row r="96">
          <cell r="R96" t="e">
            <v>#N/A</v>
          </cell>
        </row>
        <row r="97">
          <cell r="O97" t="str">
            <v>412728198204122210</v>
          </cell>
          <cell r="P97" t="str">
            <v>邮储银行</v>
          </cell>
          <cell r="Q97" t="str">
            <v>农商银行</v>
          </cell>
          <cell r="R97" t="str">
            <v>宋艳辉</v>
          </cell>
          <cell r="S97" t="str">
            <v>623059137803578524</v>
          </cell>
        </row>
        <row r="98">
          <cell r="O98" t="str">
            <v>412728198805232239</v>
          </cell>
          <cell r="P98" t="str">
            <v>邮储银行</v>
          </cell>
          <cell r="Q98" t="str">
            <v>农商银行</v>
          </cell>
          <cell r="R98" t="str">
            <v>孟现廷</v>
          </cell>
          <cell r="S98" t="str">
            <v>623059137803254126</v>
          </cell>
        </row>
        <row r="99">
          <cell r="O99" t="str">
            <v>412728198812122273</v>
          </cell>
          <cell r="P99" t="str">
            <v>邮储银行</v>
          </cell>
          <cell r="Q99" t="str">
            <v>农商银行</v>
          </cell>
          <cell r="R99" t="str">
            <v>刘子杰</v>
          </cell>
          <cell r="S99" t="str">
            <v>00000027323263780889</v>
          </cell>
        </row>
        <row r="100">
          <cell r="O100" t="str">
            <v>412728197304082223</v>
          </cell>
          <cell r="P100" t="str">
            <v>邮储银行</v>
          </cell>
          <cell r="Q100" t="str">
            <v>农商银行</v>
          </cell>
          <cell r="R100" t="str">
            <v>宋西振</v>
          </cell>
          <cell r="S100" t="str">
            <v>00000023899663781889</v>
          </cell>
        </row>
        <row r="101">
          <cell r="O101" t="str">
            <v>412728196610122217</v>
          </cell>
          <cell r="P101" t="str">
            <v>邮储银行</v>
          </cell>
          <cell r="Q101" t="str">
            <v>农商银行</v>
          </cell>
          <cell r="R101" t="str">
            <v>宋新强</v>
          </cell>
          <cell r="S101" t="str">
            <v>623059137801880419</v>
          </cell>
        </row>
        <row r="102">
          <cell r="O102" t="str">
            <v>412728197112042235</v>
          </cell>
          <cell r="P102" t="str">
            <v>邮储银行</v>
          </cell>
          <cell r="Q102" t="str">
            <v>农商银行</v>
          </cell>
          <cell r="R102" t="str">
            <v>刘谊军</v>
          </cell>
          <cell r="S102" t="str">
            <v>623059137803579571</v>
          </cell>
        </row>
        <row r="103">
          <cell r="O103" t="str">
            <v>412728196112272239</v>
          </cell>
          <cell r="P103" t="str">
            <v>邮储银行</v>
          </cell>
          <cell r="Q103" t="str">
            <v>农商银行</v>
          </cell>
          <cell r="R103" t="str">
            <v>徐功杰</v>
          </cell>
          <cell r="S103" t="str">
            <v>623059137801880344</v>
          </cell>
        </row>
        <row r="104">
          <cell r="O104" t="str">
            <v>412728197004232218</v>
          </cell>
          <cell r="P104" t="str">
            <v>邮储银行</v>
          </cell>
          <cell r="Q104" t="str">
            <v>农商银行</v>
          </cell>
          <cell r="R104" t="str">
            <v>荣战争</v>
          </cell>
          <cell r="S104" t="str">
            <v>00000055486563780889</v>
          </cell>
        </row>
        <row r="105">
          <cell r="O105" t="str">
            <v>412728196909172219</v>
          </cell>
          <cell r="P105" t="str">
            <v>邮储银行</v>
          </cell>
          <cell r="Q105" t="str">
            <v>农商银行</v>
          </cell>
          <cell r="R105" t="str">
            <v>李英</v>
          </cell>
          <cell r="S105" t="str">
            <v>00000184697883783889</v>
          </cell>
        </row>
        <row r="106">
          <cell r="O106" t="str">
            <v>412728198209162510</v>
          </cell>
          <cell r="P106" t="str">
            <v>邮储银行</v>
          </cell>
        </row>
        <row r="106">
          <cell r="R106" t="e">
            <v>#N/A</v>
          </cell>
        </row>
        <row r="107">
          <cell r="O107" t="str">
            <v>412728196912242222</v>
          </cell>
          <cell r="P107" t="str">
            <v>邮储银行</v>
          </cell>
          <cell r="Q107" t="str">
            <v>农商银行</v>
          </cell>
          <cell r="R107" t="str">
            <v>陈永刚</v>
          </cell>
          <cell r="S107" t="str">
            <v>00000023154563784889</v>
          </cell>
        </row>
        <row r="108">
          <cell r="O108" t="str">
            <v>412728197802242218</v>
          </cell>
          <cell r="P108" t="str">
            <v>邮储银行</v>
          </cell>
          <cell r="Q108" t="str">
            <v>农商银行</v>
          </cell>
          <cell r="R108" t="str">
            <v>肖俊峰</v>
          </cell>
          <cell r="S108" t="str">
            <v>623059137803576791</v>
          </cell>
        </row>
        <row r="109">
          <cell r="O109" t="str">
            <v>412728197510232210</v>
          </cell>
          <cell r="P109" t="str">
            <v>邮储银行</v>
          </cell>
          <cell r="Q109" t="str">
            <v>农商银行</v>
          </cell>
          <cell r="R109" t="str">
            <v>盛亚</v>
          </cell>
          <cell r="S109" t="str">
            <v>623059137803577112</v>
          </cell>
        </row>
        <row r="110">
          <cell r="O110" t="str">
            <v>41272819811225227X</v>
          </cell>
          <cell r="P110" t="str">
            <v>邮储银行</v>
          </cell>
          <cell r="Q110" t="str">
            <v>农商银行</v>
          </cell>
          <cell r="R110" t="str">
            <v>徐公勤</v>
          </cell>
          <cell r="S110" t="str">
            <v>623059137803089399</v>
          </cell>
        </row>
        <row r="111">
          <cell r="O111" t="str">
            <v>412728196508182221</v>
          </cell>
          <cell r="P111" t="str">
            <v>邮储银行</v>
          </cell>
          <cell r="Q111" t="str">
            <v>农商银行</v>
          </cell>
          <cell r="R111" t="str">
            <v>苏庆霞</v>
          </cell>
          <cell r="S111" t="str">
            <v>623059137803655777</v>
          </cell>
        </row>
        <row r="112">
          <cell r="O112" t="str">
            <v>412728198110182298</v>
          </cell>
          <cell r="P112" t="str">
            <v>邮储银行</v>
          </cell>
          <cell r="Q112" t="str">
            <v>农商银行</v>
          </cell>
          <cell r="R112" t="str">
            <v>陈海阳</v>
          </cell>
          <cell r="S112" t="str">
            <v>623059137801572701</v>
          </cell>
        </row>
        <row r="113">
          <cell r="O113" t="str">
            <v>412728197810210566</v>
          </cell>
          <cell r="P113" t="str">
            <v>邮储银行</v>
          </cell>
        </row>
        <row r="113">
          <cell r="R113" t="e">
            <v>#N/A</v>
          </cell>
        </row>
        <row r="114">
          <cell r="O114" t="str">
            <v>412728197704230512</v>
          </cell>
          <cell r="P114" t="str">
            <v>邮储银行</v>
          </cell>
        </row>
        <row r="114">
          <cell r="R114" t="e">
            <v>#N/A</v>
          </cell>
        </row>
        <row r="115">
          <cell r="O115" t="str">
            <v>412728198705100511</v>
          </cell>
          <cell r="P115" t="str">
            <v>邮储银行</v>
          </cell>
        </row>
        <row r="115">
          <cell r="R115" t="e">
            <v>#N/A</v>
          </cell>
        </row>
        <row r="116">
          <cell r="O116" t="str">
            <v>412728196310100577</v>
          </cell>
          <cell r="P116" t="str">
            <v>邮储银行</v>
          </cell>
        </row>
        <row r="116">
          <cell r="R116" t="e">
            <v>#N/A</v>
          </cell>
        </row>
        <row r="117">
          <cell r="O117" t="str">
            <v>41272819770206053X</v>
          </cell>
          <cell r="P117" t="str">
            <v>邮储银行</v>
          </cell>
        </row>
        <row r="117">
          <cell r="R117" t="e">
            <v>#N/A</v>
          </cell>
        </row>
        <row r="118">
          <cell r="O118" t="str">
            <v>412728196201050515</v>
          </cell>
          <cell r="P118" t="str">
            <v>邮储银行</v>
          </cell>
        </row>
        <row r="118">
          <cell r="R118" t="e">
            <v>#N/A</v>
          </cell>
        </row>
        <row r="119">
          <cell r="O119" t="str">
            <v>412728196612273254</v>
          </cell>
          <cell r="P119" t="str">
            <v>邮储银行</v>
          </cell>
        </row>
        <row r="119">
          <cell r="R119" t="e">
            <v>#N/A</v>
          </cell>
        </row>
        <row r="120">
          <cell r="O120" t="str">
            <v>412728195912133136</v>
          </cell>
          <cell r="P120" t="str">
            <v>邮储银行</v>
          </cell>
        </row>
        <row r="120">
          <cell r="R120" t="e">
            <v>#N/A</v>
          </cell>
        </row>
        <row r="121">
          <cell r="O121" t="str">
            <v>412728197506033243</v>
          </cell>
          <cell r="P121" t="str">
            <v>邮储银行</v>
          </cell>
        </row>
        <row r="121">
          <cell r="R121" t="e">
            <v>#N/A</v>
          </cell>
        </row>
        <row r="122">
          <cell r="O122" t="str">
            <v>412728195903043219</v>
          </cell>
          <cell r="P122" t="str">
            <v>邮储银行</v>
          </cell>
        </row>
        <row r="122">
          <cell r="R122" t="e">
            <v>#N/A</v>
          </cell>
        </row>
        <row r="123">
          <cell r="O123" t="str">
            <v>412728197608283219</v>
          </cell>
          <cell r="P123" t="str">
            <v>邮储银行</v>
          </cell>
        </row>
        <row r="123">
          <cell r="R123" t="e">
            <v>#N/A</v>
          </cell>
        </row>
        <row r="124">
          <cell r="O124" t="str">
            <v>412728197010203210</v>
          </cell>
          <cell r="P124" t="str">
            <v>邮储银行</v>
          </cell>
        </row>
        <row r="124">
          <cell r="R124" t="e">
            <v>#N/A</v>
          </cell>
        </row>
        <row r="125">
          <cell r="O125" t="str">
            <v>412728197912163297</v>
          </cell>
          <cell r="P125" t="str">
            <v>邮储银行</v>
          </cell>
        </row>
        <row r="125">
          <cell r="R125" t="e">
            <v>#N/A</v>
          </cell>
        </row>
        <row r="126">
          <cell r="O126" t="str">
            <v>412728197206063168</v>
          </cell>
          <cell r="P126" t="str">
            <v>邮储银行</v>
          </cell>
        </row>
        <row r="126">
          <cell r="R126" t="e">
            <v>#N/A</v>
          </cell>
        </row>
        <row r="127">
          <cell r="O127" t="str">
            <v>412728196602153160</v>
          </cell>
          <cell r="P127" t="str">
            <v>邮储银行</v>
          </cell>
        </row>
        <row r="127">
          <cell r="R127" t="e">
            <v>#N/A</v>
          </cell>
        </row>
        <row r="128">
          <cell r="O128" t="str">
            <v>412728198110201567</v>
          </cell>
          <cell r="P128" t="str">
            <v>邮储银行</v>
          </cell>
        </row>
        <row r="128">
          <cell r="R128" t="e">
            <v>#N/A</v>
          </cell>
        </row>
        <row r="129">
          <cell r="O129" t="str">
            <v>412728196402151515</v>
          </cell>
          <cell r="P129" t="str">
            <v>邮储银行</v>
          </cell>
        </row>
        <row r="129">
          <cell r="R129" t="e">
            <v>#N/A</v>
          </cell>
        </row>
        <row r="130">
          <cell r="O130" t="str">
            <v>412728198009121554</v>
          </cell>
          <cell r="P130" t="str">
            <v>邮储银行</v>
          </cell>
        </row>
        <row r="130">
          <cell r="R130" t="e">
            <v>#N/A</v>
          </cell>
        </row>
        <row r="131">
          <cell r="O131" t="str">
            <v>412728196408131515</v>
          </cell>
          <cell r="P131" t="str">
            <v>邮储银行</v>
          </cell>
        </row>
        <row r="131">
          <cell r="R131" t="e">
            <v>#N/A</v>
          </cell>
        </row>
        <row r="132">
          <cell r="O132" t="str">
            <v>412728197410201636</v>
          </cell>
          <cell r="P132" t="str">
            <v>邮储银行</v>
          </cell>
        </row>
        <row r="132">
          <cell r="R132" t="e">
            <v>#N/A</v>
          </cell>
        </row>
        <row r="133">
          <cell r="O133" t="str">
            <v>412728198108080831</v>
          </cell>
          <cell r="P133" t="str">
            <v>邮储银行</v>
          </cell>
        </row>
        <row r="133">
          <cell r="R133" t="e">
            <v>#N/A</v>
          </cell>
        </row>
        <row r="134">
          <cell r="O134" t="str">
            <v>412728197610270847</v>
          </cell>
          <cell r="P134" t="str">
            <v>邮储银行</v>
          </cell>
        </row>
        <row r="134">
          <cell r="R134" t="e">
            <v>#N/A</v>
          </cell>
        </row>
        <row r="135">
          <cell r="O135" t="str">
            <v>412728196908100870</v>
          </cell>
          <cell r="P135" t="str">
            <v>邮储银行</v>
          </cell>
        </row>
        <row r="135">
          <cell r="R135" t="e">
            <v>#N/A</v>
          </cell>
        </row>
        <row r="136">
          <cell r="O136" t="str">
            <v>412728196207150859</v>
          </cell>
          <cell r="P136" t="str">
            <v>邮储银行</v>
          </cell>
        </row>
        <row r="136">
          <cell r="R136" t="e">
            <v>#N/A</v>
          </cell>
        </row>
        <row r="137">
          <cell r="O137" t="str">
            <v>412728196706150896</v>
          </cell>
          <cell r="P137" t="str">
            <v>邮储银行</v>
          </cell>
        </row>
        <row r="137">
          <cell r="R137" t="e">
            <v>#N/A</v>
          </cell>
        </row>
        <row r="138">
          <cell r="O138" t="str">
            <v>412728196209290812</v>
          </cell>
          <cell r="P138" t="str">
            <v>邮储银行</v>
          </cell>
        </row>
        <row r="138">
          <cell r="R138" t="e">
            <v>#N/A</v>
          </cell>
        </row>
        <row r="139">
          <cell r="O139" t="str">
            <v>412728196209200936</v>
          </cell>
          <cell r="P139" t="str">
            <v>邮储银行</v>
          </cell>
        </row>
        <row r="139">
          <cell r="R139" t="e">
            <v>#N/A</v>
          </cell>
        </row>
        <row r="140">
          <cell r="O140" t="str">
            <v>412728198811160518</v>
          </cell>
          <cell r="P140" t="str">
            <v>邮储银行</v>
          </cell>
        </row>
        <row r="140">
          <cell r="R140" t="e">
            <v>#N/A</v>
          </cell>
        </row>
        <row r="141">
          <cell r="O141" t="str">
            <v>412728198110100838</v>
          </cell>
          <cell r="P141" t="str">
            <v>邮储银行</v>
          </cell>
        </row>
        <row r="141">
          <cell r="R141" t="e">
            <v>#N/A</v>
          </cell>
        </row>
        <row r="142">
          <cell r="O142" t="str">
            <v>412728196405080812</v>
          </cell>
          <cell r="P142" t="str">
            <v>邮储银行</v>
          </cell>
        </row>
        <row r="142">
          <cell r="R142" t="e">
            <v>#N/A</v>
          </cell>
        </row>
        <row r="143">
          <cell r="O143" t="str">
            <v>412728197007140837</v>
          </cell>
          <cell r="P143" t="str">
            <v>邮储银行</v>
          </cell>
        </row>
        <row r="143">
          <cell r="R143" t="e">
            <v>#N/A</v>
          </cell>
        </row>
        <row r="144">
          <cell r="O144" t="str">
            <v>412728197610126829</v>
          </cell>
          <cell r="P144" t="str">
            <v>邮储银行</v>
          </cell>
        </row>
        <row r="144">
          <cell r="R144" t="e">
            <v>#N/A</v>
          </cell>
        </row>
        <row r="145">
          <cell r="O145" t="str">
            <v>412728197903266446</v>
          </cell>
          <cell r="P145" t="str">
            <v>邮储银行</v>
          </cell>
        </row>
        <row r="145">
          <cell r="R145" t="e">
            <v>#N/A</v>
          </cell>
        </row>
        <row r="146">
          <cell r="O146" t="str">
            <v>412728198404056414</v>
          </cell>
          <cell r="P146" t="str">
            <v>邮储银行</v>
          </cell>
        </row>
        <row r="146">
          <cell r="R146" t="e">
            <v>#N/A</v>
          </cell>
        </row>
        <row r="147">
          <cell r="O147" t="str">
            <v>412728198310206450</v>
          </cell>
          <cell r="P147" t="str">
            <v>邮储银行</v>
          </cell>
        </row>
        <row r="147">
          <cell r="R147" t="e">
            <v>#N/A</v>
          </cell>
        </row>
        <row r="148">
          <cell r="O148" t="str">
            <v>412728196809286438</v>
          </cell>
          <cell r="P148" t="str">
            <v>邮储银行</v>
          </cell>
        </row>
        <row r="148">
          <cell r="R148" t="e">
            <v>#N/A</v>
          </cell>
        </row>
        <row r="149">
          <cell r="O149" t="str">
            <v>412728196307066451</v>
          </cell>
          <cell r="P149" t="str">
            <v>邮储银行</v>
          </cell>
        </row>
        <row r="149">
          <cell r="R149" t="e">
            <v>#N/A</v>
          </cell>
        </row>
        <row r="150">
          <cell r="O150" t="str">
            <v>412728197906136428</v>
          </cell>
          <cell r="P150" t="str">
            <v>邮储银行</v>
          </cell>
        </row>
        <row r="150">
          <cell r="R150" t="e">
            <v>#N/A</v>
          </cell>
        </row>
        <row r="151">
          <cell r="O151" t="str">
            <v>412728198911046413</v>
          </cell>
          <cell r="P151" t="str">
            <v>邮储银行</v>
          </cell>
        </row>
        <row r="151">
          <cell r="R151" t="e">
            <v>#N/A</v>
          </cell>
        </row>
        <row r="152">
          <cell r="O152" t="str">
            <v>412728196811116454</v>
          </cell>
          <cell r="P152" t="str">
            <v>邮储银行</v>
          </cell>
        </row>
        <row r="152">
          <cell r="R152" t="e">
            <v>#N/A</v>
          </cell>
        </row>
        <row r="153">
          <cell r="O153" t="str">
            <v>412728196006146458</v>
          </cell>
          <cell r="P153" t="str">
            <v>邮储银行</v>
          </cell>
        </row>
        <row r="153">
          <cell r="R153" t="e">
            <v>#N/A</v>
          </cell>
        </row>
        <row r="154">
          <cell r="O154" t="str">
            <v>412728198004103840</v>
          </cell>
          <cell r="P154" t="str">
            <v>邮储银行</v>
          </cell>
        </row>
        <row r="154">
          <cell r="R154" t="e">
            <v>#N/A</v>
          </cell>
        </row>
        <row r="155">
          <cell r="O155" t="str">
            <v>412728197810203454</v>
          </cell>
          <cell r="P155" t="str">
            <v>邮储银行</v>
          </cell>
        </row>
        <row r="155">
          <cell r="R155" t="e">
            <v>#N/A</v>
          </cell>
        </row>
        <row r="156">
          <cell r="O156" t="str">
            <v>412728198511123416</v>
          </cell>
          <cell r="P156" t="str">
            <v>邮储银行</v>
          </cell>
        </row>
        <row r="156">
          <cell r="R156" t="e">
            <v>#N/A</v>
          </cell>
        </row>
        <row r="157">
          <cell r="O157" t="str">
            <v>412728198805136845</v>
          </cell>
          <cell r="P157" t="str">
            <v>邮储银行</v>
          </cell>
        </row>
        <row r="157">
          <cell r="R157" t="e">
            <v>#N/A</v>
          </cell>
        </row>
        <row r="158">
          <cell r="O158" t="str">
            <v>412728196510016812</v>
          </cell>
          <cell r="P158" t="str">
            <v>邮储银行</v>
          </cell>
        </row>
        <row r="158">
          <cell r="R158" t="e">
            <v>#N/A</v>
          </cell>
        </row>
        <row r="159">
          <cell r="O159" t="str">
            <v>412728196103076826</v>
          </cell>
          <cell r="P159" t="str">
            <v>邮储银行</v>
          </cell>
        </row>
        <row r="159">
          <cell r="R159" t="e">
            <v>#N/A</v>
          </cell>
        </row>
        <row r="160">
          <cell r="O160" t="str">
            <v>412728196511116831</v>
          </cell>
          <cell r="P160" t="str">
            <v>邮储银行</v>
          </cell>
        </row>
        <row r="160">
          <cell r="R160" t="e">
            <v>#N/A</v>
          </cell>
        </row>
        <row r="161">
          <cell r="O161" t="str">
            <v>412728196805056918</v>
          </cell>
          <cell r="P161" t="str">
            <v>邮储银行</v>
          </cell>
        </row>
        <row r="161">
          <cell r="R161" t="e">
            <v>#N/A</v>
          </cell>
        </row>
        <row r="162">
          <cell r="O162" t="str">
            <v>41272819690603681X</v>
          </cell>
          <cell r="P162" t="str">
            <v>邮储银行</v>
          </cell>
        </row>
        <row r="162">
          <cell r="R162" t="e">
            <v>#N/A</v>
          </cell>
        </row>
        <row r="163">
          <cell r="O163" t="str">
            <v>412728196508116865</v>
          </cell>
          <cell r="P163" t="str">
            <v>邮储银行</v>
          </cell>
        </row>
        <row r="163">
          <cell r="R163" t="e">
            <v>#N/A</v>
          </cell>
        </row>
        <row r="164">
          <cell r="O164" t="str">
            <v>412728197511136837</v>
          </cell>
          <cell r="P164" t="str">
            <v>邮储银行</v>
          </cell>
        </row>
        <row r="164">
          <cell r="R164" t="e">
            <v>#N/A</v>
          </cell>
        </row>
        <row r="165">
          <cell r="O165" t="str">
            <v>410224199108182627</v>
          </cell>
          <cell r="P165" t="str">
            <v>邮储银行</v>
          </cell>
        </row>
        <row r="165">
          <cell r="R165" t="e">
            <v>#N/A</v>
          </cell>
        </row>
        <row r="166">
          <cell r="O166" t="str">
            <v>412728196911146837</v>
          </cell>
          <cell r="P166" t="str">
            <v>邮储银行</v>
          </cell>
        </row>
        <row r="166">
          <cell r="R166" t="e">
            <v>#N/A</v>
          </cell>
        </row>
        <row r="167">
          <cell r="O167" t="str">
            <v>412728196510146828</v>
          </cell>
          <cell r="P167" t="str">
            <v>邮储银行</v>
          </cell>
        </row>
        <row r="167">
          <cell r="R167" t="e">
            <v>#N/A</v>
          </cell>
        </row>
        <row r="168">
          <cell r="O168" t="str">
            <v>412728198106066032</v>
          </cell>
          <cell r="P168" t="str">
            <v>邮储银行</v>
          </cell>
        </row>
        <row r="168">
          <cell r="R168" t="e">
            <v>#N/A</v>
          </cell>
        </row>
        <row r="169">
          <cell r="O169" t="str">
            <v>412728196409013422</v>
          </cell>
          <cell r="P169" t="str">
            <v>邮储银行</v>
          </cell>
        </row>
        <row r="169">
          <cell r="R169" t="e">
            <v>#N/A</v>
          </cell>
        </row>
        <row r="170">
          <cell r="O170" t="str">
            <v>412728196202033418</v>
          </cell>
          <cell r="P170" t="str">
            <v>邮储银行</v>
          </cell>
        </row>
        <row r="170">
          <cell r="R170" t="e">
            <v>#N/A</v>
          </cell>
        </row>
        <row r="171">
          <cell r="O171" t="str">
            <v>412728196207043412</v>
          </cell>
          <cell r="P171" t="str">
            <v>邮储银行</v>
          </cell>
        </row>
        <row r="171">
          <cell r="R171" t="e">
            <v>#N/A</v>
          </cell>
        </row>
        <row r="172">
          <cell r="O172" t="str">
            <v>412728197602173414</v>
          </cell>
          <cell r="P172" t="str">
            <v>邮储银行</v>
          </cell>
        </row>
        <row r="172">
          <cell r="R172" t="e">
            <v>#N/A</v>
          </cell>
        </row>
        <row r="173">
          <cell r="O173" t="str">
            <v>412728196508143433</v>
          </cell>
          <cell r="P173" t="str">
            <v>邮储银行</v>
          </cell>
        </row>
        <row r="173">
          <cell r="R173" t="e">
            <v>#N/A</v>
          </cell>
        </row>
        <row r="174">
          <cell r="O174" t="str">
            <v>412728198106290819</v>
          </cell>
          <cell r="P174" t="str">
            <v>邮储银行</v>
          </cell>
        </row>
        <row r="174">
          <cell r="R174" t="e">
            <v>#N/A</v>
          </cell>
        </row>
        <row r="175">
          <cell r="O175" t="str">
            <v>412728197408150892</v>
          </cell>
          <cell r="P175" t="str">
            <v>邮储银行</v>
          </cell>
        </row>
        <row r="175">
          <cell r="R175" t="e">
            <v>#N/A</v>
          </cell>
        </row>
        <row r="176">
          <cell r="O176" t="str">
            <v>412728196401060857</v>
          </cell>
          <cell r="P176" t="str">
            <v>邮储银行</v>
          </cell>
        </row>
        <row r="176">
          <cell r="R176" t="e">
            <v>#N/A</v>
          </cell>
        </row>
        <row r="177">
          <cell r="O177" t="str">
            <v>41272819621001089X</v>
          </cell>
          <cell r="P177" t="str">
            <v>邮储银行</v>
          </cell>
        </row>
        <row r="177">
          <cell r="R177" t="e">
            <v>#N/A</v>
          </cell>
        </row>
        <row r="178">
          <cell r="O178" t="str">
            <v>412728197501120874</v>
          </cell>
          <cell r="P178" t="str">
            <v>邮储银行</v>
          </cell>
        </row>
        <row r="178">
          <cell r="R178" t="e">
            <v>#N/A</v>
          </cell>
        </row>
        <row r="179">
          <cell r="O179" t="str">
            <v>41272819620915081X</v>
          </cell>
          <cell r="P179" t="str">
            <v>邮储银行</v>
          </cell>
        </row>
        <row r="179">
          <cell r="R179" t="e">
            <v>#N/A</v>
          </cell>
        </row>
        <row r="180">
          <cell r="O180" t="str">
            <v>412728197304042213</v>
          </cell>
          <cell r="P180" t="str">
            <v>邮储银行</v>
          </cell>
          <cell r="Q180" t="str">
            <v>农商银行</v>
          </cell>
          <cell r="R180" t="str">
            <v>陈侠</v>
          </cell>
          <cell r="S180" t="str">
            <v>37816002100013828</v>
          </cell>
        </row>
        <row r="181">
          <cell r="O181" t="str">
            <v>412728196102246838</v>
          </cell>
          <cell r="P181" t="str">
            <v>邮储银行</v>
          </cell>
        </row>
        <row r="181">
          <cell r="R181" t="e">
            <v>#N/A</v>
          </cell>
        </row>
        <row r="182">
          <cell r="O182" t="str">
            <v>412728198201282235</v>
          </cell>
          <cell r="P182" t="str">
            <v>邮储银行</v>
          </cell>
          <cell r="Q182" t="str">
            <v>农商银行</v>
          </cell>
          <cell r="R182" t="str">
            <v>彩永峰</v>
          </cell>
          <cell r="S182" t="str">
            <v>623059137800543638</v>
          </cell>
        </row>
        <row r="183">
          <cell r="O183" t="str">
            <v>412728197007146825</v>
          </cell>
          <cell r="P183" t="str">
            <v>邮储银行</v>
          </cell>
        </row>
        <row r="183">
          <cell r="R183" t="e">
            <v>#N/A</v>
          </cell>
        </row>
        <row r="184">
          <cell r="O184" t="str">
            <v>412728196309156856</v>
          </cell>
          <cell r="P184" t="str">
            <v>邮储银行</v>
          </cell>
        </row>
        <row r="184">
          <cell r="R184" t="e">
            <v>#N/A</v>
          </cell>
        </row>
        <row r="185">
          <cell r="O185" t="str">
            <v>412728197506066811</v>
          </cell>
          <cell r="P185" t="str">
            <v>邮储银行</v>
          </cell>
        </row>
        <row r="185">
          <cell r="R185" t="e">
            <v>#N/A</v>
          </cell>
        </row>
        <row r="186">
          <cell r="O186" t="str">
            <v>412728196303036853</v>
          </cell>
          <cell r="P186" t="str">
            <v>邮储银行</v>
          </cell>
        </row>
        <row r="186">
          <cell r="R186" t="e">
            <v>#N/A</v>
          </cell>
        </row>
        <row r="187">
          <cell r="O187" t="str">
            <v>412728197111106452</v>
          </cell>
          <cell r="P187" t="str">
            <v>邮储银行</v>
          </cell>
        </row>
        <row r="187">
          <cell r="R187" t="e">
            <v>#N/A</v>
          </cell>
        </row>
        <row r="188">
          <cell r="O188" t="str">
            <v>41272819721006645X</v>
          </cell>
          <cell r="P188" t="str">
            <v>邮储银行</v>
          </cell>
        </row>
        <row r="188">
          <cell r="R188" t="e">
            <v>#N/A</v>
          </cell>
        </row>
        <row r="189">
          <cell r="O189" t="str">
            <v>412728196307156836</v>
          </cell>
          <cell r="P189" t="str">
            <v>邮储银行</v>
          </cell>
        </row>
        <row r="189">
          <cell r="R189" t="e">
            <v>#N/A</v>
          </cell>
        </row>
        <row r="190">
          <cell r="O190" t="str">
            <v>412728197501206854</v>
          </cell>
          <cell r="P190" t="str">
            <v>邮储银行</v>
          </cell>
        </row>
        <row r="190">
          <cell r="R190" t="e">
            <v>#N/A</v>
          </cell>
        </row>
        <row r="191">
          <cell r="O191" t="str">
            <v>412728197004216816</v>
          </cell>
          <cell r="P191" t="str">
            <v>邮储银行</v>
          </cell>
        </row>
        <row r="191">
          <cell r="R191" t="e">
            <v>#N/A</v>
          </cell>
        </row>
        <row r="192">
          <cell r="O192" t="str">
            <v>412728196603043393</v>
          </cell>
          <cell r="P192" t="str">
            <v>邮储银行</v>
          </cell>
        </row>
        <row r="192">
          <cell r="R192" t="e">
            <v>#N/A</v>
          </cell>
        </row>
        <row r="193">
          <cell r="O193" t="str">
            <v>412728197908140535</v>
          </cell>
          <cell r="P193" t="str">
            <v>邮储银行</v>
          </cell>
        </row>
        <row r="193">
          <cell r="R193" t="e">
            <v>#N/A</v>
          </cell>
        </row>
        <row r="194">
          <cell r="O194" t="str">
            <v>41272819680223052X</v>
          </cell>
          <cell r="P194" t="str">
            <v>邮储银行</v>
          </cell>
        </row>
        <row r="194">
          <cell r="R194" t="e">
            <v>#N/A</v>
          </cell>
        </row>
        <row r="195">
          <cell r="O195" t="str">
            <v>412728196605034511</v>
          </cell>
          <cell r="P195" t="str">
            <v>邮储银行</v>
          </cell>
        </row>
        <row r="195">
          <cell r="R195" t="e">
            <v>#N/A</v>
          </cell>
        </row>
        <row r="196">
          <cell r="O196" t="str">
            <v>412728196110214537</v>
          </cell>
          <cell r="P196" t="str">
            <v>邮储银行</v>
          </cell>
        </row>
        <row r="196">
          <cell r="R196" t="e">
            <v>#N/A</v>
          </cell>
        </row>
        <row r="197">
          <cell r="O197" t="str">
            <v>412728197705014539</v>
          </cell>
          <cell r="P197" t="str">
            <v>邮储银行</v>
          </cell>
        </row>
        <row r="197">
          <cell r="R197" t="e">
            <v>#N/A</v>
          </cell>
        </row>
        <row r="198">
          <cell r="O198" t="str">
            <v>412728198903104513</v>
          </cell>
          <cell r="P198" t="str">
            <v>邮储银行</v>
          </cell>
        </row>
        <row r="198">
          <cell r="R198" t="e">
            <v>#N/A</v>
          </cell>
        </row>
        <row r="199">
          <cell r="O199" t="str">
            <v>412728197111190535</v>
          </cell>
          <cell r="P199" t="str">
            <v>邮储银行</v>
          </cell>
        </row>
        <row r="199">
          <cell r="R199" t="e">
            <v>#N/A</v>
          </cell>
        </row>
        <row r="200">
          <cell r="O200" t="str">
            <v>412728196310020606</v>
          </cell>
          <cell r="P200" t="str">
            <v>邮储银行</v>
          </cell>
        </row>
        <row r="200">
          <cell r="R200" t="e">
            <v>#N/A</v>
          </cell>
        </row>
        <row r="201">
          <cell r="O201" t="str">
            <v>412728198803214555</v>
          </cell>
          <cell r="P201" t="str">
            <v>邮储银行</v>
          </cell>
        </row>
        <row r="201">
          <cell r="R201" t="e">
            <v>#N/A</v>
          </cell>
        </row>
        <row r="202">
          <cell r="O202" t="str">
            <v>412728197202200823</v>
          </cell>
          <cell r="P202" t="str">
            <v>邮储银行</v>
          </cell>
        </row>
        <row r="202">
          <cell r="R202" t="e">
            <v>#N/A</v>
          </cell>
        </row>
        <row r="203">
          <cell r="O203" t="str">
            <v>412728197308030818</v>
          </cell>
          <cell r="P203" t="str">
            <v>邮储银行</v>
          </cell>
        </row>
        <row r="203">
          <cell r="R203" t="e">
            <v>#N/A</v>
          </cell>
        </row>
        <row r="204">
          <cell r="O204" t="str">
            <v>412728197801013915</v>
          </cell>
          <cell r="P204" t="str">
            <v>邮储银行</v>
          </cell>
        </row>
        <row r="204">
          <cell r="R204" t="e">
            <v>#N/A</v>
          </cell>
        </row>
        <row r="205">
          <cell r="O205" t="str">
            <v>412728197307170579</v>
          </cell>
          <cell r="P205" t="str">
            <v>邮储银行</v>
          </cell>
        </row>
        <row r="205">
          <cell r="R205" t="e">
            <v>#N/A</v>
          </cell>
        </row>
        <row r="206">
          <cell r="O206" t="str">
            <v>412728196403106425</v>
          </cell>
          <cell r="P206" t="str">
            <v>邮储银行</v>
          </cell>
        </row>
        <row r="206">
          <cell r="R206" t="e">
            <v>#N/A</v>
          </cell>
        </row>
        <row r="207">
          <cell r="O207" t="str">
            <v>412728196012056416</v>
          </cell>
          <cell r="P207" t="str">
            <v>邮储银行</v>
          </cell>
        </row>
        <row r="207">
          <cell r="R207" t="e">
            <v>#N/A</v>
          </cell>
        </row>
        <row r="208">
          <cell r="O208" t="str">
            <v>412728196111123477</v>
          </cell>
          <cell r="P208" t="str">
            <v>邮储银行</v>
          </cell>
        </row>
        <row r="208">
          <cell r="R208" t="e">
            <v>#N/A</v>
          </cell>
        </row>
        <row r="209">
          <cell r="O209" t="str">
            <v>412728197908113414</v>
          </cell>
          <cell r="P209" t="str">
            <v>邮储银行</v>
          </cell>
        </row>
        <row r="209">
          <cell r="R209" t="e">
            <v>#N/A</v>
          </cell>
        </row>
        <row r="210">
          <cell r="O210" t="str">
            <v>412728196511206845</v>
          </cell>
          <cell r="P210" t="str">
            <v>邮储银行</v>
          </cell>
        </row>
        <row r="210">
          <cell r="R210" t="e">
            <v>#N/A</v>
          </cell>
        </row>
        <row r="211">
          <cell r="O211" t="str">
            <v>412728196605180834</v>
          </cell>
          <cell r="P211" t="str">
            <v>邮储银行</v>
          </cell>
        </row>
        <row r="211">
          <cell r="R211" t="e">
            <v>#N/A</v>
          </cell>
        </row>
        <row r="212">
          <cell r="O212" t="str">
            <v>412728196508110877</v>
          </cell>
          <cell r="P212" t="str">
            <v>邮储银行</v>
          </cell>
        </row>
        <row r="212">
          <cell r="R212" t="e">
            <v>#N/A</v>
          </cell>
        </row>
        <row r="213">
          <cell r="O213" t="str">
            <v>412728196609240814</v>
          </cell>
          <cell r="P213" t="str">
            <v>邮储银行</v>
          </cell>
        </row>
        <row r="213">
          <cell r="R213" t="e">
            <v>#N/A</v>
          </cell>
        </row>
        <row r="214">
          <cell r="O214" t="str">
            <v>412728196306130837</v>
          </cell>
          <cell r="P214" t="str">
            <v>邮储银行</v>
          </cell>
        </row>
        <row r="214">
          <cell r="R214" t="e">
            <v>#N/A</v>
          </cell>
        </row>
        <row r="215">
          <cell r="O215" t="str">
            <v>41272819701018083X</v>
          </cell>
          <cell r="P215" t="str">
            <v>邮储银行</v>
          </cell>
        </row>
        <row r="215">
          <cell r="R215" t="e">
            <v>#N/A</v>
          </cell>
        </row>
        <row r="216">
          <cell r="O216" t="str">
            <v>412728196912100814</v>
          </cell>
          <cell r="P216" t="str">
            <v>邮储银行</v>
          </cell>
        </row>
        <row r="216">
          <cell r="R216" t="e">
            <v>#N/A</v>
          </cell>
        </row>
        <row r="217">
          <cell r="O217" t="str">
            <v>412728196709190535</v>
          </cell>
          <cell r="P217" t="str">
            <v>邮储银行</v>
          </cell>
        </row>
        <row r="217">
          <cell r="R217" t="e">
            <v>#N/A</v>
          </cell>
        </row>
        <row r="218">
          <cell r="O218" t="str">
            <v>412728198311210515</v>
          </cell>
          <cell r="P218" t="str">
            <v>邮储银行</v>
          </cell>
        </row>
        <row r="218">
          <cell r="R218" t="e">
            <v>#N/A</v>
          </cell>
        </row>
        <row r="219">
          <cell r="O219" t="str">
            <v>412728197611210512</v>
          </cell>
          <cell r="P219" t="str">
            <v>邮储银行</v>
          </cell>
        </row>
        <row r="219">
          <cell r="R219" t="e">
            <v>#N/A</v>
          </cell>
        </row>
        <row r="220">
          <cell r="O220" t="str">
            <v>412728196309230550</v>
          </cell>
          <cell r="P220" t="str">
            <v>邮储银行</v>
          </cell>
        </row>
        <row r="220">
          <cell r="R220" t="e">
            <v>#N/A</v>
          </cell>
        </row>
        <row r="221">
          <cell r="O221" t="str">
            <v>412728197201090511</v>
          </cell>
          <cell r="P221" t="str">
            <v>邮储银行</v>
          </cell>
        </row>
        <row r="221">
          <cell r="R221" t="e">
            <v>#N/A</v>
          </cell>
        </row>
        <row r="222">
          <cell r="O222" t="str">
            <v>412728198102010533</v>
          </cell>
          <cell r="P222" t="str">
            <v>邮储银行</v>
          </cell>
        </row>
        <row r="222">
          <cell r="R222" t="e">
            <v>#N/A</v>
          </cell>
        </row>
        <row r="223">
          <cell r="O223" t="str">
            <v>412728197209150515</v>
          </cell>
          <cell r="P223" t="str">
            <v>邮储银行</v>
          </cell>
        </row>
        <row r="223">
          <cell r="R223" t="e">
            <v>#N/A</v>
          </cell>
        </row>
        <row r="224">
          <cell r="O224" t="str">
            <v>412728196512110597</v>
          </cell>
          <cell r="P224" t="str">
            <v>邮储银行</v>
          </cell>
        </row>
        <row r="224">
          <cell r="R224" t="e">
            <v>#N/A</v>
          </cell>
        </row>
        <row r="225">
          <cell r="O225" t="str">
            <v>412728196503260550</v>
          </cell>
          <cell r="P225" t="str">
            <v>邮储银行</v>
          </cell>
        </row>
        <row r="225">
          <cell r="R225" t="e">
            <v>#N/A</v>
          </cell>
        </row>
        <row r="226">
          <cell r="O226" t="str">
            <v>412728198205070555</v>
          </cell>
          <cell r="P226" t="str">
            <v>邮储银行</v>
          </cell>
        </row>
        <row r="226">
          <cell r="R226" t="e">
            <v>#N/A</v>
          </cell>
        </row>
        <row r="227">
          <cell r="O227" t="str">
            <v>412728197808170518</v>
          </cell>
          <cell r="P227" t="str">
            <v>邮储银行</v>
          </cell>
        </row>
        <row r="227">
          <cell r="R227" t="e">
            <v>#N/A</v>
          </cell>
        </row>
        <row r="228">
          <cell r="O228" t="str">
            <v>412728198807190538</v>
          </cell>
          <cell r="P228" t="str">
            <v>邮储银行</v>
          </cell>
        </row>
        <row r="228">
          <cell r="R228" t="e">
            <v>#N/A</v>
          </cell>
        </row>
        <row r="229">
          <cell r="O229" t="str">
            <v>412823198104241646</v>
          </cell>
          <cell r="P229" t="str">
            <v>邮储银行</v>
          </cell>
        </row>
        <row r="229">
          <cell r="R229" t="e">
            <v>#N/A</v>
          </cell>
        </row>
        <row r="230">
          <cell r="O230" t="str">
            <v>412728198806053419</v>
          </cell>
          <cell r="P230" t="str">
            <v>邮储银行</v>
          </cell>
        </row>
        <row r="230">
          <cell r="R230" t="e">
            <v>#N/A</v>
          </cell>
        </row>
        <row r="231">
          <cell r="O231" t="str">
            <v>412728197110100550</v>
          </cell>
          <cell r="P231" t="str">
            <v>邮储银行</v>
          </cell>
        </row>
        <row r="231">
          <cell r="R231" t="e">
            <v>#N/A</v>
          </cell>
        </row>
        <row r="232">
          <cell r="O232" t="str">
            <v>412728198401240515</v>
          </cell>
          <cell r="P232" t="str">
            <v>邮储银行</v>
          </cell>
        </row>
        <row r="232">
          <cell r="R232" t="e">
            <v>#N/A</v>
          </cell>
        </row>
        <row r="233">
          <cell r="O233" t="str">
            <v>412728196910160573</v>
          </cell>
          <cell r="P233" t="str">
            <v>邮储银行</v>
          </cell>
        </row>
        <row r="233">
          <cell r="R233" t="e">
            <v>#N/A</v>
          </cell>
        </row>
        <row r="234">
          <cell r="O234" t="str">
            <v>412728199307050816</v>
          </cell>
          <cell r="P234" t="str">
            <v>邮储银行</v>
          </cell>
        </row>
        <row r="234">
          <cell r="R234" t="e">
            <v>#N/A</v>
          </cell>
        </row>
        <row r="235">
          <cell r="O235" t="str">
            <v>412728197004046845</v>
          </cell>
          <cell r="P235" t="str">
            <v>邮储银行</v>
          </cell>
        </row>
        <row r="235">
          <cell r="R235" t="e">
            <v>#N/A</v>
          </cell>
        </row>
        <row r="236">
          <cell r="O236" t="str">
            <v>412728198809240850</v>
          </cell>
          <cell r="P236" t="str">
            <v>邮储银行</v>
          </cell>
        </row>
        <row r="236">
          <cell r="R236" t="e">
            <v>#N/A</v>
          </cell>
        </row>
        <row r="237">
          <cell r="O237" t="str">
            <v>412728197607220814</v>
          </cell>
          <cell r="P237" t="str">
            <v>邮储银行</v>
          </cell>
        </row>
        <row r="237">
          <cell r="R237" t="e">
            <v>#N/A</v>
          </cell>
        </row>
        <row r="238">
          <cell r="O238" t="str">
            <v>412728196411250814</v>
          </cell>
          <cell r="P238" t="str">
            <v>邮储银行</v>
          </cell>
        </row>
        <row r="238">
          <cell r="R238" t="e">
            <v>#N/A</v>
          </cell>
        </row>
        <row r="239">
          <cell r="O239" t="str">
            <v>412728199203040816</v>
          </cell>
          <cell r="P239" t="str">
            <v>邮储银行</v>
          </cell>
        </row>
        <row r="239">
          <cell r="R239" t="e">
            <v>#N/A</v>
          </cell>
        </row>
        <row r="240">
          <cell r="O240" t="str">
            <v>41272819811126085X</v>
          </cell>
          <cell r="P240" t="str">
            <v>邮储银行</v>
          </cell>
        </row>
        <row r="240">
          <cell r="R240" t="e">
            <v>#N/A</v>
          </cell>
        </row>
        <row r="241">
          <cell r="O241" t="str">
            <v>412728198705100810</v>
          </cell>
          <cell r="P241" t="str">
            <v>邮储银行</v>
          </cell>
        </row>
        <row r="241">
          <cell r="R241" t="e">
            <v>#N/A</v>
          </cell>
        </row>
        <row r="242">
          <cell r="O242" t="str">
            <v>412728198808020813</v>
          </cell>
          <cell r="P242" t="str">
            <v>邮储银行</v>
          </cell>
        </row>
        <row r="242">
          <cell r="R242" t="e">
            <v>#N/A</v>
          </cell>
        </row>
        <row r="243">
          <cell r="O243" t="str">
            <v>412728197608020830</v>
          </cell>
          <cell r="P243" t="str">
            <v>邮储银行</v>
          </cell>
        </row>
        <row r="243">
          <cell r="R243" t="e">
            <v>#N/A</v>
          </cell>
        </row>
        <row r="244">
          <cell r="O244" t="str">
            <v>412728199012260816</v>
          </cell>
          <cell r="P244" t="str">
            <v>邮储银行</v>
          </cell>
        </row>
        <row r="244">
          <cell r="R244" t="e">
            <v>#N/A</v>
          </cell>
        </row>
        <row r="245">
          <cell r="O245" t="str">
            <v>412728197406273231</v>
          </cell>
          <cell r="P245" t="str">
            <v>邮储银行</v>
          </cell>
        </row>
        <row r="245">
          <cell r="R245" t="e">
            <v>#N/A</v>
          </cell>
        </row>
        <row r="246">
          <cell r="O246" t="str">
            <v>41272819750212325X</v>
          </cell>
          <cell r="P246" t="str">
            <v>邮储银行</v>
          </cell>
        </row>
        <row r="246">
          <cell r="R246" t="e">
            <v>#N/A</v>
          </cell>
        </row>
        <row r="247">
          <cell r="O247" t="str">
            <v>412728198103093297</v>
          </cell>
          <cell r="P247" t="str">
            <v>邮储银行</v>
          </cell>
        </row>
        <row r="247">
          <cell r="R247" t="e">
            <v>#N/A</v>
          </cell>
        </row>
        <row r="248">
          <cell r="O248" t="str">
            <v>412728197407063279</v>
          </cell>
          <cell r="P248" t="str">
            <v>邮储银行</v>
          </cell>
        </row>
        <row r="248">
          <cell r="R248" t="e">
            <v>#N/A</v>
          </cell>
        </row>
        <row r="249">
          <cell r="O249" t="str">
            <v>412728196512153271</v>
          </cell>
          <cell r="P249" t="str">
            <v>邮储银行</v>
          </cell>
        </row>
        <row r="249">
          <cell r="R249" t="e">
            <v>#N/A</v>
          </cell>
        </row>
        <row r="250">
          <cell r="O250" t="str">
            <v>412728196811023127</v>
          </cell>
          <cell r="P250" t="str">
            <v>邮储银行</v>
          </cell>
        </row>
        <row r="250">
          <cell r="R250" t="e">
            <v>#N/A</v>
          </cell>
        </row>
        <row r="251">
          <cell r="O251" t="str">
            <v>513621198103103402</v>
          </cell>
          <cell r="P251" t="str">
            <v>邮储银行</v>
          </cell>
        </row>
        <row r="251">
          <cell r="R251" t="e">
            <v>#N/A</v>
          </cell>
        </row>
        <row r="252">
          <cell r="O252" t="str">
            <v>412728196404290826</v>
          </cell>
          <cell r="P252" t="str">
            <v>邮储银行</v>
          </cell>
        </row>
        <row r="252">
          <cell r="R252" t="e">
            <v>#N/A</v>
          </cell>
        </row>
        <row r="253">
          <cell r="O253" t="str">
            <v>412728198510074552</v>
          </cell>
          <cell r="P253" t="str">
            <v>邮储银行</v>
          </cell>
        </row>
        <row r="253">
          <cell r="R253" t="e">
            <v>#N/A</v>
          </cell>
        </row>
        <row r="254">
          <cell r="O254" t="str">
            <v>412728196703124537</v>
          </cell>
          <cell r="P254" t="str">
            <v>邮储银行</v>
          </cell>
        </row>
        <row r="254">
          <cell r="R254" t="e">
            <v>#N/A</v>
          </cell>
        </row>
        <row r="255">
          <cell r="O255" t="str">
            <v>41272819660926463X</v>
          </cell>
          <cell r="P255" t="str">
            <v>邮储银行</v>
          </cell>
        </row>
        <row r="255">
          <cell r="R255" t="e">
            <v>#N/A</v>
          </cell>
        </row>
        <row r="256">
          <cell r="O256" t="str">
            <v>412728196512020831</v>
          </cell>
          <cell r="P256" t="str">
            <v>邮储银行</v>
          </cell>
        </row>
        <row r="256">
          <cell r="R256" t="e">
            <v>#N/A</v>
          </cell>
        </row>
        <row r="257">
          <cell r="O257" t="str">
            <v>412728199706016535</v>
          </cell>
          <cell r="P257" t="str">
            <v>邮储银行</v>
          </cell>
        </row>
        <row r="257">
          <cell r="R257" t="e">
            <v>#N/A</v>
          </cell>
        </row>
        <row r="258">
          <cell r="O258" t="str">
            <v>412728198805206487</v>
          </cell>
          <cell r="P258" t="str">
            <v>邮储银行</v>
          </cell>
        </row>
        <row r="258">
          <cell r="R258" t="e">
            <v>#N/A</v>
          </cell>
        </row>
        <row r="259">
          <cell r="O259" t="str">
            <v>41272819650829643X</v>
          </cell>
          <cell r="P259" t="str">
            <v>邮储银行</v>
          </cell>
        </row>
        <row r="259">
          <cell r="R259" t="e">
            <v>#N/A</v>
          </cell>
        </row>
        <row r="260">
          <cell r="O260" t="str">
            <v>412728197807146428</v>
          </cell>
          <cell r="P260" t="str">
            <v>邮储银行</v>
          </cell>
        </row>
        <row r="260">
          <cell r="R260" t="e">
            <v>#N/A</v>
          </cell>
        </row>
        <row r="261">
          <cell r="O261" t="str">
            <v>412728199602056591</v>
          </cell>
          <cell r="P261" t="str">
            <v>邮储银行</v>
          </cell>
        </row>
        <row r="261">
          <cell r="R261" t="e">
            <v>#N/A</v>
          </cell>
        </row>
        <row r="262">
          <cell r="O262" t="str">
            <v>412728197608156471</v>
          </cell>
          <cell r="P262" t="str">
            <v>邮储银行</v>
          </cell>
        </row>
        <row r="262">
          <cell r="R262" t="e">
            <v>#N/A</v>
          </cell>
        </row>
        <row r="263">
          <cell r="O263" t="str">
            <v>412728196412196434</v>
          </cell>
          <cell r="P263" t="str">
            <v>邮储银行</v>
          </cell>
        </row>
        <row r="263">
          <cell r="R263" t="e">
            <v>#N/A</v>
          </cell>
        </row>
        <row r="264">
          <cell r="O264" t="str">
            <v>412728196411276416</v>
          </cell>
          <cell r="P264" t="str">
            <v>邮储银行</v>
          </cell>
        </row>
        <row r="264">
          <cell r="R264" t="e">
            <v>#N/A</v>
          </cell>
        </row>
        <row r="265">
          <cell r="O265" t="str">
            <v>412728195912206841</v>
          </cell>
          <cell r="P265" t="str">
            <v>邮储银行</v>
          </cell>
        </row>
        <row r="265">
          <cell r="R265" t="e">
            <v>#N/A</v>
          </cell>
        </row>
        <row r="266">
          <cell r="O266" t="str">
            <v>412728198504106490</v>
          </cell>
          <cell r="P266" t="str">
            <v>邮储银行</v>
          </cell>
        </row>
        <row r="266">
          <cell r="R266" t="e">
            <v>#N/A</v>
          </cell>
        </row>
        <row r="267">
          <cell r="O267" t="str">
            <v>412728197507053430</v>
          </cell>
          <cell r="P267" t="str">
            <v>邮储银行</v>
          </cell>
        </row>
        <row r="267">
          <cell r="R267" t="e">
            <v>#N/A</v>
          </cell>
        </row>
        <row r="268">
          <cell r="O268" t="str">
            <v>412728198109063435</v>
          </cell>
          <cell r="P268" t="str">
            <v>邮储银行</v>
          </cell>
        </row>
        <row r="268">
          <cell r="R268" t="e">
            <v>#N/A</v>
          </cell>
        </row>
        <row r="269">
          <cell r="O269" t="str">
            <v>412728196506173428</v>
          </cell>
          <cell r="P269" t="str">
            <v>邮储银行</v>
          </cell>
        </row>
        <row r="269">
          <cell r="R269" t="e">
            <v>#N/A</v>
          </cell>
        </row>
        <row r="270">
          <cell r="O270" t="str">
            <v>412728198511233471</v>
          </cell>
          <cell r="P270" t="str">
            <v>邮储银行</v>
          </cell>
        </row>
        <row r="270">
          <cell r="R270" t="e">
            <v>#N/A</v>
          </cell>
        </row>
        <row r="271">
          <cell r="O271" t="str">
            <v>412728198105163455</v>
          </cell>
          <cell r="P271" t="str">
            <v>邮储银行</v>
          </cell>
        </row>
        <row r="271">
          <cell r="R271" t="e">
            <v>#N/A</v>
          </cell>
        </row>
        <row r="272">
          <cell r="O272" t="str">
            <v>412728196903142270</v>
          </cell>
          <cell r="P272" t="str">
            <v>邮储银行</v>
          </cell>
          <cell r="Q272" t="str">
            <v>农商银行</v>
          </cell>
          <cell r="R272" t="str">
            <v>肖万</v>
          </cell>
          <cell r="S272" t="str">
            <v>00000024316493786889</v>
          </cell>
        </row>
        <row r="273">
          <cell r="O273" t="str">
            <v>412728196302202258</v>
          </cell>
          <cell r="P273" t="str">
            <v>邮储银行</v>
          </cell>
          <cell r="Q273" t="str">
            <v>农商银行</v>
          </cell>
          <cell r="R273" t="str">
            <v>宋西稳</v>
          </cell>
          <cell r="S273" t="str">
            <v>00000023899763780889</v>
          </cell>
        </row>
        <row r="274">
          <cell r="O274" t="str">
            <v>412728196803146442</v>
          </cell>
          <cell r="P274" t="str">
            <v>邮储银行</v>
          </cell>
        </row>
        <row r="274">
          <cell r="R274" t="e">
            <v>#N/A</v>
          </cell>
        </row>
        <row r="275">
          <cell r="O275" t="str">
            <v>412728197002086456</v>
          </cell>
          <cell r="P275" t="str">
            <v>邮储银行</v>
          </cell>
        </row>
        <row r="275">
          <cell r="R275" t="e">
            <v>#N/A</v>
          </cell>
        </row>
        <row r="276">
          <cell r="O276" t="str">
            <v>41272819820824643X</v>
          </cell>
          <cell r="P276" t="str">
            <v>邮储银行</v>
          </cell>
        </row>
        <row r="276">
          <cell r="R276" t="e">
            <v>#N/A</v>
          </cell>
        </row>
        <row r="277">
          <cell r="O277" t="str">
            <v>412728196403092211</v>
          </cell>
          <cell r="P277" t="str">
            <v>邮储银行</v>
          </cell>
          <cell r="Q277" t="str">
            <v>农商银行</v>
          </cell>
          <cell r="R277" t="str">
            <v>徐如点</v>
          </cell>
          <cell r="S277" t="str">
            <v>623059137802551662</v>
          </cell>
        </row>
        <row r="278">
          <cell r="O278" t="str">
            <v>412728196507031536</v>
          </cell>
          <cell r="P278" t="str">
            <v>邮储银行</v>
          </cell>
        </row>
        <row r="278">
          <cell r="R278" t="e">
            <v>#N/A</v>
          </cell>
        </row>
        <row r="279">
          <cell r="O279" t="str">
            <v>412728197211081512</v>
          </cell>
          <cell r="P279" t="str">
            <v>邮储银行</v>
          </cell>
        </row>
        <row r="279">
          <cell r="R279" t="e">
            <v>#N/A</v>
          </cell>
        </row>
        <row r="280">
          <cell r="O280" t="str">
            <v>412728196605151558</v>
          </cell>
          <cell r="P280" t="str">
            <v>邮储银行</v>
          </cell>
        </row>
        <row r="280">
          <cell r="R280" t="e">
            <v>#N/A</v>
          </cell>
        </row>
        <row r="281">
          <cell r="O281" t="str">
            <v>41272819670405151X</v>
          </cell>
          <cell r="P281" t="str">
            <v>邮储银行</v>
          </cell>
        </row>
        <row r="281">
          <cell r="R281" t="e">
            <v>#N/A</v>
          </cell>
        </row>
        <row r="282">
          <cell r="O282" t="str">
            <v>412728200012111517</v>
          </cell>
          <cell r="P282" t="str">
            <v>邮储银行</v>
          </cell>
        </row>
        <row r="282">
          <cell r="R282" t="e">
            <v>#N/A</v>
          </cell>
        </row>
        <row r="283">
          <cell r="O283" t="str">
            <v>412728199106101533</v>
          </cell>
          <cell r="P283" t="str">
            <v>邮储银行</v>
          </cell>
        </row>
        <row r="283">
          <cell r="R283" t="e">
            <v>#N/A</v>
          </cell>
        </row>
        <row r="284">
          <cell r="O284" t="str">
            <v>412728196101291530</v>
          </cell>
          <cell r="P284" t="str">
            <v>邮储银行</v>
          </cell>
        </row>
        <row r="284">
          <cell r="R284" t="e">
            <v>#N/A</v>
          </cell>
        </row>
        <row r="285">
          <cell r="O285" t="str">
            <v>412728196510071512</v>
          </cell>
          <cell r="P285" t="str">
            <v>邮储银行</v>
          </cell>
        </row>
        <row r="285">
          <cell r="R285" t="e">
            <v>#N/A</v>
          </cell>
        </row>
        <row r="286">
          <cell r="O286" t="str">
            <v>412728198309101280</v>
          </cell>
          <cell r="P286" t="str">
            <v>邮储银行</v>
          </cell>
        </row>
        <row r="286">
          <cell r="R286" t="e">
            <v>#N/A</v>
          </cell>
        </row>
        <row r="287">
          <cell r="O287" t="str">
            <v>412728195608273417</v>
          </cell>
          <cell r="P287" t="str">
            <v>邮储银行</v>
          </cell>
        </row>
        <row r="287">
          <cell r="R287" t="e">
            <v>#N/A</v>
          </cell>
        </row>
        <row r="288">
          <cell r="O288" t="str">
            <v>41272819691229345X</v>
          </cell>
          <cell r="P288" t="str">
            <v>邮储银行</v>
          </cell>
        </row>
        <row r="288">
          <cell r="R288" t="e">
            <v>#N/A</v>
          </cell>
        </row>
        <row r="289">
          <cell r="O289" t="str">
            <v>412728196102083418</v>
          </cell>
          <cell r="P289" t="str">
            <v>邮储银行</v>
          </cell>
        </row>
        <row r="289">
          <cell r="R289" t="e">
            <v>#N/A</v>
          </cell>
        </row>
        <row r="290">
          <cell r="O290" t="str">
            <v>412728195707013274</v>
          </cell>
          <cell r="P290" t="str">
            <v>邮储银行</v>
          </cell>
        </row>
        <row r="290">
          <cell r="R290" t="e">
            <v>#N/A</v>
          </cell>
        </row>
        <row r="291">
          <cell r="O291" t="str">
            <v>412728198712013432</v>
          </cell>
          <cell r="P291" t="str">
            <v>邮储银行</v>
          </cell>
        </row>
        <row r="291">
          <cell r="R291" t="e">
            <v>#N/A</v>
          </cell>
        </row>
        <row r="292">
          <cell r="O292" t="str">
            <v>412728195807153688</v>
          </cell>
          <cell r="P292" t="str">
            <v>邮储银行</v>
          </cell>
        </row>
        <row r="292">
          <cell r="R292" t="e">
            <v>#N/A</v>
          </cell>
        </row>
        <row r="293">
          <cell r="O293" t="str">
            <v>41272819740916345X</v>
          </cell>
          <cell r="P293" t="str">
            <v>邮储银行</v>
          </cell>
        </row>
        <row r="293">
          <cell r="R293" t="e">
            <v>#N/A</v>
          </cell>
        </row>
        <row r="294">
          <cell r="O294" t="str">
            <v>412728195701283476</v>
          </cell>
          <cell r="P294" t="str">
            <v>邮储银行</v>
          </cell>
        </row>
        <row r="294">
          <cell r="R294" t="e">
            <v>#N/A</v>
          </cell>
        </row>
        <row r="295">
          <cell r="O295" t="str">
            <v>412728198002213851</v>
          </cell>
          <cell r="P295" t="str">
            <v>邮储银行</v>
          </cell>
        </row>
        <row r="295">
          <cell r="R295" t="e">
            <v>#N/A</v>
          </cell>
        </row>
        <row r="296">
          <cell r="O296" t="str">
            <v>412728197809150818</v>
          </cell>
          <cell r="P296" t="str">
            <v>邮储银行</v>
          </cell>
        </row>
        <row r="296">
          <cell r="R296" t="e">
            <v>#N/A</v>
          </cell>
        </row>
        <row r="297">
          <cell r="O297" t="str">
            <v>41272819700827081X</v>
          </cell>
          <cell r="P297" t="str">
            <v>邮储银行</v>
          </cell>
        </row>
        <row r="297">
          <cell r="R297" t="e">
            <v>#N/A</v>
          </cell>
        </row>
        <row r="298">
          <cell r="O298" t="str">
            <v>412728196505140819</v>
          </cell>
          <cell r="P298" t="str">
            <v>邮储银行</v>
          </cell>
        </row>
        <row r="298">
          <cell r="R298" t="e">
            <v>#N/A</v>
          </cell>
        </row>
        <row r="299">
          <cell r="O299" t="str">
            <v>41272819681101081X</v>
          </cell>
          <cell r="P299" t="str">
            <v>邮储银行</v>
          </cell>
        </row>
        <row r="299">
          <cell r="R299" t="e">
            <v>#N/A</v>
          </cell>
        </row>
        <row r="300">
          <cell r="O300" t="str">
            <v>41272819700509083X</v>
          </cell>
          <cell r="P300" t="str">
            <v>邮储银行</v>
          </cell>
        </row>
        <row r="300">
          <cell r="R300" t="e">
            <v>#N/A</v>
          </cell>
        </row>
        <row r="301">
          <cell r="O301" t="str">
            <v>412728196309120896</v>
          </cell>
          <cell r="P301" t="str">
            <v>邮储银行</v>
          </cell>
        </row>
        <row r="301">
          <cell r="R301" t="e">
            <v>#N/A</v>
          </cell>
        </row>
        <row r="302">
          <cell r="O302" t="str">
            <v>412728197309090839</v>
          </cell>
          <cell r="P302" t="str">
            <v>邮储银行</v>
          </cell>
        </row>
        <row r="302">
          <cell r="R302" t="e">
            <v>#N/A</v>
          </cell>
        </row>
        <row r="303">
          <cell r="O303" t="str">
            <v>412728197104160928</v>
          </cell>
          <cell r="P303" t="str">
            <v>邮储银行</v>
          </cell>
        </row>
        <row r="303">
          <cell r="R303" t="e">
            <v>#N/A</v>
          </cell>
        </row>
        <row r="304">
          <cell r="O304" t="str">
            <v>412728197702280815</v>
          </cell>
          <cell r="P304" t="str">
            <v>邮储银行</v>
          </cell>
        </row>
        <row r="304">
          <cell r="R304" t="e">
            <v>#N/A</v>
          </cell>
        </row>
        <row r="305">
          <cell r="O305" t="str">
            <v>412728197205090834</v>
          </cell>
          <cell r="P305" t="str">
            <v>邮储银行</v>
          </cell>
        </row>
        <row r="305">
          <cell r="R305" t="e">
            <v>#N/A</v>
          </cell>
        </row>
        <row r="306">
          <cell r="O306" t="str">
            <v>412728198305256816</v>
          </cell>
          <cell r="P306" t="str">
            <v>邮储银行</v>
          </cell>
        </row>
        <row r="306">
          <cell r="R306" t="e">
            <v>#N/A</v>
          </cell>
        </row>
        <row r="307">
          <cell r="O307" t="str">
            <v>412728198808136816</v>
          </cell>
          <cell r="P307" t="str">
            <v>邮储银行</v>
          </cell>
        </row>
        <row r="307">
          <cell r="R307" t="e">
            <v>#N/A</v>
          </cell>
        </row>
        <row r="308">
          <cell r="O308" t="str">
            <v>412728198012186850</v>
          </cell>
          <cell r="P308" t="str">
            <v>邮储银行</v>
          </cell>
        </row>
        <row r="308">
          <cell r="R308" t="e">
            <v>#N/A</v>
          </cell>
        </row>
        <row r="309">
          <cell r="O309" t="str">
            <v>412728196507096866</v>
          </cell>
          <cell r="P309" t="str">
            <v>邮储银行</v>
          </cell>
        </row>
        <row r="309">
          <cell r="R309" t="e">
            <v>#N/A</v>
          </cell>
        </row>
        <row r="310">
          <cell r="O310" t="str">
            <v>412728198311156846</v>
          </cell>
          <cell r="P310" t="str">
            <v>邮储银行</v>
          </cell>
        </row>
        <row r="310">
          <cell r="R310" t="e">
            <v>#N/A</v>
          </cell>
        </row>
        <row r="311">
          <cell r="O311" t="str">
            <v>412728197206212215</v>
          </cell>
          <cell r="P311" t="str">
            <v>邮储银行</v>
          </cell>
          <cell r="Q311" t="str">
            <v>农商银行</v>
          </cell>
          <cell r="R311" t="str">
            <v>肖荣英</v>
          </cell>
          <cell r="S311" t="str">
            <v>623059137803654754</v>
          </cell>
        </row>
        <row r="312">
          <cell r="O312" t="str">
            <v>41272819620902221X</v>
          </cell>
          <cell r="P312" t="str">
            <v>邮储银行</v>
          </cell>
          <cell r="Q312" t="str">
            <v>农商银行</v>
          </cell>
          <cell r="R312" t="str">
            <v>王俊峰</v>
          </cell>
          <cell r="S312" t="str">
            <v>623059137801975599</v>
          </cell>
        </row>
        <row r="313">
          <cell r="O313" t="str">
            <v>412728197803162535</v>
          </cell>
          <cell r="P313" t="str">
            <v>邮储银行</v>
          </cell>
        </row>
        <row r="313">
          <cell r="R313" t="e">
            <v>#N/A</v>
          </cell>
        </row>
        <row r="314">
          <cell r="O314" t="str">
            <v>412728197702196816</v>
          </cell>
          <cell r="P314" t="str">
            <v>邮储银行</v>
          </cell>
        </row>
        <row r="314">
          <cell r="R314" t="e">
            <v>#N/A</v>
          </cell>
        </row>
        <row r="315">
          <cell r="O315" t="str">
            <v>412728196802236833</v>
          </cell>
          <cell r="P315" t="str">
            <v>邮储银行</v>
          </cell>
        </row>
        <row r="315">
          <cell r="R315" t="e">
            <v>#N/A</v>
          </cell>
        </row>
        <row r="316">
          <cell r="O316" t="str">
            <v>412728198107076857</v>
          </cell>
          <cell r="P316" t="str">
            <v>邮储银行</v>
          </cell>
        </row>
        <row r="316">
          <cell r="R316" t="e">
            <v>#N/A</v>
          </cell>
        </row>
        <row r="317">
          <cell r="O317" t="str">
            <v>412728197004036874</v>
          </cell>
          <cell r="P317" t="str">
            <v>邮储银行</v>
          </cell>
        </row>
        <row r="317">
          <cell r="R317" t="e">
            <v>#N/A</v>
          </cell>
        </row>
        <row r="318">
          <cell r="O318" t="str">
            <v>412728196512206839</v>
          </cell>
          <cell r="P318" t="str">
            <v>邮储银行</v>
          </cell>
        </row>
        <row r="318">
          <cell r="R318" t="e">
            <v>#N/A</v>
          </cell>
        </row>
        <row r="319">
          <cell r="O319" t="str">
            <v>412728196903246934</v>
          </cell>
          <cell r="P319" t="str">
            <v>邮储银行</v>
          </cell>
        </row>
        <row r="319">
          <cell r="R319" t="e">
            <v>#N/A</v>
          </cell>
        </row>
        <row r="320">
          <cell r="O320" t="str">
            <v>412728197205146818</v>
          </cell>
          <cell r="P320" t="str">
            <v>邮储银行</v>
          </cell>
        </row>
        <row r="320">
          <cell r="R320" t="e">
            <v>#N/A</v>
          </cell>
        </row>
        <row r="321">
          <cell r="O321" t="str">
            <v>412728198607046814</v>
          </cell>
          <cell r="P321" t="str">
            <v>邮储银行</v>
          </cell>
        </row>
        <row r="321">
          <cell r="R321" t="e">
            <v>#N/A</v>
          </cell>
        </row>
        <row r="322">
          <cell r="O322" t="str">
            <v>41272819790510685X</v>
          </cell>
          <cell r="P322" t="str">
            <v>邮储银行</v>
          </cell>
        </row>
        <row r="322">
          <cell r="R322" t="e">
            <v>#N/A</v>
          </cell>
        </row>
        <row r="323">
          <cell r="O323" t="str">
            <v>41272819661025683X</v>
          </cell>
          <cell r="P323" t="str">
            <v>邮储银行</v>
          </cell>
        </row>
        <row r="323">
          <cell r="R323" t="e">
            <v>#N/A</v>
          </cell>
        </row>
        <row r="324">
          <cell r="O324" t="str">
            <v>412728197607016813</v>
          </cell>
          <cell r="P324" t="str">
            <v>邮储银行</v>
          </cell>
        </row>
        <row r="324">
          <cell r="R324" t="e">
            <v>#N/A</v>
          </cell>
        </row>
        <row r="325">
          <cell r="O325" t="str">
            <v>412728196804026856</v>
          </cell>
          <cell r="P325" t="str">
            <v>邮储银行</v>
          </cell>
        </row>
        <row r="325">
          <cell r="R325" t="e">
            <v>#N/A</v>
          </cell>
        </row>
        <row r="326">
          <cell r="O326" t="str">
            <v>412728197111106831</v>
          </cell>
          <cell r="P326" t="str">
            <v>邮储银行</v>
          </cell>
        </row>
        <row r="326">
          <cell r="R326" t="e">
            <v>#N/A</v>
          </cell>
        </row>
        <row r="327">
          <cell r="O327" t="str">
            <v>412728197308146896</v>
          </cell>
          <cell r="P327" t="str">
            <v>邮储银行</v>
          </cell>
        </row>
        <row r="327">
          <cell r="R327" t="e">
            <v>#N/A</v>
          </cell>
        </row>
        <row r="328">
          <cell r="O328" t="str">
            <v>412728197911156810</v>
          </cell>
          <cell r="P328" t="str">
            <v>邮储银行</v>
          </cell>
        </row>
        <row r="328">
          <cell r="R328" t="e">
            <v>#N/A</v>
          </cell>
        </row>
        <row r="329">
          <cell r="O329" t="str">
            <v>412728198509176850</v>
          </cell>
          <cell r="P329" t="str">
            <v>邮储银行</v>
          </cell>
        </row>
        <row r="329">
          <cell r="R329" t="e">
            <v>#N/A</v>
          </cell>
        </row>
        <row r="330">
          <cell r="O330" t="str">
            <v>412728197603036833</v>
          </cell>
          <cell r="P330" t="str">
            <v>邮储银行</v>
          </cell>
        </row>
        <row r="330">
          <cell r="R330" t="e">
            <v>#N/A</v>
          </cell>
        </row>
        <row r="331">
          <cell r="O331" t="str">
            <v>412728197506150511</v>
          </cell>
          <cell r="P331" t="str">
            <v>邮储银行</v>
          </cell>
        </row>
        <row r="331">
          <cell r="R331" t="e">
            <v>#N/A</v>
          </cell>
        </row>
        <row r="332">
          <cell r="O332" t="str">
            <v>412728198711050530</v>
          </cell>
          <cell r="P332" t="str">
            <v>邮储银行</v>
          </cell>
        </row>
        <row r="332">
          <cell r="R332" t="e">
            <v>#N/A</v>
          </cell>
        </row>
        <row r="333">
          <cell r="O333" t="str">
            <v>412728196802030560</v>
          </cell>
          <cell r="P333" t="str">
            <v>邮储银行</v>
          </cell>
        </row>
        <row r="333">
          <cell r="R333" t="e">
            <v>#N/A</v>
          </cell>
        </row>
        <row r="334">
          <cell r="O334" t="str">
            <v>412728199110260510</v>
          </cell>
          <cell r="P334" t="str">
            <v>邮储银行</v>
          </cell>
        </row>
        <row r="334">
          <cell r="R334" t="e">
            <v>#N/A</v>
          </cell>
        </row>
        <row r="335">
          <cell r="O335" t="str">
            <v>412728199005030537</v>
          </cell>
          <cell r="P335" t="str">
            <v>邮储银行</v>
          </cell>
        </row>
        <row r="335">
          <cell r="R335" t="e">
            <v>#N/A</v>
          </cell>
        </row>
        <row r="336">
          <cell r="O336" t="str">
            <v>412728197306010530</v>
          </cell>
          <cell r="P336" t="str">
            <v>邮储银行</v>
          </cell>
        </row>
        <row r="336">
          <cell r="R336" t="e">
            <v>#N/A</v>
          </cell>
        </row>
        <row r="337">
          <cell r="O337" t="str">
            <v>412728198311060537</v>
          </cell>
          <cell r="P337" t="str">
            <v>邮储银行</v>
          </cell>
        </row>
        <row r="337">
          <cell r="R337" t="e">
            <v>#N/A</v>
          </cell>
        </row>
        <row r="338">
          <cell r="O338" t="str">
            <v>412728197907270530</v>
          </cell>
          <cell r="P338" t="str">
            <v>邮储银行</v>
          </cell>
        </row>
        <row r="338">
          <cell r="R338" t="e">
            <v>#N/A</v>
          </cell>
        </row>
        <row r="339">
          <cell r="O339" t="str">
            <v>412728196506010522</v>
          </cell>
          <cell r="P339" t="str">
            <v>邮储银行</v>
          </cell>
        </row>
        <row r="339">
          <cell r="R339" t="e">
            <v>#N/A</v>
          </cell>
        </row>
        <row r="340">
          <cell r="O340" t="str">
            <v>412728198408010616</v>
          </cell>
          <cell r="P340" t="str">
            <v>邮储银行</v>
          </cell>
        </row>
        <row r="340">
          <cell r="R340" t="e">
            <v>#N/A</v>
          </cell>
        </row>
        <row r="341">
          <cell r="O341" t="str">
            <v>412728197401182517</v>
          </cell>
          <cell r="P341" t="str">
            <v>邮储银行</v>
          </cell>
        </row>
        <row r="341">
          <cell r="R341" t="e">
            <v>#N/A</v>
          </cell>
        </row>
        <row r="342">
          <cell r="O342" t="str">
            <v>412728197909136933</v>
          </cell>
          <cell r="P342" t="str">
            <v>邮储银行</v>
          </cell>
        </row>
        <row r="342">
          <cell r="R342" t="e">
            <v>#N/A</v>
          </cell>
        </row>
        <row r="343">
          <cell r="O343" t="str">
            <v>412728198509290530</v>
          </cell>
          <cell r="P343" t="str">
            <v>邮储银行</v>
          </cell>
        </row>
        <row r="343">
          <cell r="R343" t="e">
            <v>#N/A</v>
          </cell>
        </row>
        <row r="344">
          <cell r="O344" t="str">
            <v>41272819710910057X</v>
          </cell>
          <cell r="P344" t="str">
            <v>邮储银行</v>
          </cell>
        </row>
        <row r="344">
          <cell r="R344" t="e">
            <v>#N/A</v>
          </cell>
        </row>
        <row r="345">
          <cell r="O345" t="str">
            <v>412728197709120558</v>
          </cell>
          <cell r="P345" t="str">
            <v>邮储银行</v>
          </cell>
        </row>
        <row r="345">
          <cell r="R345" t="e">
            <v>#N/A</v>
          </cell>
        </row>
        <row r="346">
          <cell r="O346" t="str">
            <v>412728196509070547</v>
          </cell>
          <cell r="P346" t="str">
            <v>邮储银行</v>
          </cell>
        </row>
        <row r="346">
          <cell r="R346" t="e">
            <v>#N/A</v>
          </cell>
        </row>
        <row r="347">
          <cell r="O347" t="str">
            <v>412728196608150542</v>
          </cell>
          <cell r="P347" t="str">
            <v>邮储银行</v>
          </cell>
        </row>
        <row r="347">
          <cell r="R347" t="e">
            <v>#N/A</v>
          </cell>
        </row>
        <row r="348">
          <cell r="O348" t="str">
            <v>412728196703150516</v>
          </cell>
          <cell r="P348" t="str">
            <v>邮储银行</v>
          </cell>
        </row>
        <row r="348">
          <cell r="R348" t="e">
            <v>#N/A</v>
          </cell>
        </row>
        <row r="349">
          <cell r="O349" t="str">
            <v>41272819831104051X</v>
          </cell>
          <cell r="P349" t="str">
            <v>邮储银行</v>
          </cell>
        </row>
        <row r="349">
          <cell r="R349" t="e">
            <v>#N/A</v>
          </cell>
        </row>
        <row r="350">
          <cell r="O350" t="str">
            <v>412728196907022946</v>
          </cell>
          <cell r="P350" t="str">
            <v>邮储银行</v>
          </cell>
        </row>
        <row r="350">
          <cell r="R350" t="e">
            <v>#N/A</v>
          </cell>
        </row>
        <row r="351">
          <cell r="O351" t="str">
            <v>412728196604201517</v>
          </cell>
          <cell r="P351" t="str">
            <v>邮储银行</v>
          </cell>
        </row>
        <row r="351">
          <cell r="R351" t="e">
            <v>#N/A</v>
          </cell>
        </row>
        <row r="352">
          <cell r="O352" t="str">
            <v>412728197705281514</v>
          </cell>
          <cell r="P352" t="str">
            <v>邮储银行</v>
          </cell>
        </row>
        <row r="352">
          <cell r="R352" t="e">
            <v>#N/A</v>
          </cell>
        </row>
        <row r="353">
          <cell r="O353" t="str">
            <v>341222197401167902</v>
          </cell>
          <cell r="P353" t="str">
            <v>邮储银行</v>
          </cell>
        </row>
        <row r="353">
          <cell r="R353" t="e">
            <v>#N/A</v>
          </cell>
        </row>
        <row r="354">
          <cell r="O354" t="str">
            <v>412728199101211696</v>
          </cell>
          <cell r="P354" t="str">
            <v>邮储银行</v>
          </cell>
        </row>
        <row r="354">
          <cell r="R354" t="e">
            <v>#N/A</v>
          </cell>
        </row>
        <row r="355">
          <cell r="O355" t="str">
            <v>412728196604151580</v>
          </cell>
          <cell r="P355" t="str">
            <v>邮储银行</v>
          </cell>
        </row>
        <row r="355">
          <cell r="R355" t="e">
            <v>#N/A</v>
          </cell>
        </row>
        <row r="356">
          <cell r="O356" t="str">
            <v>41272819791202684X</v>
          </cell>
          <cell r="P356" t="str">
            <v>邮储银行</v>
          </cell>
        </row>
        <row r="356">
          <cell r="R356" t="e">
            <v>#N/A</v>
          </cell>
        </row>
        <row r="357">
          <cell r="O357" t="str">
            <v>412728196711296814</v>
          </cell>
          <cell r="P357" t="str">
            <v>邮储银行</v>
          </cell>
        </row>
        <row r="357">
          <cell r="R357" t="e">
            <v>#N/A</v>
          </cell>
        </row>
        <row r="358">
          <cell r="O358" t="str">
            <v>412728198412026434</v>
          </cell>
          <cell r="P358" t="str">
            <v>邮储银行</v>
          </cell>
        </row>
        <row r="358">
          <cell r="R358" t="e">
            <v>#N/A</v>
          </cell>
        </row>
        <row r="359">
          <cell r="O359" t="str">
            <v>412728198104051670</v>
          </cell>
          <cell r="P359" t="str">
            <v>邮储银行</v>
          </cell>
        </row>
        <row r="359">
          <cell r="R359" t="e">
            <v>#N/A</v>
          </cell>
        </row>
        <row r="360">
          <cell r="O360" t="str">
            <v>412728197004056437</v>
          </cell>
          <cell r="P360" t="str">
            <v>邮储银行</v>
          </cell>
        </row>
        <row r="360">
          <cell r="R360" t="e">
            <v>#N/A</v>
          </cell>
        </row>
        <row r="361">
          <cell r="O361" t="str">
            <v>412728199807276416</v>
          </cell>
          <cell r="P361" t="str">
            <v>邮储银行</v>
          </cell>
        </row>
        <row r="361">
          <cell r="R361" t="e">
            <v>#N/A</v>
          </cell>
        </row>
        <row r="362">
          <cell r="O362" t="str">
            <v>412728198201096459</v>
          </cell>
          <cell r="P362" t="str">
            <v>邮储银行</v>
          </cell>
        </row>
        <row r="362">
          <cell r="R362" t="e">
            <v>#N/A</v>
          </cell>
        </row>
        <row r="363">
          <cell r="O363" t="str">
            <v>412728198003126418</v>
          </cell>
          <cell r="P363" t="str">
            <v>邮储银行</v>
          </cell>
        </row>
        <row r="363">
          <cell r="R363" t="e">
            <v>#N/A</v>
          </cell>
        </row>
        <row r="364">
          <cell r="O364" t="str">
            <v>412728198209106471</v>
          </cell>
          <cell r="P364" t="str">
            <v>邮储银行</v>
          </cell>
        </row>
        <row r="364">
          <cell r="R364" t="e">
            <v>#N/A</v>
          </cell>
        </row>
        <row r="365">
          <cell r="O365" t="str">
            <v>412728198702226418</v>
          </cell>
          <cell r="P365" t="str">
            <v>邮储银行</v>
          </cell>
        </row>
        <row r="365">
          <cell r="R365" t="e">
            <v>#N/A</v>
          </cell>
        </row>
        <row r="366">
          <cell r="O366" t="str">
            <v>412728197107136413</v>
          </cell>
          <cell r="P366" t="str">
            <v>邮储银行</v>
          </cell>
        </row>
        <row r="366">
          <cell r="R366" t="e">
            <v>#N/A</v>
          </cell>
        </row>
        <row r="367">
          <cell r="O367" t="str">
            <v>412728198903046456</v>
          </cell>
          <cell r="P367" t="str">
            <v>邮储银行</v>
          </cell>
        </row>
        <row r="367">
          <cell r="R367" t="e">
            <v>#N/A</v>
          </cell>
        </row>
        <row r="368">
          <cell r="O368" t="str">
            <v>412728197808270527</v>
          </cell>
          <cell r="P368" t="str">
            <v>邮储银行</v>
          </cell>
        </row>
        <row r="368">
          <cell r="R368" t="e">
            <v>#N/A</v>
          </cell>
        </row>
        <row r="369">
          <cell r="O369" t="str">
            <v>41272819670309223X</v>
          </cell>
          <cell r="P369" t="str">
            <v>邮储银行</v>
          </cell>
          <cell r="Q369" t="str">
            <v>农商银行</v>
          </cell>
          <cell r="R369" t="str">
            <v>张恒忠</v>
          </cell>
          <cell r="S369" t="str">
            <v>623059137801975854</v>
          </cell>
        </row>
        <row r="370">
          <cell r="O370" t="str">
            <v>412728197211206979</v>
          </cell>
          <cell r="P370" t="str">
            <v>邮储银行</v>
          </cell>
        </row>
        <row r="370">
          <cell r="R370" t="e">
            <v>#N/A</v>
          </cell>
        </row>
        <row r="371">
          <cell r="O371" t="str">
            <v>412728196211236815</v>
          </cell>
          <cell r="P371" t="str">
            <v>邮储银行</v>
          </cell>
        </row>
        <row r="371">
          <cell r="R371" t="e">
            <v>#N/A</v>
          </cell>
        </row>
        <row r="372">
          <cell r="O372" t="str">
            <v>412728199010125282</v>
          </cell>
          <cell r="P372" t="str">
            <v>邮储银行</v>
          </cell>
        </row>
        <row r="372">
          <cell r="R372" t="e">
            <v>#N/A</v>
          </cell>
        </row>
        <row r="373">
          <cell r="O373" t="str">
            <v>412728197105170810</v>
          </cell>
          <cell r="P373" t="str">
            <v>邮储银行</v>
          </cell>
        </row>
        <row r="373">
          <cell r="R373" t="e">
            <v>#N/A</v>
          </cell>
        </row>
        <row r="374">
          <cell r="O374" t="str">
            <v>412728196604010833</v>
          </cell>
          <cell r="P374" t="str">
            <v>邮储银行</v>
          </cell>
        </row>
        <row r="374">
          <cell r="R374" t="e">
            <v>#N/A</v>
          </cell>
        </row>
        <row r="375">
          <cell r="O375" t="str">
            <v>412728197810200851</v>
          </cell>
          <cell r="P375" t="str">
            <v>邮储银行</v>
          </cell>
        </row>
        <row r="375">
          <cell r="R375" t="e">
            <v>#N/A</v>
          </cell>
        </row>
        <row r="376">
          <cell r="O376" t="str">
            <v>412728198506260918</v>
          </cell>
          <cell r="P376" t="str">
            <v>邮储银行</v>
          </cell>
        </row>
        <row r="376">
          <cell r="R376" t="e">
            <v>#N/A</v>
          </cell>
        </row>
        <row r="377">
          <cell r="O377" t="str">
            <v>412728196906140852</v>
          </cell>
          <cell r="P377" t="str">
            <v>邮储银行</v>
          </cell>
        </row>
        <row r="377">
          <cell r="R377" t="e">
            <v>#N/A</v>
          </cell>
        </row>
        <row r="378">
          <cell r="O378" t="str">
            <v>412728196205191518</v>
          </cell>
          <cell r="P378" t="str">
            <v>邮储银行</v>
          </cell>
        </row>
        <row r="378">
          <cell r="R378" t="e">
            <v>#N/A</v>
          </cell>
        </row>
        <row r="379">
          <cell r="O379" t="str">
            <v>412728198812221511</v>
          </cell>
          <cell r="P379" t="str">
            <v>邮储银行</v>
          </cell>
        </row>
        <row r="379">
          <cell r="R379" t="e">
            <v>#N/A</v>
          </cell>
        </row>
        <row r="380">
          <cell r="O380" t="str">
            <v>412728196601011590</v>
          </cell>
          <cell r="P380" t="str">
            <v>邮储银行</v>
          </cell>
        </row>
        <row r="380">
          <cell r="R380" t="e">
            <v>#N/A</v>
          </cell>
        </row>
        <row r="381">
          <cell r="O381" t="str">
            <v>412728198705260531</v>
          </cell>
          <cell r="P381" t="str">
            <v>邮储银行</v>
          </cell>
        </row>
        <row r="381">
          <cell r="R381" t="e">
            <v>#N/A</v>
          </cell>
        </row>
        <row r="382">
          <cell r="O382" t="str">
            <v>412728197106200532</v>
          </cell>
          <cell r="P382" t="str">
            <v>邮储银行</v>
          </cell>
        </row>
        <row r="382">
          <cell r="R382" t="e">
            <v>#N/A</v>
          </cell>
        </row>
        <row r="383">
          <cell r="O383" t="str">
            <v>412728197309090513</v>
          </cell>
          <cell r="P383" t="str">
            <v>邮储银行</v>
          </cell>
        </row>
        <row r="383">
          <cell r="R383" t="e">
            <v>#N/A</v>
          </cell>
        </row>
        <row r="384">
          <cell r="O384" t="str">
            <v>412728197009026819</v>
          </cell>
          <cell r="P384" t="str">
            <v>邮储银行</v>
          </cell>
        </row>
        <row r="384">
          <cell r="R384" t="e">
            <v>#N/A</v>
          </cell>
        </row>
        <row r="385">
          <cell r="O385" t="str">
            <v>412728198608166914</v>
          </cell>
          <cell r="P385" t="str">
            <v>邮储银行</v>
          </cell>
        </row>
        <row r="385">
          <cell r="R385" t="e">
            <v>#N/A</v>
          </cell>
        </row>
        <row r="386">
          <cell r="O386" t="str">
            <v>412728197211126573</v>
          </cell>
          <cell r="P386" t="str">
            <v>邮储银行</v>
          </cell>
        </row>
        <row r="386">
          <cell r="R386" t="e">
            <v>#N/A</v>
          </cell>
        </row>
        <row r="387">
          <cell r="O387" t="str">
            <v>412728198011206995</v>
          </cell>
          <cell r="P387" t="str">
            <v>邮储银行</v>
          </cell>
        </row>
        <row r="387">
          <cell r="R387" t="e">
            <v>#N/A</v>
          </cell>
        </row>
        <row r="388">
          <cell r="O388" t="str">
            <v>412728197808306817</v>
          </cell>
          <cell r="P388" t="str">
            <v>邮储银行</v>
          </cell>
        </row>
        <row r="388">
          <cell r="R388" t="e">
            <v>#N/A</v>
          </cell>
        </row>
        <row r="389">
          <cell r="O389" t="str">
            <v>412728196906156854</v>
          </cell>
          <cell r="P389" t="str">
            <v>邮储银行</v>
          </cell>
        </row>
        <row r="389">
          <cell r="R389" t="e">
            <v>#N/A</v>
          </cell>
        </row>
        <row r="390">
          <cell r="O390" t="str">
            <v>412728197009276826</v>
          </cell>
          <cell r="P390" t="str">
            <v>邮储银行</v>
          </cell>
        </row>
        <row r="390">
          <cell r="R390" t="e">
            <v>#N/A</v>
          </cell>
        </row>
        <row r="391">
          <cell r="O391" t="str">
            <v>412728198311280812</v>
          </cell>
          <cell r="P391" t="str">
            <v>邮储银行</v>
          </cell>
        </row>
        <row r="391">
          <cell r="R391" t="e">
            <v>#N/A</v>
          </cell>
        </row>
        <row r="392">
          <cell r="O392" t="str">
            <v>412728198407030834</v>
          </cell>
          <cell r="P392" t="str">
            <v>邮储银行</v>
          </cell>
        </row>
        <row r="392">
          <cell r="R392" t="e">
            <v>#N/A</v>
          </cell>
        </row>
        <row r="393">
          <cell r="O393" t="str">
            <v>412728197001240810</v>
          </cell>
          <cell r="P393" t="str">
            <v>邮储银行</v>
          </cell>
        </row>
        <row r="393">
          <cell r="R393" t="e">
            <v>#N/A</v>
          </cell>
        </row>
        <row r="394">
          <cell r="O394" t="str">
            <v>412728196306164594</v>
          </cell>
          <cell r="P394" t="str">
            <v>邮储银行</v>
          </cell>
        </row>
        <row r="394">
          <cell r="R394" t="e">
            <v>#N/A</v>
          </cell>
        </row>
        <row r="395">
          <cell r="O395" t="str">
            <v>412728196710044519</v>
          </cell>
          <cell r="P395" t="str">
            <v>邮储银行</v>
          </cell>
        </row>
        <row r="395">
          <cell r="R395" t="e">
            <v>#N/A</v>
          </cell>
        </row>
        <row r="396">
          <cell r="O396" t="str">
            <v>412728198907254615</v>
          </cell>
          <cell r="P396" t="str">
            <v>邮储银行</v>
          </cell>
        </row>
        <row r="396">
          <cell r="R396" t="e">
            <v>#N/A</v>
          </cell>
        </row>
        <row r="397">
          <cell r="O397" t="str">
            <v>412728197012084593</v>
          </cell>
          <cell r="P397" t="str">
            <v>邮储银行</v>
          </cell>
        </row>
        <row r="397">
          <cell r="R397" t="e">
            <v>#N/A</v>
          </cell>
        </row>
        <row r="398">
          <cell r="O398" t="str">
            <v>412728196306124584</v>
          </cell>
          <cell r="P398" t="str">
            <v>邮储银行</v>
          </cell>
        </row>
        <row r="398">
          <cell r="R398" t="e">
            <v>#N/A</v>
          </cell>
        </row>
        <row r="399">
          <cell r="O399" t="str">
            <v>412728198908184567</v>
          </cell>
          <cell r="P399" t="str">
            <v>邮储银行</v>
          </cell>
        </row>
        <row r="399">
          <cell r="R399" t="e">
            <v>#N/A</v>
          </cell>
        </row>
        <row r="400">
          <cell r="O400" t="str">
            <v>412728197709194530</v>
          </cell>
          <cell r="P400" t="str">
            <v>邮储银行</v>
          </cell>
        </row>
        <row r="400">
          <cell r="R400" t="e">
            <v>#N/A</v>
          </cell>
        </row>
        <row r="401">
          <cell r="O401" t="str">
            <v>412728198710026950</v>
          </cell>
          <cell r="P401" t="str">
            <v>邮储银行</v>
          </cell>
        </row>
        <row r="401">
          <cell r="R401" t="e">
            <v>#N/A</v>
          </cell>
        </row>
        <row r="402">
          <cell r="O402" t="str">
            <v>412728198711040826</v>
          </cell>
          <cell r="P402" t="str">
            <v>邮储银行</v>
          </cell>
        </row>
        <row r="402">
          <cell r="R402" t="e">
            <v>#N/A</v>
          </cell>
        </row>
        <row r="403">
          <cell r="O403" t="str">
            <v>412728200004200894</v>
          </cell>
          <cell r="P403" t="str">
            <v>邮储银行</v>
          </cell>
        </row>
        <row r="403">
          <cell r="R403" t="e">
            <v>#N/A</v>
          </cell>
        </row>
        <row r="404">
          <cell r="O404" t="str">
            <v>412728198812200817</v>
          </cell>
          <cell r="P404" t="str">
            <v>邮储银行</v>
          </cell>
        </row>
        <row r="404">
          <cell r="R404" t="e">
            <v>#N/A</v>
          </cell>
        </row>
        <row r="405">
          <cell r="O405" t="str">
            <v>41272819730505083X</v>
          </cell>
          <cell r="P405" t="str">
            <v>邮储银行</v>
          </cell>
        </row>
        <row r="405">
          <cell r="R405" t="e">
            <v>#N/A</v>
          </cell>
        </row>
        <row r="406">
          <cell r="O406" t="str">
            <v>412728196712130816</v>
          </cell>
          <cell r="P406" t="str">
            <v>邮储银行</v>
          </cell>
        </row>
        <row r="406">
          <cell r="R406" t="e">
            <v>#N/A</v>
          </cell>
        </row>
        <row r="407">
          <cell r="O407" t="str">
            <v>412728197206160558</v>
          </cell>
          <cell r="P407" t="str">
            <v>邮储银行</v>
          </cell>
        </row>
        <row r="407">
          <cell r="R407" t="e">
            <v>#N/A</v>
          </cell>
        </row>
        <row r="408">
          <cell r="O408" t="str">
            <v>412728196506141581</v>
          </cell>
          <cell r="P408" t="str">
            <v>邮储银行</v>
          </cell>
        </row>
        <row r="408">
          <cell r="R408" t="e">
            <v>#N/A</v>
          </cell>
        </row>
        <row r="409">
          <cell r="O409" t="str">
            <v>412728197108166905</v>
          </cell>
          <cell r="P409" t="str">
            <v>邮储银行</v>
          </cell>
        </row>
        <row r="409">
          <cell r="R409" t="e">
            <v>#N/A</v>
          </cell>
        </row>
        <row r="410">
          <cell r="O410" t="str">
            <v>412728197303046810</v>
          </cell>
          <cell r="P410" t="str">
            <v>邮储银行</v>
          </cell>
        </row>
        <row r="410">
          <cell r="R410" t="e">
            <v>#N/A</v>
          </cell>
        </row>
        <row r="411">
          <cell r="O411" t="str">
            <v>412728198103246433</v>
          </cell>
          <cell r="P411" t="str">
            <v>邮储银行</v>
          </cell>
        </row>
        <row r="411">
          <cell r="R411" t="e">
            <v>#N/A</v>
          </cell>
        </row>
        <row r="412">
          <cell r="O412" t="str">
            <v>412728199612080536</v>
          </cell>
          <cell r="P412" t="str">
            <v>邮储银行</v>
          </cell>
        </row>
        <row r="412">
          <cell r="R412" t="e">
            <v>#N/A</v>
          </cell>
        </row>
        <row r="413">
          <cell r="O413" t="str">
            <v>412728197812170836</v>
          </cell>
          <cell r="P413" t="str">
            <v>邮储银行</v>
          </cell>
        </row>
        <row r="413">
          <cell r="R413" t="e">
            <v>#N/A</v>
          </cell>
        </row>
        <row r="414">
          <cell r="O414" t="str">
            <v>412728199003013258</v>
          </cell>
          <cell r="P414" t="str">
            <v>邮储银行</v>
          </cell>
        </row>
        <row r="414">
          <cell r="R414" t="e">
            <v>#N/A</v>
          </cell>
        </row>
        <row r="415">
          <cell r="O415" t="str">
            <v>412728196707153298</v>
          </cell>
          <cell r="P415" t="str">
            <v>邮储银行</v>
          </cell>
        </row>
        <row r="415">
          <cell r="R415" t="e">
            <v>#N/A</v>
          </cell>
        </row>
        <row r="416">
          <cell r="O416" t="str">
            <v>41272819660623681X</v>
          </cell>
          <cell r="P416" t="str">
            <v>邮储银行</v>
          </cell>
        </row>
        <row r="416">
          <cell r="R416" t="e">
            <v>#N/A</v>
          </cell>
        </row>
        <row r="417">
          <cell r="O417" t="str">
            <v>41272819780718087X</v>
          </cell>
          <cell r="P417" t="str">
            <v>邮储银行</v>
          </cell>
        </row>
        <row r="417">
          <cell r="R417" t="e">
            <v>#N/A</v>
          </cell>
        </row>
        <row r="418">
          <cell r="O418" t="str">
            <v>41272819770201455X</v>
          </cell>
          <cell r="P418" t="str">
            <v>邮储银行</v>
          </cell>
        </row>
        <row r="418">
          <cell r="R418" t="e">
            <v>#N/A</v>
          </cell>
        </row>
        <row r="419">
          <cell r="O419" t="str">
            <v>412728196602164548</v>
          </cell>
          <cell r="P419" t="str">
            <v>邮储银行</v>
          </cell>
        </row>
        <row r="419">
          <cell r="R419" t="e">
            <v>#N/A</v>
          </cell>
        </row>
        <row r="420">
          <cell r="O420" t="str">
            <v>412728196301154514</v>
          </cell>
          <cell r="P420" t="str">
            <v>邮储银行</v>
          </cell>
        </row>
        <row r="420">
          <cell r="R420" t="e">
            <v>#N/A</v>
          </cell>
        </row>
        <row r="421">
          <cell r="O421" t="str">
            <v>41272819691220455X</v>
          </cell>
          <cell r="P421" t="str">
            <v>邮储银行</v>
          </cell>
        </row>
        <row r="421">
          <cell r="R421" t="e">
            <v>#N/A</v>
          </cell>
        </row>
        <row r="422">
          <cell r="O422" t="str">
            <v>412728197604054531</v>
          </cell>
          <cell r="P422" t="str">
            <v>邮储银行</v>
          </cell>
        </row>
        <row r="422">
          <cell r="R422" t="e">
            <v>#N/A</v>
          </cell>
        </row>
        <row r="423">
          <cell r="O423" t="str">
            <v>412728198805200667</v>
          </cell>
          <cell r="P423" t="str">
            <v>邮储银行</v>
          </cell>
        </row>
        <row r="423">
          <cell r="R423" t="e">
            <v>#N/A</v>
          </cell>
        </row>
        <row r="424">
          <cell r="O424" t="str">
            <v>412728196808230512</v>
          </cell>
          <cell r="P424" t="str">
            <v>邮储银行</v>
          </cell>
        </row>
        <row r="424">
          <cell r="R424" t="e">
            <v>#N/A</v>
          </cell>
        </row>
        <row r="425">
          <cell r="O425" t="str">
            <v>412728197808280573</v>
          </cell>
          <cell r="P425" t="str">
            <v>邮储银行</v>
          </cell>
        </row>
        <row r="425">
          <cell r="R425" t="e">
            <v>#N/A</v>
          </cell>
        </row>
        <row r="426">
          <cell r="O426" t="str">
            <v>412728196511170555</v>
          </cell>
          <cell r="P426" t="str">
            <v>邮储银行</v>
          </cell>
        </row>
        <row r="426">
          <cell r="R426" t="e">
            <v>#N/A</v>
          </cell>
        </row>
        <row r="427">
          <cell r="O427" t="str">
            <v>41272819781220053X</v>
          </cell>
          <cell r="P427" t="str">
            <v>邮储银行</v>
          </cell>
        </row>
        <row r="427">
          <cell r="R427" t="e">
            <v>#N/A</v>
          </cell>
        </row>
        <row r="428">
          <cell r="O428" t="str">
            <v>412728198202200561</v>
          </cell>
          <cell r="P428" t="str">
            <v>邮储银行</v>
          </cell>
        </row>
        <row r="428">
          <cell r="R428" t="e">
            <v>#N/A</v>
          </cell>
        </row>
        <row r="429">
          <cell r="O429" t="str">
            <v>412728198903030577</v>
          </cell>
          <cell r="P429" t="str">
            <v>邮储银行</v>
          </cell>
        </row>
        <row r="429">
          <cell r="R429" t="e">
            <v>#N/A</v>
          </cell>
        </row>
        <row r="430">
          <cell r="O430" t="str">
            <v>412726198406124940</v>
          </cell>
          <cell r="P430" t="str">
            <v>邮储银行</v>
          </cell>
        </row>
        <row r="430">
          <cell r="R430" t="e">
            <v>#N/A</v>
          </cell>
        </row>
        <row r="431">
          <cell r="O431" t="str">
            <v>412728198212130835</v>
          </cell>
          <cell r="P431" t="str">
            <v>邮储银行</v>
          </cell>
        </row>
        <row r="431">
          <cell r="R431" t="e">
            <v>#N/A</v>
          </cell>
        </row>
        <row r="432">
          <cell r="O432" t="str">
            <v>412728198110070923</v>
          </cell>
          <cell r="P432" t="str">
            <v>邮储银行</v>
          </cell>
        </row>
        <row r="432">
          <cell r="R432" t="e">
            <v>#N/A</v>
          </cell>
        </row>
        <row r="433">
          <cell r="O433" t="str">
            <v>412728198406020853</v>
          </cell>
          <cell r="P433" t="str">
            <v>邮储银行</v>
          </cell>
        </row>
        <row r="433">
          <cell r="R433" t="e">
            <v>#N/A</v>
          </cell>
        </row>
        <row r="434">
          <cell r="O434" t="str">
            <v>412728196608044563</v>
          </cell>
          <cell r="P434" t="str">
            <v>邮储银行</v>
          </cell>
        </row>
        <row r="434">
          <cell r="R434" t="e">
            <v>#N/A</v>
          </cell>
        </row>
        <row r="435">
          <cell r="O435" t="str">
            <v>41272819790714223X</v>
          </cell>
          <cell r="P435" t="str">
            <v>邮储银行</v>
          </cell>
          <cell r="Q435" t="str">
            <v>农商银行</v>
          </cell>
          <cell r="R435" t="str">
            <v>徐海亚</v>
          </cell>
          <cell r="S435" t="str">
            <v>37816002400005214</v>
          </cell>
        </row>
        <row r="436">
          <cell r="O436" t="str">
            <v>412728196703152319</v>
          </cell>
          <cell r="P436" t="str">
            <v>邮储银行</v>
          </cell>
          <cell r="Q436" t="str">
            <v>农商银行</v>
          </cell>
          <cell r="R436" t="str">
            <v>李金中</v>
          </cell>
          <cell r="S436" t="str">
            <v>623059137800351628</v>
          </cell>
        </row>
        <row r="437">
          <cell r="O437" t="str">
            <v>412728196104272239</v>
          </cell>
          <cell r="P437" t="str">
            <v>邮储银行</v>
          </cell>
          <cell r="Q437" t="str">
            <v>农商银行</v>
          </cell>
          <cell r="R437" t="str">
            <v>徐定</v>
          </cell>
          <cell r="S437" t="str">
            <v>623059137801880849</v>
          </cell>
        </row>
        <row r="438">
          <cell r="O438" t="str">
            <v>412728196708012219</v>
          </cell>
          <cell r="P438" t="str">
            <v>邮储银行</v>
          </cell>
          <cell r="Q438" t="str">
            <v>农商银行</v>
          </cell>
          <cell r="R438" t="str">
            <v>徐太安</v>
          </cell>
          <cell r="S438" t="str">
            <v>00000093908383784889</v>
          </cell>
        </row>
        <row r="439">
          <cell r="O439" t="str">
            <v>412728197810102231</v>
          </cell>
          <cell r="P439" t="str">
            <v>邮储银行</v>
          </cell>
          <cell r="Q439" t="str">
            <v>农商银行</v>
          </cell>
          <cell r="R439" t="str">
            <v>徐公贺</v>
          </cell>
          <cell r="S439" t="str">
            <v>00000026836923783889</v>
          </cell>
        </row>
        <row r="440">
          <cell r="O440" t="str">
            <v>41272819951007221X</v>
          </cell>
          <cell r="P440" t="str">
            <v>邮储银行</v>
          </cell>
          <cell r="Q440" t="str">
            <v>农商银行</v>
          </cell>
          <cell r="R440" t="str">
            <v>李建利</v>
          </cell>
          <cell r="S440" t="str">
            <v>623059137803252088</v>
          </cell>
        </row>
        <row r="441">
          <cell r="O441" t="str">
            <v>412728198006162350</v>
          </cell>
          <cell r="P441" t="str">
            <v>邮储银行</v>
          </cell>
          <cell r="Q441" t="str">
            <v>农商银行</v>
          </cell>
          <cell r="R441" t="str">
            <v>肖凤叶</v>
          </cell>
          <cell r="S441" t="str">
            <v>623059137802550821</v>
          </cell>
        </row>
        <row r="442">
          <cell r="O442" t="str">
            <v>412728196902212214</v>
          </cell>
          <cell r="P442" t="str">
            <v>邮储银行</v>
          </cell>
          <cell r="Q442" t="str">
            <v>农商银行</v>
          </cell>
          <cell r="R442" t="str">
            <v>徐安然</v>
          </cell>
          <cell r="S442" t="str">
            <v>623059137801883223</v>
          </cell>
        </row>
        <row r="443">
          <cell r="O443" t="str">
            <v>412728196910116441</v>
          </cell>
          <cell r="P443" t="str">
            <v>邮储银行</v>
          </cell>
        </row>
        <row r="443">
          <cell r="R443" t="e">
            <v>#N/A</v>
          </cell>
        </row>
        <row r="444">
          <cell r="O444" t="str">
            <v>412728199609276810</v>
          </cell>
          <cell r="P444" t="str">
            <v>邮储银行</v>
          </cell>
        </row>
        <row r="444">
          <cell r="R444" t="e">
            <v>#N/A</v>
          </cell>
        </row>
        <row r="445">
          <cell r="O445" t="str">
            <v>412728199805212224</v>
          </cell>
          <cell r="P445" t="str">
            <v>邮储银行</v>
          </cell>
          <cell r="Q445" t="str">
            <v>农商银行</v>
          </cell>
          <cell r="R445" t="str">
            <v>郝云堂</v>
          </cell>
          <cell r="S445" t="str">
            <v>00000023373593789889</v>
          </cell>
        </row>
        <row r="446">
          <cell r="O446" t="str">
            <v>412728198510214551</v>
          </cell>
          <cell r="P446" t="str">
            <v>邮储银行</v>
          </cell>
        </row>
        <row r="446">
          <cell r="R446" t="e">
            <v>#N/A</v>
          </cell>
        </row>
        <row r="447">
          <cell r="O447" t="str">
            <v>412728197409183258</v>
          </cell>
          <cell r="P447" t="str">
            <v>邮储银行</v>
          </cell>
        </row>
        <row r="447">
          <cell r="R447" t="e">
            <v>#N/A</v>
          </cell>
        </row>
        <row r="448">
          <cell r="O448" t="str">
            <v>41272819820412315X</v>
          </cell>
          <cell r="P448" t="str">
            <v>邮储银行</v>
          </cell>
        </row>
        <row r="448">
          <cell r="R448" t="e">
            <v>#N/A</v>
          </cell>
        </row>
        <row r="449">
          <cell r="O449" t="str">
            <v>412728199701160909</v>
          </cell>
          <cell r="P449" t="str">
            <v>邮储银行</v>
          </cell>
        </row>
        <row r="449">
          <cell r="R449" t="e">
            <v>#N/A</v>
          </cell>
        </row>
        <row r="450">
          <cell r="O450" t="str">
            <v>412728198108123117</v>
          </cell>
          <cell r="P450" t="str">
            <v>邮储银行</v>
          </cell>
        </row>
        <row r="450">
          <cell r="R450" t="e">
            <v>#N/A</v>
          </cell>
        </row>
        <row r="451">
          <cell r="O451" t="str">
            <v>412728197412123352</v>
          </cell>
          <cell r="P451" t="str">
            <v>邮储银行</v>
          </cell>
        </row>
        <row r="451">
          <cell r="R451" t="e">
            <v>#N/A</v>
          </cell>
        </row>
        <row r="452">
          <cell r="O452" t="str">
            <v>412702199005066085</v>
          </cell>
          <cell r="P452" t="str">
            <v>邮储银行</v>
          </cell>
        </row>
        <row r="452">
          <cell r="R452" t="e">
            <v>#N/A</v>
          </cell>
        </row>
        <row r="453">
          <cell r="O453" t="str">
            <v>412728197303153288</v>
          </cell>
          <cell r="P453" t="str">
            <v>邮储银行</v>
          </cell>
        </row>
        <row r="453">
          <cell r="R453" t="e">
            <v>#N/A</v>
          </cell>
        </row>
        <row r="454">
          <cell r="O454" t="str">
            <v>412728197604263130</v>
          </cell>
          <cell r="P454" t="str">
            <v>邮储银行</v>
          </cell>
        </row>
        <row r="454">
          <cell r="R454" t="e">
            <v>#N/A</v>
          </cell>
        </row>
        <row r="455">
          <cell r="O455" t="str">
            <v>412728196911051512</v>
          </cell>
          <cell r="P455" t="str">
            <v>邮储银行</v>
          </cell>
        </row>
        <row r="455">
          <cell r="R455" t="e">
            <v>#N/A</v>
          </cell>
        </row>
        <row r="456">
          <cell r="O456" t="str">
            <v>412728197201184219</v>
          </cell>
          <cell r="P456" t="str">
            <v>邮储银行</v>
          </cell>
        </row>
        <row r="456">
          <cell r="R456" t="e">
            <v>#N/A</v>
          </cell>
        </row>
        <row r="457">
          <cell r="O457" t="str">
            <v>412728197604064377</v>
          </cell>
          <cell r="P457" t="str">
            <v>邮储银行</v>
          </cell>
        </row>
        <row r="457">
          <cell r="R457" t="e">
            <v>#N/A</v>
          </cell>
        </row>
        <row r="458">
          <cell r="O458" t="str">
            <v>412728198210031673</v>
          </cell>
          <cell r="P458" t="str">
            <v>邮储银行</v>
          </cell>
        </row>
        <row r="458">
          <cell r="R458" t="e">
            <v>#N/A</v>
          </cell>
        </row>
        <row r="459">
          <cell r="O459" t="str">
            <v>412728197809151693</v>
          </cell>
          <cell r="P459" t="str">
            <v>邮储银行</v>
          </cell>
        </row>
        <row r="459">
          <cell r="R459" t="e">
            <v>#N/A</v>
          </cell>
        </row>
        <row r="460">
          <cell r="O460" t="str">
            <v>412728196111083233</v>
          </cell>
          <cell r="P460" t="str">
            <v>邮储银行</v>
          </cell>
        </row>
        <row r="460">
          <cell r="R460" t="e">
            <v>#N/A</v>
          </cell>
        </row>
        <row r="461">
          <cell r="O461" t="str">
            <v>412728198011021691</v>
          </cell>
          <cell r="P461" t="str">
            <v>邮储银行</v>
          </cell>
        </row>
        <row r="461">
          <cell r="R461" t="e">
            <v>#N/A</v>
          </cell>
        </row>
        <row r="462">
          <cell r="O462" t="str">
            <v>412728196210050533</v>
          </cell>
          <cell r="P462" t="str">
            <v>中银富登</v>
          </cell>
        </row>
        <row r="462">
          <cell r="R462" t="e">
            <v>#N/A</v>
          </cell>
        </row>
        <row r="463">
          <cell r="O463" t="str">
            <v>412728197907210511</v>
          </cell>
          <cell r="P463" t="str">
            <v>中银富登</v>
          </cell>
        </row>
        <row r="463">
          <cell r="R463" t="e">
            <v>#N/A</v>
          </cell>
        </row>
        <row r="464">
          <cell r="O464" t="str">
            <v>412728198311180520</v>
          </cell>
          <cell r="P464" t="str">
            <v>中银富登</v>
          </cell>
        </row>
        <row r="464">
          <cell r="R464" t="e">
            <v>#N/A</v>
          </cell>
        </row>
        <row r="465">
          <cell r="O465" t="str">
            <v>412728196812190533</v>
          </cell>
          <cell r="P465" t="str">
            <v>中银富登</v>
          </cell>
          <cell r="Q465" t="str">
            <v>农商银行</v>
          </cell>
        </row>
        <row r="466">
          <cell r="O466" t="str">
            <v>412728197401150558</v>
          </cell>
          <cell r="P466" t="str">
            <v>中银富登</v>
          </cell>
        </row>
        <row r="466">
          <cell r="R466" t="e">
            <v>#N/A</v>
          </cell>
        </row>
        <row r="467">
          <cell r="O467" t="str">
            <v>412728198001090511</v>
          </cell>
          <cell r="P467" t="str">
            <v>中银富登</v>
          </cell>
        </row>
        <row r="467">
          <cell r="R467" t="e">
            <v>#N/A</v>
          </cell>
        </row>
        <row r="468">
          <cell r="O468" t="str">
            <v>412728198508120513</v>
          </cell>
          <cell r="P468" t="str">
            <v>中银富登</v>
          </cell>
        </row>
        <row r="468">
          <cell r="R468" t="e">
            <v>#N/A</v>
          </cell>
        </row>
        <row r="469">
          <cell r="O469" t="str">
            <v>412728196711040819</v>
          </cell>
          <cell r="P469" t="str">
            <v>中银富登</v>
          </cell>
        </row>
        <row r="469">
          <cell r="R469" t="e">
            <v>#N/A</v>
          </cell>
        </row>
        <row r="470">
          <cell r="O470" t="str">
            <v>412728197909270892</v>
          </cell>
          <cell r="P470" t="str">
            <v>中银富登</v>
          </cell>
        </row>
        <row r="470">
          <cell r="R470" t="e">
            <v>#N/A</v>
          </cell>
        </row>
        <row r="471">
          <cell r="O471" t="str">
            <v>412728198411071284</v>
          </cell>
          <cell r="P471" t="str">
            <v>中银富登</v>
          </cell>
        </row>
        <row r="471">
          <cell r="R471" t="e">
            <v>#N/A</v>
          </cell>
        </row>
        <row r="472">
          <cell r="O472" t="str">
            <v>412728197210150897</v>
          </cell>
          <cell r="P472" t="str">
            <v>中银富登</v>
          </cell>
        </row>
        <row r="472">
          <cell r="R472" t="e">
            <v>#N/A</v>
          </cell>
        </row>
        <row r="473">
          <cell r="O473" t="str">
            <v>412728197707200917</v>
          </cell>
          <cell r="P473" t="str">
            <v>中银富登</v>
          </cell>
        </row>
        <row r="473">
          <cell r="R473" t="e">
            <v>#N/A</v>
          </cell>
        </row>
        <row r="474">
          <cell r="O474" t="str">
            <v>412728197206270837</v>
          </cell>
          <cell r="P474" t="str">
            <v>中银富登</v>
          </cell>
        </row>
        <row r="474">
          <cell r="R474" t="e">
            <v>#N/A</v>
          </cell>
        </row>
        <row r="475">
          <cell r="O475" t="str">
            <v>412728199011020853</v>
          </cell>
          <cell r="P475" t="str">
            <v>中银富登</v>
          </cell>
        </row>
        <row r="475">
          <cell r="R475" t="e">
            <v>#N/A</v>
          </cell>
        </row>
        <row r="476">
          <cell r="O476" t="str">
            <v>412728198507103156</v>
          </cell>
          <cell r="P476" t="str">
            <v>中银富登</v>
          </cell>
        </row>
        <row r="476">
          <cell r="R476" t="e">
            <v>#N/A</v>
          </cell>
        </row>
        <row r="477">
          <cell r="O477" t="str">
            <v>412728197810163157</v>
          </cell>
          <cell r="P477" t="str">
            <v>中银富登</v>
          </cell>
        </row>
        <row r="477">
          <cell r="R477" t="e">
            <v>#N/A</v>
          </cell>
        </row>
        <row r="478">
          <cell r="O478" t="str">
            <v>412728198301263197</v>
          </cell>
          <cell r="P478" t="str">
            <v>中银富登</v>
          </cell>
        </row>
        <row r="478">
          <cell r="R478" t="e">
            <v>#N/A</v>
          </cell>
        </row>
        <row r="479">
          <cell r="O479" t="str">
            <v>412728197210113439</v>
          </cell>
          <cell r="P479" t="str">
            <v>中银富登</v>
          </cell>
        </row>
        <row r="479">
          <cell r="R479" t="e">
            <v>#N/A</v>
          </cell>
        </row>
        <row r="480">
          <cell r="O480" t="str">
            <v>412728198509293432</v>
          </cell>
          <cell r="P480" t="str">
            <v>中银富登</v>
          </cell>
        </row>
        <row r="480">
          <cell r="R480" t="e">
            <v>#N/A</v>
          </cell>
        </row>
        <row r="481">
          <cell r="O481" t="str">
            <v>412728196305226415</v>
          </cell>
          <cell r="P481" t="str">
            <v>中银富登</v>
          </cell>
        </row>
        <row r="481">
          <cell r="R481" t="e">
            <v>#N/A</v>
          </cell>
        </row>
        <row r="482">
          <cell r="O482" t="str">
            <v>412728197609253417</v>
          </cell>
          <cell r="P482" t="str">
            <v>中银富登</v>
          </cell>
        </row>
        <row r="482">
          <cell r="R482" t="e">
            <v>#N/A</v>
          </cell>
        </row>
        <row r="483">
          <cell r="O483" t="str">
            <v>412728197805206415</v>
          </cell>
          <cell r="P483" t="str">
            <v>中银富登</v>
          </cell>
        </row>
        <row r="483">
          <cell r="R483" t="e">
            <v>#N/A</v>
          </cell>
        </row>
        <row r="484">
          <cell r="O484" t="str">
            <v>41272819670701647X</v>
          </cell>
          <cell r="P484" t="str">
            <v>中银富登</v>
          </cell>
        </row>
        <row r="484">
          <cell r="R484" t="e">
            <v>#N/A</v>
          </cell>
        </row>
        <row r="485">
          <cell r="O485" t="str">
            <v>412728198405233419</v>
          </cell>
          <cell r="P485" t="str">
            <v>中银富登</v>
          </cell>
        </row>
        <row r="485">
          <cell r="R485" t="e">
            <v>#N/A</v>
          </cell>
        </row>
        <row r="486">
          <cell r="O486" t="str">
            <v>412728196903216831</v>
          </cell>
          <cell r="P486" t="str">
            <v>中银富登</v>
          </cell>
        </row>
        <row r="486">
          <cell r="R486" t="e">
            <v>#N/A</v>
          </cell>
        </row>
        <row r="487">
          <cell r="O487" t="str">
            <v>412728196903216831</v>
          </cell>
          <cell r="P487" t="str">
            <v>中银富登</v>
          </cell>
        </row>
        <row r="487">
          <cell r="R487" t="e">
            <v>#N/A</v>
          </cell>
        </row>
        <row r="488">
          <cell r="O488" t="str">
            <v>41272819760210681X</v>
          </cell>
          <cell r="P488" t="str">
            <v>中银富登</v>
          </cell>
        </row>
        <row r="488">
          <cell r="R488" t="e">
            <v>#N/A</v>
          </cell>
        </row>
        <row r="489">
          <cell r="O489" t="str">
            <v>412728197203106417</v>
          </cell>
          <cell r="P489" t="str">
            <v>中银富登</v>
          </cell>
        </row>
        <row r="489">
          <cell r="R489" t="e">
            <v>#N/A</v>
          </cell>
        </row>
        <row r="490">
          <cell r="O490" t="str">
            <v>412728197708266811</v>
          </cell>
          <cell r="P490" t="str">
            <v>中银富登</v>
          </cell>
        </row>
        <row r="490">
          <cell r="R490" t="e">
            <v>#N/A</v>
          </cell>
        </row>
        <row r="491">
          <cell r="O491" t="str">
            <v>412728197705051727</v>
          </cell>
          <cell r="P491" t="str">
            <v>中银富登</v>
          </cell>
        </row>
        <row r="491">
          <cell r="R491" t="e">
            <v>#N/A</v>
          </cell>
        </row>
        <row r="492">
          <cell r="O492" t="str">
            <v>412728197608151275</v>
          </cell>
          <cell r="P492" t="str">
            <v>中银富登</v>
          </cell>
        </row>
        <row r="492">
          <cell r="R492" t="e">
            <v>#N/A</v>
          </cell>
        </row>
        <row r="493">
          <cell r="O493" t="str">
            <v>412728196408106854</v>
          </cell>
          <cell r="P493" t="str">
            <v>中银富登</v>
          </cell>
        </row>
        <row r="493">
          <cell r="R493" t="e">
            <v>#N/A</v>
          </cell>
        </row>
        <row r="494">
          <cell r="O494" t="str">
            <v>412728196912176851</v>
          </cell>
          <cell r="P494" t="str">
            <v>中银富登</v>
          </cell>
        </row>
        <row r="494">
          <cell r="R494" t="e">
            <v>#N/A</v>
          </cell>
        </row>
        <row r="495">
          <cell r="O495" t="str">
            <v>412728196112016593</v>
          </cell>
          <cell r="P495" t="str">
            <v>中银富登</v>
          </cell>
        </row>
        <row r="495">
          <cell r="R495" t="e">
            <v>#N/A</v>
          </cell>
        </row>
        <row r="496">
          <cell r="O496" t="str">
            <v>412728198501061290</v>
          </cell>
          <cell r="P496" t="str">
            <v>中银富登</v>
          </cell>
        </row>
        <row r="496">
          <cell r="R496" t="e">
            <v>#N/A</v>
          </cell>
        </row>
        <row r="497">
          <cell r="O497" t="str">
            <v>412728197009276412</v>
          </cell>
          <cell r="P497" t="str">
            <v>中银富登</v>
          </cell>
        </row>
        <row r="497">
          <cell r="R497" t="e">
            <v>#N/A</v>
          </cell>
        </row>
        <row r="498">
          <cell r="O498" t="str">
            <v>412728196207146876</v>
          </cell>
          <cell r="P498" t="str">
            <v>中银富登</v>
          </cell>
        </row>
        <row r="498">
          <cell r="R498" t="e">
            <v>#N/A</v>
          </cell>
        </row>
        <row r="499">
          <cell r="O499" t="str">
            <v>412728196004016836</v>
          </cell>
          <cell r="P499" t="str">
            <v>中银富登</v>
          </cell>
        </row>
        <row r="499">
          <cell r="R499" t="e">
            <v>#N/A</v>
          </cell>
        </row>
        <row r="500">
          <cell r="O500" t="str">
            <v>412728198404176889</v>
          </cell>
          <cell r="P500" t="str">
            <v>中银富登</v>
          </cell>
        </row>
        <row r="500">
          <cell r="R500" t="e">
            <v>#N/A</v>
          </cell>
        </row>
        <row r="501">
          <cell r="O501" t="str">
            <v>412728197210076412</v>
          </cell>
          <cell r="P501" t="str">
            <v>中银富登</v>
          </cell>
        </row>
        <row r="501">
          <cell r="R501" t="e">
            <v>#N/A</v>
          </cell>
        </row>
        <row r="502">
          <cell r="O502" t="str">
            <v>41272819621002081X</v>
          </cell>
          <cell r="P502" t="str">
            <v>中银富登</v>
          </cell>
        </row>
        <row r="502">
          <cell r="R502" t="e">
            <v>#N/A</v>
          </cell>
        </row>
        <row r="503">
          <cell r="O503" t="str">
            <v>412728198207106478</v>
          </cell>
          <cell r="P503" t="str">
            <v>中银富登</v>
          </cell>
        </row>
        <row r="503">
          <cell r="R503" t="e">
            <v>#N/A</v>
          </cell>
        </row>
        <row r="504">
          <cell r="O504" t="str">
            <v>412728198810176438</v>
          </cell>
          <cell r="P504" t="str">
            <v>中银富登</v>
          </cell>
        </row>
        <row r="504">
          <cell r="R504" t="e">
            <v>#N/A</v>
          </cell>
        </row>
        <row r="505">
          <cell r="O505" t="str">
            <v>41272819721104691X</v>
          </cell>
          <cell r="P505" t="str">
            <v>中银富登</v>
          </cell>
        </row>
        <row r="505">
          <cell r="R505" t="e">
            <v>#N/A</v>
          </cell>
        </row>
        <row r="506">
          <cell r="O506" t="str">
            <v>412728196802096834</v>
          </cell>
          <cell r="P506" t="str">
            <v>中银富登</v>
          </cell>
        </row>
        <row r="506">
          <cell r="R506" t="e">
            <v>#N/A</v>
          </cell>
        </row>
        <row r="507">
          <cell r="O507" t="str">
            <v>412728196601236810</v>
          </cell>
          <cell r="P507" t="str">
            <v>中银富登</v>
          </cell>
        </row>
        <row r="507">
          <cell r="R507" t="e">
            <v>#N/A</v>
          </cell>
        </row>
        <row r="508">
          <cell r="O508" t="str">
            <v>412728196206106813</v>
          </cell>
          <cell r="P508" t="str">
            <v>中银富登</v>
          </cell>
        </row>
        <row r="508">
          <cell r="R508" t="e">
            <v>#N/A</v>
          </cell>
        </row>
        <row r="509">
          <cell r="O509" t="str">
            <v>412728197010153890</v>
          </cell>
          <cell r="P509" t="str">
            <v>中银富登</v>
          </cell>
        </row>
        <row r="509">
          <cell r="R509" t="e">
            <v>#N/A</v>
          </cell>
        </row>
        <row r="510">
          <cell r="O510" t="str">
            <v>412728198211082843</v>
          </cell>
          <cell r="P510" t="str">
            <v>中银富登</v>
          </cell>
        </row>
        <row r="510">
          <cell r="R510" t="e">
            <v>#N/A</v>
          </cell>
        </row>
        <row r="511">
          <cell r="O511" t="str">
            <v>412728197711293431</v>
          </cell>
          <cell r="P511" t="str">
            <v>中银富登</v>
          </cell>
        </row>
        <row r="511">
          <cell r="R511" t="e">
            <v>#N/A</v>
          </cell>
        </row>
        <row r="512">
          <cell r="O512" t="str">
            <v>411502198706079341</v>
          </cell>
          <cell r="P512" t="str">
            <v>中银富登</v>
          </cell>
        </row>
        <row r="512">
          <cell r="R512" t="e">
            <v>#N/A</v>
          </cell>
        </row>
        <row r="513">
          <cell r="O513" t="str">
            <v>412728196910036839</v>
          </cell>
          <cell r="P513" t="str">
            <v>中银富登</v>
          </cell>
        </row>
        <row r="513">
          <cell r="R513" t="e">
            <v>#N/A</v>
          </cell>
        </row>
        <row r="514">
          <cell r="O514" t="str">
            <v>412728198807246837</v>
          </cell>
          <cell r="P514" t="str">
            <v>中银富登</v>
          </cell>
        </row>
        <row r="514">
          <cell r="R514" t="e">
            <v>#N/A</v>
          </cell>
        </row>
        <row r="515">
          <cell r="O515" t="str">
            <v>412728197706206815</v>
          </cell>
          <cell r="P515" t="str">
            <v>中银富登</v>
          </cell>
        </row>
        <row r="515">
          <cell r="R515" t="e">
            <v>#N/A</v>
          </cell>
        </row>
        <row r="516">
          <cell r="O516" t="str">
            <v>412728196405176822</v>
          </cell>
          <cell r="P516" t="str">
            <v>中银富登</v>
          </cell>
        </row>
        <row r="516">
          <cell r="R516" t="e">
            <v>#N/A</v>
          </cell>
        </row>
        <row r="517">
          <cell r="O517" t="str">
            <v>412728197503163878</v>
          </cell>
          <cell r="P517" t="str">
            <v>中银富登</v>
          </cell>
        </row>
        <row r="517">
          <cell r="R517" t="e">
            <v>#N/A</v>
          </cell>
        </row>
        <row r="518">
          <cell r="O518" t="str">
            <v>412728199001083930</v>
          </cell>
          <cell r="P518" t="str">
            <v>中银富登</v>
          </cell>
        </row>
        <row r="518">
          <cell r="R518" t="e">
            <v>#N/A</v>
          </cell>
        </row>
        <row r="519">
          <cell r="O519" t="str">
            <v>412728198611161217</v>
          </cell>
          <cell r="P519" t="str">
            <v>中银富登</v>
          </cell>
        </row>
        <row r="519">
          <cell r="R519" t="e">
            <v>#N/A</v>
          </cell>
        </row>
        <row r="520">
          <cell r="O520" t="str">
            <v>412728198211071255</v>
          </cell>
          <cell r="P520" t="str">
            <v>中银富登</v>
          </cell>
        </row>
        <row r="520">
          <cell r="R520" t="e">
            <v>#N/A</v>
          </cell>
        </row>
        <row r="521">
          <cell r="O521" t="str">
            <v>412728196912211274</v>
          </cell>
          <cell r="P521" t="str">
            <v>中银富登</v>
          </cell>
        </row>
        <row r="521">
          <cell r="R521" t="e">
            <v>#N/A</v>
          </cell>
        </row>
        <row r="522">
          <cell r="O522" t="str">
            <v>412728198210030515</v>
          </cell>
          <cell r="P522" t="str">
            <v>中银富登</v>
          </cell>
        </row>
        <row r="522">
          <cell r="R522" t="e">
            <v>#N/A</v>
          </cell>
        </row>
        <row r="523">
          <cell r="O523" t="str">
            <v>412728196509120559</v>
          </cell>
          <cell r="P523" t="str">
            <v>中银富登</v>
          </cell>
        </row>
        <row r="523">
          <cell r="R523" t="e">
            <v>#N/A</v>
          </cell>
        </row>
        <row r="524">
          <cell r="O524" t="str">
            <v>412728196709076839</v>
          </cell>
          <cell r="P524" t="str">
            <v>中银富登</v>
          </cell>
        </row>
        <row r="524">
          <cell r="R524" t="e">
            <v>#N/A</v>
          </cell>
        </row>
        <row r="525">
          <cell r="O525" t="str">
            <v>412728199004060814</v>
          </cell>
          <cell r="P525" t="str">
            <v>中银富登</v>
          </cell>
        </row>
        <row r="525">
          <cell r="R525" t="e">
            <v>#N/A</v>
          </cell>
        </row>
        <row r="526">
          <cell r="O526" t="str">
            <v>412728197410111219</v>
          </cell>
          <cell r="P526" t="str">
            <v>中银富登</v>
          </cell>
        </row>
        <row r="526">
          <cell r="R526" t="e">
            <v>#N/A</v>
          </cell>
        </row>
        <row r="527">
          <cell r="O527" t="str">
            <v>412728198104123478</v>
          </cell>
          <cell r="P527" t="str">
            <v>中银富登</v>
          </cell>
        </row>
        <row r="527">
          <cell r="R527" t="e">
            <v>#N/A</v>
          </cell>
        </row>
        <row r="528">
          <cell r="O528" t="str">
            <v>412728199003030533</v>
          </cell>
          <cell r="P528" t="str">
            <v>中银富登</v>
          </cell>
        </row>
        <row r="528">
          <cell r="R528" t="e">
            <v>#N/A</v>
          </cell>
        </row>
        <row r="529">
          <cell r="O529" t="str">
            <v>412728197207101277</v>
          </cell>
          <cell r="P529" t="str">
            <v>中银富登</v>
          </cell>
        </row>
        <row r="529">
          <cell r="R529" t="e">
            <v>#N/A</v>
          </cell>
        </row>
        <row r="530">
          <cell r="O530" t="str">
            <v>412728196307206434</v>
          </cell>
          <cell r="P530" t="str">
            <v>中银富登</v>
          </cell>
        </row>
        <row r="530">
          <cell r="R530" t="e">
            <v>#N/A</v>
          </cell>
        </row>
        <row r="531">
          <cell r="O531" t="str">
            <v>412728196703206436</v>
          </cell>
          <cell r="P531" t="str">
            <v>中银富登</v>
          </cell>
        </row>
        <row r="531">
          <cell r="R531" t="e">
            <v>#N/A</v>
          </cell>
        </row>
        <row r="532">
          <cell r="O532" t="str">
            <v>412728196303106487</v>
          </cell>
          <cell r="P532" t="str">
            <v>中银富登</v>
          </cell>
        </row>
        <row r="532">
          <cell r="R532" t="e">
            <v>#N/A</v>
          </cell>
        </row>
        <row r="533">
          <cell r="O533" t="str">
            <v>412728196109246435</v>
          </cell>
          <cell r="P533" t="str">
            <v>中银富登</v>
          </cell>
        </row>
        <row r="533">
          <cell r="R533" t="e">
            <v>#N/A</v>
          </cell>
        </row>
        <row r="534">
          <cell r="O534" t="str">
            <v>412728196404156459</v>
          </cell>
          <cell r="P534" t="str">
            <v>中银富登</v>
          </cell>
        </row>
        <row r="534">
          <cell r="R534" t="e">
            <v>#N/A</v>
          </cell>
        </row>
        <row r="535">
          <cell r="O535" t="str">
            <v>412728197810033416</v>
          </cell>
          <cell r="P535" t="str">
            <v>中银富登</v>
          </cell>
        </row>
        <row r="535">
          <cell r="R535" t="e">
            <v>#N/A</v>
          </cell>
        </row>
        <row r="536">
          <cell r="O536" t="str">
            <v>412728197307240530</v>
          </cell>
          <cell r="P536" t="str">
            <v>中银富登</v>
          </cell>
        </row>
        <row r="536">
          <cell r="R536" t="e">
            <v>#N/A</v>
          </cell>
        </row>
        <row r="537">
          <cell r="O537" t="str">
            <v>41272819790501121X</v>
          </cell>
          <cell r="P537" t="str">
            <v>中银富登</v>
          </cell>
        </row>
        <row r="537">
          <cell r="R537" t="e">
            <v>#N/A</v>
          </cell>
        </row>
        <row r="538">
          <cell r="O538" t="str">
            <v>412728196204094273</v>
          </cell>
          <cell r="P538" t="str">
            <v>农行</v>
          </cell>
        </row>
        <row r="538">
          <cell r="R538" t="e">
            <v>#N/A</v>
          </cell>
        </row>
        <row r="539">
          <cell r="O539" t="str">
            <v>412728197605211412</v>
          </cell>
          <cell r="P539" t="str">
            <v>农行</v>
          </cell>
        </row>
        <row r="539">
          <cell r="R539" t="e">
            <v>#N/A</v>
          </cell>
        </row>
        <row r="540">
          <cell r="O540" t="str">
            <v>412728196109074215</v>
          </cell>
          <cell r="P540" t="str">
            <v>农行</v>
          </cell>
        </row>
        <row r="540">
          <cell r="R540" t="e">
            <v>#N/A</v>
          </cell>
        </row>
        <row r="541">
          <cell r="O541" t="str">
            <v>412728197211301538</v>
          </cell>
          <cell r="P541" t="str">
            <v>农行</v>
          </cell>
        </row>
        <row r="541">
          <cell r="R541" t="e">
            <v>#N/A</v>
          </cell>
        </row>
        <row r="542">
          <cell r="O542" t="str">
            <v>41272819920706169X</v>
          </cell>
          <cell r="P542" t="str">
            <v>农行</v>
          </cell>
        </row>
        <row r="542">
          <cell r="R542" t="e">
            <v>#N/A</v>
          </cell>
        </row>
        <row r="543">
          <cell r="O543" t="str">
            <v>412728196206151585</v>
          </cell>
          <cell r="P543" t="str">
            <v>农行</v>
          </cell>
        </row>
        <row r="543">
          <cell r="R543" t="e">
            <v>#N/A</v>
          </cell>
        </row>
        <row r="544">
          <cell r="O544" t="str">
            <v>412728196201071527</v>
          </cell>
          <cell r="P544" t="str">
            <v>农行</v>
          </cell>
        </row>
        <row r="544">
          <cell r="R544" t="e">
            <v>#N/A</v>
          </cell>
        </row>
        <row r="545">
          <cell r="O545" t="str">
            <v>412728196408091824</v>
          </cell>
          <cell r="P545" t="str">
            <v>农行</v>
          </cell>
        </row>
        <row r="545">
          <cell r="R545" t="e">
            <v>#N/A</v>
          </cell>
        </row>
        <row r="546">
          <cell r="O546" t="str">
            <v>412728198008051873</v>
          </cell>
          <cell r="P546" t="str">
            <v>农行</v>
          </cell>
        </row>
        <row r="546">
          <cell r="R546" t="e">
            <v>#N/A</v>
          </cell>
        </row>
        <row r="547">
          <cell r="O547" t="str">
            <v>412728199812111819</v>
          </cell>
          <cell r="P547" t="str">
            <v>农行</v>
          </cell>
        </row>
        <row r="547">
          <cell r="R547" t="e">
            <v>#N/A</v>
          </cell>
        </row>
        <row r="548">
          <cell r="O548" t="str">
            <v>412728196405141523</v>
          </cell>
          <cell r="P548" t="str">
            <v>农行</v>
          </cell>
        </row>
        <row r="548">
          <cell r="R548" t="e">
            <v>#N/A</v>
          </cell>
        </row>
        <row r="549">
          <cell r="O549" t="str">
            <v>412728196506081689</v>
          </cell>
          <cell r="P549" t="str">
            <v>农行</v>
          </cell>
        </row>
        <row r="549">
          <cell r="R549" t="e">
            <v>#N/A</v>
          </cell>
        </row>
        <row r="550">
          <cell r="O550" t="str">
            <v>412728197902141828</v>
          </cell>
          <cell r="P550" t="str">
            <v>农行</v>
          </cell>
        </row>
        <row r="550">
          <cell r="R550" t="e">
            <v>#N/A</v>
          </cell>
        </row>
        <row r="551">
          <cell r="O551" t="str">
            <v>412728199905171968</v>
          </cell>
          <cell r="P551" t="str">
            <v>农行</v>
          </cell>
        </row>
        <row r="551">
          <cell r="R551" t="e">
            <v>#N/A</v>
          </cell>
        </row>
        <row r="552">
          <cell r="O552" t="str">
            <v>412728196304261550</v>
          </cell>
          <cell r="P552" t="str">
            <v>农行</v>
          </cell>
        </row>
        <row r="552">
          <cell r="R552" t="e">
            <v>#N/A</v>
          </cell>
        </row>
        <row r="553">
          <cell r="O553" t="str">
            <v>412728197805041833</v>
          </cell>
          <cell r="P553" t="str">
            <v>农行</v>
          </cell>
        </row>
        <row r="553">
          <cell r="R553" t="e">
            <v>#N/A</v>
          </cell>
        </row>
        <row r="554">
          <cell r="O554" t="str">
            <v>412728196610211519</v>
          </cell>
          <cell r="P554" t="str">
            <v>农行</v>
          </cell>
        </row>
        <row r="554">
          <cell r="R554" t="e">
            <v>#N/A</v>
          </cell>
        </row>
        <row r="555">
          <cell r="O555" t="str">
            <v>412728197206011616</v>
          </cell>
          <cell r="P555" t="str">
            <v>农行</v>
          </cell>
        </row>
        <row r="555">
          <cell r="R555" t="e">
            <v>#N/A</v>
          </cell>
        </row>
        <row r="556">
          <cell r="O556" t="str">
            <v>412728197206121567</v>
          </cell>
          <cell r="P556" t="str">
            <v>农行</v>
          </cell>
        </row>
        <row r="556">
          <cell r="R556" t="e">
            <v>#N/A</v>
          </cell>
        </row>
        <row r="557">
          <cell r="O557" t="str">
            <v>411624196610051816</v>
          </cell>
          <cell r="P557" t="str">
            <v>农行</v>
          </cell>
        </row>
        <row r="557">
          <cell r="R557" t="e">
            <v>#N/A</v>
          </cell>
        </row>
        <row r="558">
          <cell r="O558" t="str">
            <v>412728199001101713</v>
          </cell>
          <cell r="P558" t="str">
            <v>农行</v>
          </cell>
        </row>
        <row r="558">
          <cell r="R558" t="e">
            <v>#N/A</v>
          </cell>
        </row>
        <row r="559">
          <cell r="O559" t="str">
            <v>412728197206261535</v>
          </cell>
          <cell r="P559" t="str">
            <v>农行</v>
          </cell>
        </row>
        <row r="559">
          <cell r="R559" t="e">
            <v>#N/A</v>
          </cell>
        </row>
        <row r="560">
          <cell r="O560" t="str">
            <v>412728198706051838</v>
          </cell>
          <cell r="P560" t="str">
            <v>农行</v>
          </cell>
        </row>
        <row r="560">
          <cell r="R560" t="e">
            <v>#N/A</v>
          </cell>
        </row>
        <row r="561">
          <cell r="O561" t="str">
            <v>412728196611111552</v>
          </cell>
          <cell r="P561" t="str">
            <v>农行</v>
          </cell>
        </row>
        <row r="561">
          <cell r="R561" t="e">
            <v>#N/A</v>
          </cell>
        </row>
        <row r="562">
          <cell r="O562" t="str">
            <v>412728198609074325</v>
          </cell>
          <cell r="P562" t="str">
            <v>农行</v>
          </cell>
        </row>
        <row r="562">
          <cell r="R562" t="e">
            <v>#N/A</v>
          </cell>
        </row>
        <row r="563">
          <cell r="O563" t="str">
            <v>412728198012254251</v>
          </cell>
          <cell r="P563" t="str">
            <v>农行</v>
          </cell>
        </row>
        <row r="563">
          <cell r="R563" t="e">
            <v>#N/A</v>
          </cell>
        </row>
        <row r="564">
          <cell r="O564" t="str">
            <v>412728197202244236</v>
          </cell>
          <cell r="P564" t="str">
            <v>农行</v>
          </cell>
        </row>
        <row r="564">
          <cell r="R564" t="e">
            <v>#N/A</v>
          </cell>
        </row>
        <row r="565">
          <cell r="O565" t="str">
            <v>412728196210154375</v>
          </cell>
          <cell r="P565" t="str">
            <v>农行</v>
          </cell>
        </row>
        <row r="565">
          <cell r="R565" t="e">
            <v>#N/A</v>
          </cell>
        </row>
        <row r="566">
          <cell r="O566" t="str">
            <v>412728198104121851</v>
          </cell>
          <cell r="P566" t="str">
            <v>农行</v>
          </cell>
        </row>
        <row r="566">
          <cell r="R566" t="e">
            <v>#N/A</v>
          </cell>
        </row>
        <row r="567">
          <cell r="O567" t="str">
            <v>412728197403271812</v>
          </cell>
          <cell r="P567" t="str">
            <v>农行</v>
          </cell>
        </row>
        <row r="567">
          <cell r="R567" t="e">
            <v>#N/A</v>
          </cell>
        </row>
        <row r="568">
          <cell r="O568" t="str">
            <v>412728198612154238</v>
          </cell>
          <cell r="P568" t="str">
            <v>农行</v>
          </cell>
        </row>
        <row r="568">
          <cell r="R568" t="e">
            <v>#N/A</v>
          </cell>
        </row>
        <row r="569">
          <cell r="O569" t="str">
            <v>412728196310024279</v>
          </cell>
          <cell r="P569" t="str">
            <v>农行</v>
          </cell>
        </row>
        <row r="569">
          <cell r="R569" t="e">
            <v>#N/A</v>
          </cell>
        </row>
        <row r="570">
          <cell r="O570" t="str">
            <v>412728198710091832</v>
          </cell>
          <cell r="P570" t="str">
            <v>农行</v>
          </cell>
        </row>
        <row r="570">
          <cell r="R570" t="e">
            <v>#N/A</v>
          </cell>
        </row>
        <row r="571">
          <cell r="O571" t="str">
            <v>412728196203084217</v>
          </cell>
          <cell r="P571" t="str">
            <v>农行</v>
          </cell>
        </row>
        <row r="571">
          <cell r="R571" t="e">
            <v>#N/A</v>
          </cell>
        </row>
        <row r="572">
          <cell r="O572" t="str">
            <v>412728198407204232</v>
          </cell>
          <cell r="P572" t="str">
            <v>农行</v>
          </cell>
        </row>
        <row r="572">
          <cell r="R572" t="e">
            <v>#N/A</v>
          </cell>
        </row>
        <row r="573">
          <cell r="O573" t="str">
            <v>41272819630226167X</v>
          </cell>
          <cell r="P573" t="str">
            <v>农行</v>
          </cell>
        </row>
        <row r="573">
          <cell r="R573" t="e">
            <v>#N/A</v>
          </cell>
        </row>
        <row r="574">
          <cell r="O574" t="str">
            <v>412728198311104237</v>
          </cell>
          <cell r="P574" t="str">
            <v>农行</v>
          </cell>
        </row>
        <row r="574">
          <cell r="R574" t="e">
            <v>#N/A</v>
          </cell>
        </row>
        <row r="575">
          <cell r="O575" t="str">
            <v>412728196310114370</v>
          </cell>
          <cell r="P575" t="str">
            <v>农行</v>
          </cell>
        </row>
        <row r="575">
          <cell r="R575" t="e">
            <v>#N/A</v>
          </cell>
        </row>
        <row r="576">
          <cell r="O576" t="str">
            <v>412728196205201536</v>
          </cell>
          <cell r="P576" t="str">
            <v>农行</v>
          </cell>
        </row>
        <row r="576">
          <cell r="R576" t="e">
            <v>#N/A</v>
          </cell>
        </row>
        <row r="577">
          <cell r="O577" t="str">
            <v>412728197301091810</v>
          </cell>
          <cell r="P577" t="str">
            <v>农行</v>
          </cell>
        </row>
        <row r="577">
          <cell r="R577" t="e">
            <v>#N/A</v>
          </cell>
        </row>
        <row r="578">
          <cell r="O578" t="str">
            <v>412728197112061516</v>
          </cell>
          <cell r="P578" t="str">
            <v>农行</v>
          </cell>
        </row>
        <row r="578">
          <cell r="R578" t="e">
            <v>#N/A</v>
          </cell>
        </row>
        <row r="579">
          <cell r="O579" t="str">
            <v>41272819781107165X</v>
          </cell>
          <cell r="P579" t="str">
            <v>农行</v>
          </cell>
        </row>
        <row r="579">
          <cell r="R579" t="e">
            <v>#N/A</v>
          </cell>
        </row>
        <row r="580">
          <cell r="O580" t="str">
            <v>412728197912291539</v>
          </cell>
          <cell r="P580" t="str">
            <v>农行</v>
          </cell>
        </row>
        <row r="580">
          <cell r="R580" t="e">
            <v>#N/A</v>
          </cell>
        </row>
        <row r="581">
          <cell r="O581" t="str">
            <v>412728196112041529</v>
          </cell>
          <cell r="P581" t="str">
            <v>农行</v>
          </cell>
        </row>
        <row r="581">
          <cell r="R581" t="e">
            <v>#N/A</v>
          </cell>
        </row>
        <row r="582">
          <cell r="O582" t="str">
            <v>412728197005241554</v>
          </cell>
          <cell r="P582" t="str">
            <v>农行</v>
          </cell>
        </row>
        <row r="582">
          <cell r="R582" t="e">
            <v>#N/A</v>
          </cell>
        </row>
        <row r="583">
          <cell r="O583" t="str">
            <v>412728198709102901</v>
          </cell>
          <cell r="P583" t="str">
            <v>农行</v>
          </cell>
        </row>
        <row r="583">
          <cell r="R583" t="e">
            <v>#N/A</v>
          </cell>
        </row>
        <row r="584">
          <cell r="O584" t="str">
            <v>412728196511011511</v>
          </cell>
          <cell r="P584" t="str">
            <v>农行</v>
          </cell>
        </row>
        <row r="584">
          <cell r="R584" t="e">
            <v>#N/A</v>
          </cell>
        </row>
        <row r="585">
          <cell r="O585" t="str">
            <v>412728197806071532</v>
          </cell>
          <cell r="P585" t="str">
            <v>农行</v>
          </cell>
        </row>
        <row r="585">
          <cell r="R585" t="e">
            <v>#N/A</v>
          </cell>
        </row>
        <row r="586">
          <cell r="O586" t="str">
            <v>412728197101251517</v>
          </cell>
          <cell r="P586" t="str">
            <v>农行</v>
          </cell>
        </row>
        <row r="586">
          <cell r="R586" t="e">
            <v>#N/A</v>
          </cell>
        </row>
        <row r="587">
          <cell r="O587" t="str">
            <v>412728197012011511</v>
          </cell>
          <cell r="P587" t="str">
            <v>农行</v>
          </cell>
        </row>
        <row r="587">
          <cell r="R587" t="e">
            <v>#N/A</v>
          </cell>
        </row>
        <row r="588">
          <cell r="O588" t="str">
            <v>412728196911281545</v>
          </cell>
          <cell r="P588" t="str">
            <v>农行</v>
          </cell>
        </row>
        <row r="588">
          <cell r="R588" t="e">
            <v>#N/A</v>
          </cell>
        </row>
        <row r="589">
          <cell r="O589" t="str">
            <v>412728196312054228</v>
          </cell>
          <cell r="P589" t="str">
            <v>农行</v>
          </cell>
        </row>
        <row r="589">
          <cell r="R589" t="e">
            <v>#N/A</v>
          </cell>
        </row>
        <row r="590">
          <cell r="O590" t="str">
            <v>412728197803254253</v>
          </cell>
          <cell r="P590" t="str">
            <v>农行</v>
          </cell>
        </row>
        <row r="590">
          <cell r="R590" t="e">
            <v>#N/A</v>
          </cell>
        </row>
        <row r="591">
          <cell r="O591" t="str">
            <v>412728196305164277</v>
          </cell>
          <cell r="P591" t="str">
            <v>农行</v>
          </cell>
        </row>
        <row r="591">
          <cell r="R591" t="e">
            <v>#N/A</v>
          </cell>
        </row>
        <row r="592">
          <cell r="O592" t="str">
            <v>412728196112101536</v>
          </cell>
          <cell r="P592" t="str">
            <v>农行</v>
          </cell>
        </row>
        <row r="592">
          <cell r="R592" t="e">
            <v>#N/A</v>
          </cell>
        </row>
        <row r="593">
          <cell r="O593" t="str">
            <v>412728196402014238</v>
          </cell>
          <cell r="P593" t="str">
            <v>农行</v>
          </cell>
        </row>
        <row r="593">
          <cell r="R593" t="e">
            <v>#N/A</v>
          </cell>
        </row>
        <row r="594">
          <cell r="O594" t="str">
            <v>412728198512124250</v>
          </cell>
          <cell r="P594" t="str">
            <v>农行</v>
          </cell>
        </row>
        <row r="594">
          <cell r="R594" t="e">
            <v>#N/A</v>
          </cell>
        </row>
        <row r="595">
          <cell r="O595" t="str">
            <v>41272819750818423X</v>
          </cell>
          <cell r="P595" t="str">
            <v>农行</v>
          </cell>
        </row>
        <row r="595">
          <cell r="R595" t="e">
            <v>#N/A</v>
          </cell>
        </row>
        <row r="596">
          <cell r="O596" t="str">
            <v>412728196706194266</v>
          </cell>
          <cell r="P596" t="str">
            <v>农行</v>
          </cell>
        </row>
        <row r="596">
          <cell r="R596" t="e">
            <v>#N/A</v>
          </cell>
        </row>
        <row r="597">
          <cell r="O597" t="str">
            <v>41272819640602752X</v>
          </cell>
          <cell r="P597" t="str">
            <v>农行</v>
          </cell>
        </row>
        <row r="597">
          <cell r="R597" t="e">
            <v>#N/A</v>
          </cell>
        </row>
        <row r="598">
          <cell r="O598" t="str">
            <v>41272819740513423X</v>
          </cell>
          <cell r="P598" t="str">
            <v>农行</v>
          </cell>
        </row>
        <row r="598">
          <cell r="R598" t="e">
            <v>#N/A</v>
          </cell>
        </row>
        <row r="599">
          <cell r="O599" t="str">
            <v>412728196712204213</v>
          </cell>
          <cell r="P599" t="str">
            <v>农行</v>
          </cell>
        </row>
        <row r="599">
          <cell r="R599" t="e">
            <v>#N/A</v>
          </cell>
        </row>
        <row r="600">
          <cell r="O600" t="str">
            <v>412728196506074278</v>
          </cell>
          <cell r="P600" t="str">
            <v>农行</v>
          </cell>
        </row>
        <row r="600">
          <cell r="R600" t="e">
            <v>#N/A</v>
          </cell>
        </row>
        <row r="601">
          <cell r="O601" t="str">
            <v>412728196607144212</v>
          </cell>
          <cell r="P601" t="str">
            <v>农行</v>
          </cell>
        </row>
        <row r="601">
          <cell r="R601" t="e">
            <v>#N/A</v>
          </cell>
        </row>
        <row r="602">
          <cell r="O602" t="str">
            <v>412728198110081921</v>
          </cell>
          <cell r="P602" t="str">
            <v>农行</v>
          </cell>
        </row>
        <row r="602">
          <cell r="R602" t="e">
            <v>#N/A</v>
          </cell>
        </row>
        <row r="603">
          <cell r="O603" t="str">
            <v>130406197512142418</v>
          </cell>
          <cell r="P603" t="str">
            <v>农行</v>
          </cell>
        </row>
        <row r="603">
          <cell r="R603" t="e">
            <v>#N/A</v>
          </cell>
        </row>
        <row r="604">
          <cell r="O604" t="str">
            <v>41272819791210422X</v>
          </cell>
          <cell r="P604" t="str">
            <v>农行</v>
          </cell>
        </row>
        <row r="604">
          <cell r="R604" t="e">
            <v>#N/A</v>
          </cell>
        </row>
        <row r="605">
          <cell r="O605" t="str">
            <v>412728196608274270</v>
          </cell>
          <cell r="P605" t="str">
            <v>农行</v>
          </cell>
        </row>
        <row r="605">
          <cell r="R605" t="e">
            <v>#N/A</v>
          </cell>
        </row>
        <row r="606">
          <cell r="O606" t="str">
            <v>412728196210114218</v>
          </cell>
          <cell r="P606" t="str">
            <v>农行</v>
          </cell>
        </row>
        <row r="606">
          <cell r="R606" t="e">
            <v>#N/A</v>
          </cell>
        </row>
        <row r="607">
          <cell r="O607" t="str">
            <v>412728196707144228</v>
          </cell>
          <cell r="P607" t="str">
            <v>农行</v>
          </cell>
        </row>
        <row r="607">
          <cell r="R607" t="e">
            <v>#N/A</v>
          </cell>
        </row>
        <row r="608">
          <cell r="O608" t="str">
            <v>412728199611124234</v>
          </cell>
          <cell r="P608" t="str">
            <v>农行</v>
          </cell>
        </row>
        <row r="608">
          <cell r="R608" t="e">
            <v>#N/A</v>
          </cell>
        </row>
        <row r="609">
          <cell r="O609" t="str">
            <v>412728199404044215</v>
          </cell>
          <cell r="P609" t="str">
            <v>农行</v>
          </cell>
        </row>
        <row r="609">
          <cell r="R609" t="e">
            <v>#N/A</v>
          </cell>
        </row>
        <row r="610">
          <cell r="O610" t="str">
            <v>412728197804091652</v>
          </cell>
          <cell r="P610" t="str">
            <v>农行</v>
          </cell>
        </row>
        <row r="610">
          <cell r="R610" t="e">
            <v>#N/A</v>
          </cell>
        </row>
        <row r="611">
          <cell r="O611" t="str">
            <v>412728196111101833</v>
          </cell>
          <cell r="P611" t="str">
            <v>农行</v>
          </cell>
        </row>
        <row r="611">
          <cell r="R611" t="e">
            <v>#N/A</v>
          </cell>
        </row>
        <row r="612">
          <cell r="O612" t="str">
            <v>412728196107151811</v>
          </cell>
          <cell r="P612" t="str">
            <v>农行</v>
          </cell>
        </row>
        <row r="612">
          <cell r="R612" t="e">
            <v>#N/A</v>
          </cell>
        </row>
        <row r="613">
          <cell r="O613" t="str">
            <v>411624197201021813</v>
          </cell>
          <cell r="P613" t="str">
            <v>农行</v>
          </cell>
        </row>
        <row r="613">
          <cell r="R613" t="e">
            <v>#N/A</v>
          </cell>
        </row>
        <row r="614">
          <cell r="O614" t="str">
            <v>412728199110264212</v>
          </cell>
          <cell r="P614" t="str">
            <v>农行</v>
          </cell>
        </row>
        <row r="614">
          <cell r="R614" t="e">
            <v>#N/A</v>
          </cell>
        </row>
        <row r="615">
          <cell r="O615" t="str">
            <v>412728198310051639</v>
          </cell>
          <cell r="P615" t="str">
            <v>农行</v>
          </cell>
        </row>
        <row r="615">
          <cell r="R615" t="e">
            <v>#N/A</v>
          </cell>
        </row>
        <row r="616">
          <cell r="O616" t="str">
            <v>412728196307101958</v>
          </cell>
          <cell r="P616" t="str">
            <v>农行</v>
          </cell>
        </row>
        <row r="616">
          <cell r="R616" t="e">
            <v>#N/A</v>
          </cell>
        </row>
        <row r="617">
          <cell r="O617" t="str">
            <v>412728196911121816</v>
          </cell>
          <cell r="P617" t="str">
            <v>农行</v>
          </cell>
        </row>
        <row r="617">
          <cell r="R617" t="e">
            <v>#N/A</v>
          </cell>
        </row>
        <row r="618">
          <cell r="O618" t="str">
            <v>412726198608115460</v>
          </cell>
          <cell r="P618" t="str">
            <v>农行</v>
          </cell>
        </row>
        <row r="618">
          <cell r="R618" t="e">
            <v>#N/A</v>
          </cell>
        </row>
        <row r="619">
          <cell r="O619" t="str">
            <v>412728197209021852</v>
          </cell>
          <cell r="P619" t="str">
            <v>农行</v>
          </cell>
        </row>
        <row r="619">
          <cell r="R619" t="e">
            <v>#N/A</v>
          </cell>
        </row>
        <row r="620">
          <cell r="O620" t="str">
            <v>412728196210091837</v>
          </cell>
          <cell r="P620" t="str">
            <v>农行</v>
          </cell>
        </row>
        <row r="620">
          <cell r="R620" t="e">
            <v>#N/A</v>
          </cell>
        </row>
        <row r="621">
          <cell r="O621" t="str">
            <v>412728198511201859</v>
          </cell>
          <cell r="P621" t="str">
            <v>农行</v>
          </cell>
        </row>
        <row r="621">
          <cell r="R621" t="e">
            <v>#N/A</v>
          </cell>
        </row>
        <row r="622">
          <cell r="O622" t="str">
            <v>412728198708281549</v>
          </cell>
          <cell r="P622" t="str">
            <v>农行</v>
          </cell>
        </row>
        <row r="622">
          <cell r="R622" t="e">
            <v>#N/A</v>
          </cell>
        </row>
        <row r="623">
          <cell r="O623" t="str">
            <v>412728197506011853</v>
          </cell>
          <cell r="P623" t="str">
            <v>农行</v>
          </cell>
        </row>
        <row r="623">
          <cell r="R623" t="e">
            <v>#N/A</v>
          </cell>
        </row>
        <row r="624">
          <cell r="O624" t="str">
            <v>41032519880708314X</v>
          </cell>
          <cell r="P624" t="str">
            <v>农行</v>
          </cell>
        </row>
        <row r="624">
          <cell r="R624" t="e">
            <v>#N/A</v>
          </cell>
        </row>
        <row r="625">
          <cell r="O625" t="str">
            <v>41272819630420429X</v>
          </cell>
          <cell r="P625" t="str">
            <v>农行</v>
          </cell>
        </row>
        <row r="625">
          <cell r="R625" t="e">
            <v>#N/A</v>
          </cell>
        </row>
        <row r="626">
          <cell r="O626" t="str">
            <v>41272819941016423X</v>
          </cell>
          <cell r="P626" t="str">
            <v>农行</v>
          </cell>
        </row>
        <row r="626">
          <cell r="R626" t="e">
            <v>#N/A</v>
          </cell>
        </row>
        <row r="627">
          <cell r="O627" t="str">
            <v>412728197711184251</v>
          </cell>
          <cell r="P627" t="str">
            <v>农行</v>
          </cell>
        </row>
        <row r="627">
          <cell r="R627" t="e">
            <v>#N/A</v>
          </cell>
        </row>
        <row r="628">
          <cell r="O628" t="str">
            <v>412728196212244235</v>
          </cell>
          <cell r="P628" t="str">
            <v>农行</v>
          </cell>
        </row>
        <row r="628">
          <cell r="R628" t="e">
            <v>#N/A</v>
          </cell>
        </row>
        <row r="629">
          <cell r="O629" t="str">
            <v>412728196507064231</v>
          </cell>
          <cell r="P629" t="str">
            <v>农行</v>
          </cell>
        </row>
        <row r="629">
          <cell r="R629" t="e">
            <v>#N/A</v>
          </cell>
        </row>
        <row r="630">
          <cell r="O630" t="str">
            <v>412728196304084267</v>
          </cell>
          <cell r="P630" t="str">
            <v>农行</v>
          </cell>
        </row>
        <row r="630">
          <cell r="R630" t="e">
            <v>#N/A</v>
          </cell>
        </row>
        <row r="631">
          <cell r="O631" t="str">
            <v>412728196206241839</v>
          </cell>
          <cell r="P631" t="str">
            <v>农行</v>
          </cell>
        </row>
        <row r="631">
          <cell r="R631" t="e">
            <v>#N/A</v>
          </cell>
        </row>
        <row r="632">
          <cell r="O632" t="str">
            <v>41272819840926161X</v>
          </cell>
          <cell r="P632" t="str">
            <v>农行</v>
          </cell>
        </row>
        <row r="632">
          <cell r="R632" t="e">
            <v>#N/A</v>
          </cell>
        </row>
        <row r="633">
          <cell r="O633" t="str">
            <v>412728196411101835</v>
          </cell>
          <cell r="P633" t="str">
            <v>农行</v>
          </cell>
        </row>
        <row r="633">
          <cell r="R633" t="e">
            <v>#N/A</v>
          </cell>
        </row>
        <row r="634">
          <cell r="O634" t="str">
            <v>412728197305141811</v>
          </cell>
          <cell r="P634" t="str">
            <v>农行</v>
          </cell>
        </row>
        <row r="634">
          <cell r="R634" t="e">
            <v>#N/A</v>
          </cell>
        </row>
        <row r="635">
          <cell r="O635" t="str">
            <v>41272819660716183X</v>
          </cell>
          <cell r="P635" t="str">
            <v>农行</v>
          </cell>
        </row>
        <row r="635">
          <cell r="R635" t="e">
            <v>#N/A</v>
          </cell>
        </row>
        <row r="636">
          <cell r="O636" t="str">
            <v>412728196203141859</v>
          </cell>
          <cell r="P636" t="str">
            <v>农行</v>
          </cell>
        </row>
        <row r="636">
          <cell r="R636" t="e">
            <v>#N/A</v>
          </cell>
        </row>
        <row r="637">
          <cell r="O637" t="str">
            <v>412728196307061810</v>
          </cell>
          <cell r="P637" t="str">
            <v>农行</v>
          </cell>
        </row>
        <row r="637">
          <cell r="R637" t="e">
            <v>#N/A</v>
          </cell>
        </row>
        <row r="638">
          <cell r="O638" t="str">
            <v>412728196102021815</v>
          </cell>
          <cell r="P638" t="str">
            <v>农行</v>
          </cell>
        </row>
        <row r="638">
          <cell r="R638" t="e">
            <v>#N/A</v>
          </cell>
        </row>
        <row r="639">
          <cell r="O639" t="str">
            <v>412728196012171852</v>
          </cell>
          <cell r="P639" t="str">
            <v>农行</v>
          </cell>
        </row>
        <row r="639">
          <cell r="R639" t="e">
            <v>#N/A</v>
          </cell>
        </row>
        <row r="640">
          <cell r="O640" t="str">
            <v>412728197906294231</v>
          </cell>
          <cell r="P640" t="str">
            <v>农行</v>
          </cell>
        </row>
        <row r="640">
          <cell r="R640" t="e">
            <v>#N/A</v>
          </cell>
        </row>
        <row r="641">
          <cell r="O641" t="str">
            <v>412728197804104230</v>
          </cell>
          <cell r="P641" t="str">
            <v>农行</v>
          </cell>
        </row>
        <row r="641">
          <cell r="R641" t="e">
            <v>#N/A</v>
          </cell>
        </row>
        <row r="642">
          <cell r="O642" t="str">
            <v>412728196612244381</v>
          </cell>
          <cell r="P642" t="str">
            <v>农行</v>
          </cell>
        </row>
        <row r="642">
          <cell r="R642" t="e">
            <v>#N/A</v>
          </cell>
        </row>
        <row r="643">
          <cell r="O643" t="str">
            <v>412728197612294236</v>
          </cell>
          <cell r="P643" t="str">
            <v>农行</v>
          </cell>
        </row>
        <row r="643">
          <cell r="R643" t="e">
            <v>#N/A</v>
          </cell>
        </row>
        <row r="644">
          <cell r="O644" t="str">
            <v>412728196404144271</v>
          </cell>
          <cell r="P644" t="str">
            <v>农行</v>
          </cell>
        </row>
        <row r="644">
          <cell r="R644" t="e">
            <v>#N/A</v>
          </cell>
        </row>
        <row r="645">
          <cell r="O645" t="str">
            <v>412728198811134272</v>
          </cell>
          <cell r="P645" t="str">
            <v>农行</v>
          </cell>
        </row>
        <row r="645">
          <cell r="R645" t="e">
            <v>#N/A</v>
          </cell>
        </row>
        <row r="646">
          <cell r="O646" t="str">
            <v>412728196608141558</v>
          </cell>
          <cell r="P646" t="str">
            <v>农行</v>
          </cell>
        </row>
        <row r="646">
          <cell r="R646" t="e">
            <v>#N/A</v>
          </cell>
        </row>
        <row r="647">
          <cell r="O647" t="str">
            <v>412728196612241519</v>
          </cell>
          <cell r="P647" t="str">
            <v>农行</v>
          </cell>
        </row>
        <row r="647">
          <cell r="R647" t="e">
            <v>#N/A</v>
          </cell>
        </row>
        <row r="648">
          <cell r="O648" t="str">
            <v>412728198805301513</v>
          </cell>
          <cell r="P648" t="str">
            <v>农行</v>
          </cell>
        </row>
        <row r="648">
          <cell r="R648" t="e">
            <v>#N/A</v>
          </cell>
        </row>
        <row r="649">
          <cell r="O649" t="str">
            <v>41272819970517155X</v>
          </cell>
          <cell r="P649" t="str">
            <v>农行</v>
          </cell>
        </row>
        <row r="649">
          <cell r="R649" t="e">
            <v>#N/A</v>
          </cell>
        </row>
        <row r="650">
          <cell r="O650" t="str">
            <v>412726198603137986</v>
          </cell>
          <cell r="P650" t="str">
            <v>农行</v>
          </cell>
        </row>
        <row r="650">
          <cell r="R650" t="e">
            <v>#N/A</v>
          </cell>
        </row>
        <row r="651">
          <cell r="O651" t="str">
            <v>412728196210011550</v>
          </cell>
          <cell r="P651" t="str">
            <v>农行</v>
          </cell>
        </row>
        <row r="651">
          <cell r="R651" t="e">
            <v>#N/A</v>
          </cell>
        </row>
        <row r="652">
          <cell r="O652" t="str">
            <v>412728197003291515</v>
          </cell>
          <cell r="P652" t="str">
            <v>农行</v>
          </cell>
        </row>
        <row r="652">
          <cell r="R652" t="e">
            <v>#N/A</v>
          </cell>
        </row>
        <row r="653">
          <cell r="O653" t="str">
            <v>412728197804061576</v>
          </cell>
          <cell r="P653" t="str">
            <v>农行</v>
          </cell>
        </row>
        <row r="653">
          <cell r="R653" t="e">
            <v>#N/A</v>
          </cell>
        </row>
        <row r="654">
          <cell r="O654" t="str">
            <v>412728197308204590</v>
          </cell>
          <cell r="P654" t="str">
            <v>农行</v>
          </cell>
        </row>
        <row r="654">
          <cell r="R654" t="e">
            <v>#N/A</v>
          </cell>
        </row>
        <row r="655">
          <cell r="O655" t="str">
            <v>412728196405204512</v>
          </cell>
          <cell r="P655" t="str">
            <v>农行</v>
          </cell>
        </row>
        <row r="655">
          <cell r="R655" t="e">
            <v>#N/A</v>
          </cell>
        </row>
        <row r="656">
          <cell r="O656" t="str">
            <v>412728197509234518</v>
          </cell>
          <cell r="P656" t="str">
            <v>农行</v>
          </cell>
        </row>
        <row r="656">
          <cell r="R656" t="e">
            <v>#N/A</v>
          </cell>
        </row>
        <row r="657">
          <cell r="O657" t="str">
            <v>412728199003121574</v>
          </cell>
          <cell r="P657" t="str">
            <v>农行</v>
          </cell>
        </row>
        <row r="657">
          <cell r="R657" t="e">
            <v>#N/A</v>
          </cell>
        </row>
        <row r="658">
          <cell r="O658" t="str">
            <v>412728196911211512</v>
          </cell>
          <cell r="P658" t="str">
            <v>农行</v>
          </cell>
        </row>
        <row r="658">
          <cell r="R658" t="e">
            <v>#N/A</v>
          </cell>
        </row>
        <row r="659">
          <cell r="O659" t="str">
            <v>412728196007154679</v>
          </cell>
          <cell r="P659" t="str">
            <v>农行</v>
          </cell>
        </row>
        <row r="659">
          <cell r="R659" t="e">
            <v>#N/A</v>
          </cell>
        </row>
        <row r="660">
          <cell r="O660" t="str">
            <v>412728196507011594</v>
          </cell>
          <cell r="P660" t="str">
            <v>农行</v>
          </cell>
        </row>
        <row r="660">
          <cell r="R660" t="e">
            <v>#N/A</v>
          </cell>
        </row>
        <row r="661">
          <cell r="O661" t="str">
            <v>412728197411091539</v>
          </cell>
          <cell r="P661" t="str">
            <v>农行</v>
          </cell>
        </row>
        <row r="661">
          <cell r="R661" t="e">
            <v>#N/A</v>
          </cell>
        </row>
        <row r="662">
          <cell r="O662" t="str">
            <v>412728197306231528</v>
          </cell>
          <cell r="P662" t="str">
            <v>农行</v>
          </cell>
        </row>
        <row r="662">
          <cell r="R662" t="e">
            <v>#N/A</v>
          </cell>
        </row>
        <row r="663">
          <cell r="O663" t="str">
            <v>412728196303101512</v>
          </cell>
          <cell r="P663" t="str">
            <v>农行</v>
          </cell>
        </row>
        <row r="663">
          <cell r="R663" t="e">
            <v>#N/A</v>
          </cell>
        </row>
        <row r="664">
          <cell r="O664" t="str">
            <v>412728197303101517</v>
          </cell>
          <cell r="P664" t="str">
            <v>农行</v>
          </cell>
        </row>
        <row r="664">
          <cell r="R664" t="e">
            <v>#N/A</v>
          </cell>
        </row>
        <row r="665">
          <cell r="O665" t="str">
            <v>412728197608081553</v>
          </cell>
          <cell r="P665" t="str">
            <v>农行</v>
          </cell>
        </row>
        <row r="665">
          <cell r="R665" t="e">
            <v>#N/A</v>
          </cell>
        </row>
        <row r="666">
          <cell r="O666" t="str">
            <v>412728196205021519</v>
          </cell>
          <cell r="P666" t="str">
            <v>农行</v>
          </cell>
        </row>
        <row r="666">
          <cell r="R666" t="e">
            <v>#N/A</v>
          </cell>
        </row>
        <row r="667">
          <cell r="O667" t="str">
            <v>412728197406204703</v>
          </cell>
          <cell r="P667" t="str">
            <v>农行</v>
          </cell>
        </row>
        <row r="667">
          <cell r="R667" t="e">
            <v>#N/A</v>
          </cell>
        </row>
        <row r="668">
          <cell r="O668" t="str">
            <v>412728196101091619</v>
          </cell>
          <cell r="P668" t="str">
            <v>农行</v>
          </cell>
        </row>
        <row r="668">
          <cell r="R668" t="e">
            <v>#N/A</v>
          </cell>
        </row>
        <row r="669">
          <cell r="O669" t="str">
            <v>412728197911156028</v>
          </cell>
          <cell r="P669" t="str">
            <v>农行</v>
          </cell>
        </row>
        <row r="669">
          <cell r="R669" t="e">
            <v>#N/A</v>
          </cell>
        </row>
        <row r="670">
          <cell r="O670" t="str">
            <v>412728197006141619</v>
          </cell>
          <cell r="P670" t="str">
            <v>农行</v>
          </cell>
        </row>
        <row r="670">
          <cell r="R670" t="e">
            <v>#N/A</v>
          </cell>
        </row>
        <row r="671">
          <cell r="O671" t="str">
            <v>412728198006221576</v>
          </cell>
          <cell r="P671" t="str">
            <v>农行</v>
          </cell>
        </row>
        <row r="671">
          <cell r="R671" t="e">
            <v>#N/A</v>
          </cell>
        </row>
        <row r="672">
          <cell r="O672" t="str">
            <v>412728196907124512</v>
          </cell>
          <cell r="P672" t="str">
            <v>农行</v>
          </cell>
        </row>
        <row r="672">
          <cell r="R672" t="e">
            <v>#N/A</v>
          </cell>
        </row>
        <row r="673">
          <cell r="O673" t="str">
            <v>41272819660901477X</v>
          </cell>
          <cell r="P673" t="str">
            <v>农行</v>
          </cell>
        </row>
        <row r="673">
          <cell r="R673" t="e">
            <v>#N/A</v>
          </cell>
        </row>
        <row r="674">
          <cell r="O674" t="str">
            <v>412728197508161556</v>
          </cell>
          <cell r="P674" t="str">
            <v>农行</v>
          </cell>
        </row>
        <row r="674">
          <cell r="R674" t="e">
            <v>#N/A</v>
          </cell>
        </row>
        <row r="675">
          <cell r="O675" t="str">
            <v>412728196806021530</v>
          </cell>
          <cell r="P675" t="str">
            <v>农行</v>
          </cell>
        </row>
        <row r="675">
          <cell r="R675" t="e">
            <v>#N/A</v>
          </cell>
        </row>
        <row r="676">
          <cell r="O676" t="str">
            <v>412728196610151579</v>
          </cell>
          <cell r="P676" t="str">
            <v>农行</v>
          </cell>
        </row>
        <row r="676">
          <cell r="R676" t="e">
            <v>#N/A</v>
          </cell>
        </row>
        <row r="677">
          <cell r="O677" t="str">
            <v>412728196607201627</v>
          </cell>
          <cell r="P677" t="str">
            <v>农行</v>
          </cell>
        </row>
        <row r="677">
          <cell r="R677" t="e">
            <v>#N/A</v>
          </cell>
        </row>
        <row r="678">
          <cell r="O678" t="str">
            <v>412728197912061557</v>
          </cell>
          <cell r="P678" t="str">
            <v>农行</v>
          </cell>
        </row>
        <row r="678">
          <cell r="R678" t="e">
            <v>#N/A</v>
          </cell>
        </row>
        <row r="679">
          <cell r="O679" t="str">
            <v>412728198909104549</v>
          </cell>
          <cell r="P679" t="str">
            <v>农行</v>
          </cell>
        </row>
        <row r="679">
          <cell r="R679" t="e">
            <v>#N/A</v>
          </cell>
        </row>
        <row r="680">
          <cell r="O680" t="str">
            <v>412728198602154533</v>
          </cell>
          <cell r="P680" t="str">
            <v>农行</v>
          </cell>
        </row>
        <row r="680">
          <cell r="R680" t="e">
            <v>#N/A</v>
          </cell>
        </row>
        <row r="681">
          <cell r="O681" t="str">
            <v>412728196409271528</v>
          </cell>
          <cell r="P681" t="str">
            <v>农行</v>
          </cell>
        </row>
        <row r="681">
          <cell r="R681" t="e">
            <v>#N/A</v>
          </cell>
        </row>
        <row r="682">
          <cell r="O682" t="str">
            <v>412728196710114572</v>
          </cell>
          <cell r="P682" t="str">
            <v>农行</v>
          </cell>
        </row>
        <row r="682">
          <cell r="R682" t="e">
            <v>#N/A</v>
          </cell>
        </row>
        <row r="683">
          <cell r="O683" t="str">
            <v>412728197105174555</v>
          </cell>
          <cell r="P683" t="str">
            <v>农行</v>
          </cell>
        </row>
        <row r="683">
          <cell r="R683" t="e">
            <v>#N/A</v>
          </cell>
        </row>
        <row r="684">
          <cell r="O684" t="str">
            <v>41272819670202151X</v>
          </cell>
          <cell r="P684" t="str">
            <v>农行</v>
          </cell>
        </row>
        <row r="684">
          <cell r="R684" t="e">
            <v>#N/A</v>
          </cell>
        </row>
        <row r="685">
          <cell r="O685" t="str">
            <v>412728196805141530</v>
          </cell>
          <cell r="P685" t="str">
            <v>农行</v>
          </cell>
        </row>
        <row r="685">
          <cell r="R685" t="e">
            <v>#N/A</v>
          </cell>
        </row>
        <row r="686">
          <cell r="O686" t="str">
            <v>412728197809111691</v>
          </cell>
          <cell r="P686" t="str">
            <v>农行</v>
          </cell>
        </row>
        <row r="686">
          <cell r="R686" t="e">
            <v>#N/A</v>
          </cell>
        </row>
        <row r="687">
          <cell r="O687" t="str">
            <v>412728196805024529</v>
          </cell>
          <cell r="P687" t="str">
            <v>农行</v>
          </cell>
        </row>
        <row r="687">
          <cell r="R687" t="e">
            <v>#N/A</v>
          </cell>
        </row>
        <row r="688">
          <cell r="O688" t="str">
            <v>412728198909114560</v>
          </cell>
          <cell r="P688" t="str">
            <v>农行</v>
          </cell>
        </row>
        <row r="688">
          <cell r="R688" t="e">
            <v>#N/A</v>
          </cell>
        </row>
        <row r="689">
          <cell r="O689" t="str">
            <v>41272819691106281X</v>
          </cell>
          <cell r="P689" t="str">
            <v>沈丘农商银行</v>
          </cell>
        </row>
        <row r="689">
          <cell r="R689" t="e">
            <v>#N/A</v>
          </cell>
        </row>
        <row r="690">
          <cell r="O690" t="str">
            <v>412728196511262812</v>
          </cell>
          <cell r="P690" t="str">
            <v>沈丘农商银行</v>
          </cell>
        </row>
        <row r="690">
          <cell r="R690" t="e">
            <v>#N/A</v>
          </cell>
        </row>
        <row r="691">
          <cell r="O691" t="str">
            <v>41272819570707283X</v>
          </cell>
          <cell r="P691" t="str">
            <v>沈丘农商银行</v>
          </cell>
        </row>
        <row r="691">
          <cell r="R691" t="e">
            <v>#N/A</v>
          </cell>
        </row>
        <row r="692">
          <cell r="O692" t="str">
            <v>412728196605072817</v>
          </cell>
          <cell r="P692" t="str">
            <v>沈丘农商银行</v>
          </cell>
        </row>
        <row r="692">
          <cell r="R692" t="e">
            <v>#N/A</v>
          </cell>
        </row>
        <row r="693">
          <cell r="O693" t="str">
            <v>412728196605142811</v>
          </cell>
          <cell r="P693" t="str">
            <v>沈丘农商银行</v>
          </cell>
        </row>
        <row r="693">
          <cell r="R693" t="e">
            <v>#N/A</v>
          </cell>
        </row>
        <row r="694">
          <cell r="O694" t="str">
            <v>412728195909102814</v>
          </cell>
          <cell r="P694" t="str">
            <v>沈丘农商银行</v>
          </cell>
        </row>
        <row r="694">
          <cell r="R694" t="e">
            <v>#N/A</v>
          </cell>
        </row>
        <row r="695">
          <cell r="O695" t="str">
            <v>412728198012082832</v>
          </cell>
          <cell r="P695" t="str">
            <v>沈丘农商银行</v>
          </cell>
        </row>
        <row r="695">
          <cell r="R695" t="e">
            <v>#N/A</v>
          </cell>
        </row>
        <row r="696">
          <cell r="O696" t="str">
            <v>412728197011012846</v>
          </cell>
          <cell r="P696" t="str">
            <v>沈丘农商银行</v>
          </cell>
        </row>
        <row r="696">
          <cell r="R696" t="e">
            <v>#N/A</v>
          </cell>
        </row>
        <row r="697">
          <cell r="O697" t="str">
            <v>41272819630511283X</v>
          </cell>
          <cell r="P697" t="str">
            <v>沈丘农商银行</v>
          </cell>
        </row>
        <row r="697">
          <cell r="R697" t="e">
            <v>#N/A</v>
          </cell>
        </row>
        <row r="698">
          <cell r="O698" t="str">
            <v>412728196108252817</v>
          </cell>
          <cell r="P698" t="str">
            <v>沈丘农商银行</v>
          </cell>
        </row>
        <row r="698">
          <cell r="R698" t="e">
            <v>#N/A</v>
          </cell>
        </row>
        <row r="699">
          <cell r="O699" t="str">
            <v>412728196304172814</v>
          </cell>
          <cell r="P699" t="str">
            <v>沈丘农商银行</v>
          </cell>
        </row>
        <row r="699">
          <cell r="R699" t="e">
            <v>#N/A</v>
          </cell>
        </row>
        <row r="700">
          <cell r="O700" t="str">
            <v>412728196404142815</v>
          </cell>
          <cell r="P700" t="str">
            <v>沈丘农商银行</v>
          </cell>
        </row>
        <row r="700">
          <cell r="R700" t="e">
            <v>#N/A</v>
          </cell>
        </row>
        <row r="701">
          <cell r="O701" t="str">
            <v>412728196607072888</v>
          </cell>
          <cell r="P701" t="str">
            <v>沈丘农商银行</v>
          </cell>
        </row>
        <row r="701">
          <cell r="R701" t="e">
            <v>#N/A</v>
          </cell>
        </row>
        <row r="702">
          <cell r="O702" t="str">
            <v>412728199201132813</v>
          </cell>
          <cell r="P702" t="str">
            <v>沈丘农商银行</v>
          </cell>
        </row>
        <row r="702">
          <cell r="R702" t="e">
            <v>#N/A</v>
          </cell>
        </row>
        <row r="703">
          <cell r="O703" t="str">
            <v>412728197212152853</v>
          </cell>
          <cell r="P703" t="str">
            <v>沈丘农商银行</v>
          </cell>
        </row>
        <row r="703">
          <cell r="R703" t="e">
            <v>#N/A</v>
          </cell>
        </row>
        <row r="704">
          <cell r="O704" t="str">
            <v>412728197104032846</v>
          </cell>
          <cell r="P704" t="str">
            <v>沈丘农商银行</v>
          </cell>
        </row>
        <row r="704">
          <cell r="R704" t="e">
            <v>#N/A</v>
          </cell>
        </row>
        <row r="705">
          <cell r="O705" t="str">
            <v>412728196809102897</v>
          </cell>
          <cell r="P705" t="str">
            <v>沈丘农商银行</v>
          </cell>
        </row>
        <row r="705">
          <cell r="R705" t="e">
            <v>#N/A</v>
          </cell>
        </row>
        <row r="706">
          <cell r="O706" t="str">
            <v>412728196910122876</v>
          </cell>
          <cell r="P706" t="str">
            <v>沈丘农商银行</v>
          </cell>
        </row>
        <row r="706">
          <cell r="R706" t="e">
            <v>#N/A</v>
          </cell>
        </row>
        <row r="707">
          <cell r="O707" t="str">
            <v>412728196811142855</v>
          </cell>
          <cell r="P707" t="str">
            <v>沈丘农商银行</v>
          </cell>
        </row>
        <row r="707">
          <cell r="R707" t="e">
            <v>#N/A</v>
          </cell>
        </row>
        <row r="708">
          <cell r="O708" t="str">
            <v>412728195604202814</v>
          </cell>
          <cell r="P708" t="str">
            <v>沈丘农商银行</v>
          </cell>
        </row>
        <row r="708">
          <cell r="R708" t="e">
            <v>#N/A</v>
          </cell>
        </row>
        <row r="709">
          <cell r="O709" t="str">
            <v>412728195609012817</v>
          </cell>
          <cell r="P709" t="str">
            <v>沈丘农商银行</v>
          </cell>
        </row>
        <row r="709">
          <cell r="R709" t="e">
            <v>#N/A</v>
          </cell>
        </row>
        <row r="710">
          <cell r="O710" t="str">
            <v>412728197108172838</v>
          </cell>
          <cell r="P710" t="str">
            <v>沈丘农商银行</v>
          </cell>
        </row>
        <row r="710">
          <cell r="R710" t="e">
            <v>#N/A</v>
          </cell>
        </row>
        <row r="711">
          <cell r="O711" t="str">
            <v>412728195608252827</v>
          </cell>
          <cell r="P711" t="str">
            <v>沈丘农商银行</v>
          </cell>
        </row>
        <row r="711">
          <cell r="R711" t="e">
            <v>#N/A</v>
          </cell>
        </row>
        <row r="712">
          <cell r="O712" t="str">
            <v>412728196903102818</v>
          </cell>
          <cell r="P712" t="str">
            <v>沈丘农商银行</v>
          </cell>
        </row>
        <row r="712">
          <cell r="R712" t="e">
            <v>#N/A</v>
          </cell>
        </row>
        <row r="713">
          <cell r="O713" t="str">
            <v>41272819690404287X</v>
          </cell>
          <cell r="P713" t="str">
            <v>沈丘农商银行</v>
          </cell>
        </row>
        <row r="713">
          <cell r="R713" t="e">
            <v>#N/A</v>
          </cell>
        </row>
        <row r="714">
          <cell r="O714" t="str">
            <v>412728196304152813</v>
          </cell>
          <cell r="P714" t="str">
            <v>沈丘农商银行</v>
          </cell>
        </row>
        <row r="714">
          <cell r="R714" t="e">
            <v>#N/A</v>
          </cell>
        </row>
        <row r="715">
          <cell r="O715" t="str">
            <v>412728196908132856</v>
          </cell>
          <cell r="P715" t="str">
            <v>沈丘农商银行</v>
          </cell>
        </row>
        <row r="715">
          <cell r="R715" t="e">
            <v>#N/A</v>
          </cell>
        </row>
        <row r="716">
          <cell r="O716" t="str">
            <v>412728196507212855</v>
          </cell>
          <cell r="P716" t="str">
            <v>沈丘农商银行</v>
          </cell>
        </row>
        <row r="716">
          <cell r="R716" t="e">
            <v>#N/A</v>
          </cell>
        </row>
        <row r="717">
          <cell r="O717" t="str">
            <v>412728197908242814</v>
          </cell>
          <cell r="P717" t="str">
            <v>沈丘农商银行</v>
          </cell>
        </row>
        <row r="717">
          <cell r="R717" t="e">
            <v>#N/A</v>
          </cell>
        </row>
        <row r="718">
          <cell r="O718" t="str">
            <v>412728198608202815</v>
          </cell>
          <cell r="P718" t="str">
            <v>沈丘农商银行</v>
          </cell>
        </row>
        <row r="718">
          <cell r="R718" t="e">
            <v>#N/A</v>
          </cell>
        </row>
        <row r="719">
          <cell r="O719" t="str">
            <v>412728197203202898</v>
          </cell>
          <cell r="P719" t="str">
            <v>沈丘农商银行</v>
          </cell>
        </row>
        <row r="719">
          <cell r="R719" t="e">
            <v>#N/A</v>
          </cell>
        </row>
        <row r="720">
          <cell r="O720" t="str">
            <v>412728197409042818</v>
          </cell>
          <cell r="P720" t="str">
            <v>沈丘农商银行</v>
          </cell>
        </row>
        <row r="720">
          <cell r="R720" t="e">
            <v>#N/A</v>
          </cell>
        </row>
        <row r="721">
          <cell r="O721" t="str">
            <v>412728197611142812</v>
          </cell>
          <cell r="P721" t="str">
            <v>沈丘农商银行</v>
          </cell>
        </row>
        <row r="721">
          <cell r="R721" t="e">
            <v>#N/A</v>
          </cell>
        </row>
        <row r="722">
          <cell r="O722" t="str">
            <v>412728198104181547</v>
          </cell>
          <cell r="P722" t="str">
            <v>沈丘农商银行</v>
          </cell>
        </row>
        <row r="722">
          <cell r="R722" t="e">
            <v>#N/A</v>
          </cell>
        </row>
        <row r="723">
          <cell r="O723" t="str">
            <v>412728196306042845</v>
          </cell>
          <cell r="P723" t="str">
            <v>沈丘农商银行</v>
          </cell>
        </row>
        <row r="723">
          <cell r="R723" t="e">
            <v>#N/A</v>
          </cell>
        </row>
        <row r="724">
          <cell r="O724" t="str">
            <v>412728197706072845</v>
          </cell>
          <cell r="P724" t="str">
            <v>沈丘农商银行</v>
          </cell>
        </row>
        <row r="724">
          <cell r="R724" t="e">
            <v>#N/A</v>
          </cell>
        </row>
        <row r="725">
          <cell r="O725" t="str">
            <v>412728196512212817</v>
          </cell>
          <cell r="P725" t="str">
            <v>沈丘农商银行</v>
          </cell>
        </row>
        <row r="725">
          <cell r="R725" t="e">
            <v>#N/A</v>
          </cell>
        </row>
        <row r="726">
          <cell r="O726" t="str">
            <v>412728195606022868</v>
          </cell>
          <cell r="P726" t="str">
            <v>沈丘农商银行</v>
          </cell>
        </row>
        <row r="726">
          <cell r="R726" t="e">
            <v>#N/A</v>
          </cell>
        </row>
        <row r="727">
          <cell r="O727" t="str">
            <v>41272819600910283X</v>
          </cell>
          <cell r="P727" t="str">
            <v>沈丘农商银行</v>
          </cell>
        </row>
        <row r="727">
          <cell r="R727" t="e">
            <v>#N/A</v>
          </cell>
        </row>
        <row r="728">
          <cell r="O728" t="str">
            <v>412728197606062834</v>
          </cell>
          <cell r="P728" t="str">
            <v>沈丘农商银行</v>
          </cell>
        </row>
        <row r="728">
          <cell r="R728" t="e">
            <v>#N/A</v>
          </cell>
        </row>
        <row r="729">
          <cell r="O729" t="str">
            <v>412728196412202830</v>
          </cell>
          <cell r="P729" t="str">
            <v>沈丘农商银行</v>
          </cell>
        </row>
        <row r="729">
          <cell r="R729" t="e">
            <v>#N/A</v>
          </cell>
        </row>
        <row r="730">
          <cell r="O730" t="str">
            <v>41272819670214283X</v>
          </cell>
          <cell r="P730" t="str">
            <v>沈丘农商银行</v>
          </cell>
        </row>
        <row r="730">
          <cell r="R730" t="e">
            <v>#N/A</v>
          </cell>
        </row>
        <row r="731">
          <cell r="O731" t="str">
            <v>412728195705052819</v>
          </cell>
          <cell r="P731" t="str">
            <v>沈丘农商银行</v>
          </cell>
        </row>
        <row r="731">
          <cell r="R731" t="e">
            <v>#N/A</v>
          </cell>
        </row>
        <row r="732">
          <cell r="O732" t="str">
            <v>412728196808082871</v>
          </cell>
          <cell r="P732" t="str">
            <v>沈丘农商银行</v>
          </cell>
        </row>
        <row r="732">
          <cell r="R732" t="e">
            <v>#N/A</v>
          </cell>
        </row>
        <row r="733">
          <cell r="O733" t="str">
            <v>412728196408152893</v>
          </cell>
          <cell r="P733" t="str">
            <v>沈丘农商银行</v>
          </cell>
        </row>
        <row r="733">
          <cell r="R733" t="e">
            <v>#N/A</v>
          </cell>
        </row>
        <row r="734">
          <cell r="O734" t="str">
            <v>412728196108010818</v>
          </cell>
          <cell r="P734" t="str">
            <v>沈丘农商银行白集支行</v>
          </cell>
        </row>
        <row r="734">
          <cell r="R734" t="e">
            <v>#N/A</v>
          </cell>
        </row>
        <row r="735">
          <cell r="O735" t="str">
            <v>412728196712040837</v>
          </cell>
          <cell r="P735" t="str">
            <v>沈丘农商银行白集支行</v>
          </cell>
        </row>
        <row r="735">
          <cell r="R735" t="e">
            <v>#N/A</v>
          </cell>
        </row>
        <row r="736">
          <cell r="O736" t="str">
            <v>412728197610070810</v>
          </cell>
          <cell r="P736" t="str">
            <v>沈丘农商银行白集支行</v>
          </cell>
        </row>
        <row r="736">
          <cell r="R736" t="e">
            <v>#N/A</v>
          </cell>
        </row>
        <row r="737">
          <cell r="O737" t="str">
            <v>412728196910100861</v>
          </cell>
          <cell r="P737" t="str">
            <v>沈丘农商银行白集支行</v>
          </cell>
        </row>
        <row r="737">
          <cell r="R737" t="e">
            <v>#N/A</v>
          </cell>
        </row>
        <row r="738">
          <cell r="O738" t="str">
            <v>41272819680712083X</v>
          </cell>
          <cell r="P738" t="str">
            <v>沈丘农商银行白集支行</v>
          </cell>
        </row>
        <row r="738">
          <cell r="R738" t="e">
            <v>#N/A</v>
          </cell>
        </row>
        <row r="739">
          <cell r="O739" t="str">
            <v>412728198207120819</v>
          </cell>
          <cell r="P739" t="str">
            <v>沈丘农商银行白集支行</v>
          </cell>
        </row>
        <row r="739">
          <cell r="R739" t="e">
            <v>#N/A</v>
          </cell>
        </row>
        <row r="740">
          <cell r="O740" t="str">
            <v>412728197712120874</v>
          </cell>
          <cell r="P740" t="str">
            <v>沈丘农商银行白集支行</v>
          </cell>
        </row>
        <row r="740">
          <cell r="R740" t="e">
            <v>#N/A</v>
          </cell>
        </row>
        <row r="741">
          <cell r="O741" t="str">
            <v>412728197110130813</v>
          </cell>
          <cell r="P741" t="str">
            <v>沈丘农商银行白集支行</v>
          </cell>
        </row>
        <row r="741">
          <cell r="R741" t="e">
            <v>#N/A</v>
          </cell>
        </row>
        <row r="742">
          <cell r="O742" t="str">
            <v>412728196308050822</v>
          </cell>
          <cell r="P742" t="str">
            <v>沈丘农商银行白集支行</v>
          </cell>
        </row>
        <row r="742">
          <cell r="R742" t="e">
            <v>#N/A</v>
          </cell>
        </row>
        <row r="743">
          <cell r="O743" t="str">
            <v>412728196312080872</v>
          </cell>
          <cell r="P743" t="str">
            <v>沈丘农商银行白集支行</v>
          </cell>
        </row>
        <row r="743">
          <cell r="R743" t="e">
            <v>#N/A</v>
          </cell>
        </row>
        <row r="744">
          <cell r="O744" t="str">
            <v>412728196009260854</v>
          </cell>
          <cell r="P744" t="str">
            <v>沈丘农商银行白集支行</v>
          </cell>
        </row>
        <row r="744">
          <cell r="R744" t="e">
            <v>#N/A</v>
          </cell>
        </row>
        <row r="745">
          <cell r="O745" t="str">
            <v>412728196008220842</v>
          </cell>
          <cell r="P745" t="str">
            <v>沈丘农商银行白集支行</v>
          </cell>
        </row>
        <row r="745">
          <cell r="R745" t="e">
            <v>#N/A</v>
          </cell>
        </row>
        <row r="746">
          <cell r="O746" t="str">
            <v>412728196509290865</v>
          </cell>
          <cell r="P746" t="str">
            <v>沈丘农商银行白集支行</v>
          </cell>
        </row>
        <row r="746">
          <cell r="R746" t="e">
            <v>#N/A</v>
          </cell>
        </row>
        <row r="747">
          <cell r="O747" t="str">
            <v>412728196301160826</v>
          </cell>
          <cell r="P747" t="str">
            <v>沈丘农商银行白集支行</v>
          </cell>
        </row>
        <row r="747">
          <cell r="R747" t="e">
            <v>#N/A</v>
          </cell>
        </row>
        <row r="748">
          <cell r="O748" t="str">
            <v>412728196601190859</v>
          </cell>
          <cell r="P748" t="str">
            <v>沈丘农商银行白集支行</v>
          </cell>
        </row>
        <row r="748">
          <cell r="R748" t="e">
            <v>#N/A</v>
          </cell>
        </row>
        <row r="749">
          <cell r="O749" t="str">
            <v>412728196609060880</v>
          </cell>
          <cell r="P749" t="str">
            <v>沈丘农商银行白集支行</v>
          </cell>
        </row>
        <row r="749">
          <cell r="R749" t="e">
            <v>#N/A</v>
          </cell>
        </row>
        <row r="750">
          <cell r="O750" t="str">
            <v>412728197504050824</v>
          </cell>
          <cell r="P750" t="str">
            <v>沈丘农商银行白集支行</v>
          </cell>
        </row>
        <row r="750">
          <cell r="R750" t="e">
            <v>#N/A</v>
          </cell>
        </row>
        <row r="751">
          <cell r="O751" t="str">
            <v>412728197509090817</v>
          </cell>
          <cell r="P751" t="str">
            <v>沈丘农商银行白集支行</v>
          </cell>
        </row>
        <row r="751">
          <cell r="R751" t="e">
            <v>#N/A</v>
          </cell>
        </row>
        <row r="752">
          <cell r="O752" t="str">
            <v>412728198101080812</v>
          </cell>
          <cell r="P752" t="str">
            <v>沈丘农商银行白集支行</v>
          </cell>
        </row>
        <row r="752">
          <cell r="R752" t="e">
            <v>#N/A</v>
          </cell>
        </row>
        <row r="753">
          <cell r="O753" t="str">
            <v>412728197107030811</v>
          </cell>
          <cell r="P753" t="str">
            <v>沈丘农商银行白集支行</v>
          </cell>
        </row>
        <row r="753">
          <cell r="R753" t="e">
            <v>#N/A</v>
          </cell>
        </row>
        <row r="754">
          <cell r="O754" t="str">
            <v>412728196211210850</v>
          </cell>
          <cell r="P754" t="str">
            <v>沈丘农商银行白集支行</v>
          </cell>
        </row>
        <row r="754">
          <cell r="R754" t="e">
            <v>#N/A</v>
          </cell>
        </row>
        <row r="755">
          <cell r="O755" t="str">
            <v>412728197011070878</v>
          </cell>
          <cell r="P755" t="str">
            <v>沈丘农商银行白集支行</v>
          </cell>
        </row>
        <row r="755">
          <cell r="R755" t="e">
            <v>#N/A</v>
          </cell>
        </row>
        <row r="756">
          <cell r="O756" t="str">
            <v>412728196808160833</v>
          </cell>
          <cell r="P756" t="str">
            <v>沈丘农商银行白集支行</v>
          </cell>
        </row>
        <row r="756">
          <cell r="R756" t="e">
            <v>#N/A</v>
          </cell>
        </row>
        <row r="757">
          <cell r="O757" t="str">
            <v>412728198104080535</v>
          </cell>
          <cell r="P757" t="str">
            <v>沈丘农商行北郊支行</v>
          </cell>
        </row>
        <row r="757">
          <cell r="R757" t="e">
            <v>#N/A</v>
          </cell>
        </row>
        <row r="758">
          <cell r="O758" t="str">
            <v>41272819691206055X</v>
          </cell>
          <cell r="P758" t="str">
            <v>沈丘农商行北郊支行</v>
          </cell>
        </row>
        <row r="758">
          <cell r="R758" t="e">
            <v>#N/A</v>
          </cell>
        </row>
        <row r="759">
          <cell r="O759" t="str">
            <v>412728198010120516</v>
          </cell>
          <cell r="P759" t="str">
            <v>沈丘农商行北郊支行</v>
          </cell>
        </row>
        <row r="759">
          <cell r="R759" t="e">
            <v>#N/A</v>
          </cell>
        </row>
        <row r="760">
          <cell r="O760" t="str">
            <v>412728198010210634</v>
          </cell>
          <cell r="P760" t="str">
            <v>沈丘农商行北郊支行</v>
          </cell>
        </row>
        <row r="760">
          <cell r="R760" t="e">
            <v>#N/A</v>
          </cell>
        </row>
        <row r="761">
          <cell r="O761" t="str">
            <v>412728197902220024</v>
          </cell>
          <cell r="P761" t="str">
            <v>沈丘农商行北郊支行</v>
          </cell>
        </row>
        <row r="761">
          <cell r="R761" t="e">
            <v>#N/A</v>
          </cell>
        </row>
        <row r="762">
          <cell r="O762" t="str">
            <v>412728196509250513</v>
          </cell>
          <cell r="P762" t="str">
            <v>沈丘农商行北郊支行</v>
          </cell>
        </row>
        <row r="762">
          <cell r="R762" t="e">
            <v>#N/A</v>
          </cell>
        </row>
        <row r="763">
          <cell r="O763" t="str">
            <v>412728196501050517</v>
          </cell>
          <cell r="P763" t="str">
            <v>沈丘农商行北郊支行</v>
          </cell>
        </row>
        <row r="763">
          <cell r="R763" t="e">
            <v>#N/A</v>
          </cell>
        </row>
        <row r="764">
          <cell r="O764" t="str">
            <v>412728198807100539</v>
          </cell>
          <cell r="P764" t="str">
            <v>沈丘农商行北郊支行</v>
          </cell>
        </row>
        <row r="764">
          <cell r="R764" t="e">
            <v>#N/A</v>
          </cell>
        </row>
        <row r="765">
          <cell r="O765" t="str">
            <v>412728198811270522</v>
          </cell>
          <cell r="P765" t="str">
            <v>沈丘农商行北郊支行</v>
          </cell>
        </row>
        <row r="765">
          <cell r="R765" t="e">
            <v>#N/A</v>
          </cell>
        </row>
        <row r="766">
          <cell r="O766" t="str">
            <v>412728198509180518</v>
          </cell>
          <cell r="P766" t="str">
            <v>沈丘农商行北郊支行</v>
          </cell>
        </row>
        <row r="766">
          <cell r="R766" t="e">
            <v>#N/A</v>
          </cell>
        </row>
        <row r="767">
          <cell r="O767" t="str">
            <v>412728196907270536</v>
          </cell>
          <cell r="P767" t="str">
            <v>沈丘农商行北郊支行</v>
          </cell>
        </row>
        <row r="767">
          <cell r="R767" t="e">
            <v>#N/A</v>
          </cell>
        </row>
        <row r="768">
          <cell r="O768" t="str">
            <v>412728197409050578</v>
          </cell>
          <cell r="P768" t="str">
            <v>沈丘农商行北郊支行</v>
          </cell>
        </row>
        <row r="768">
          <cell r="R768" t="e">
            <v>#N/A</v>
          </cell>
        </row>
        <row r="769">
          <cell r="O769" t="str">
            <v>412728197904250534</v>
          </cell>
          <cell r="P769" t="str">
            <v>沈丘农商行北郊支行</v>
          </cell>
        </row>
        <row r="769">
          <cell r="R769" t="e">
            <v>#N/A</v>
          </cell>
        </row>
        <row r="770">
          <cell r="O770" t="str">
            <v>412728199805260525</v>
          </cell>
          <cell r="P770" t="str">
            <v>沈丘农商行北郊支行</v>
          </cell>
        </row>
        <row r="770">
          <cell r="R770" t="e">
            <v>#N/A</v>
          </cell>
        </row>
        <row r="771">
          <cell r="O771" t="str">
            <v>412728197001010572</v>
          </cell>
          <cell r="P771" t="str">
            <v>沈丘农商行北郊支行</v>
          </cell>
        </row>
        <row r="771">
          <cell r="R771" t="e">
            <v>#N/A</v>
          </cell>
        </row>
        <row r="772">
          <cell r="O772" t="str">
            <v>412728197903250532</v>
          </cell>
          <cell r="P772" t="str">
            <v>沈丘农商行北郊支行</v>
          </cell>
        </row>
        <row r="772">
          <cell r="R772" t="e">
            <v>#N/A</v>
          </cell>
        </row>
        <row r="773">
          <cell r="O773" t="str">
            <v>412728197201291241</v>
          </cell>
          <cell r="P773" t="str">
            <v>沈丘农商银行</v>
          </cell>
        </row>
        <row r="773">
          <cell r="R773" t="e">
            <v>#N/A</v>
          </cell>
        </row>
        <row r="774">
          <cell r="O774" t="str">
            <v>412728197312051216</v>
          </cell>
          <cell r="P774" t="str">
            <v>沈丘农商银行</v>
          </cell>
        </row>
        <row r="774">
          <cell r="R774" t="e">
            <v>#N/A</v>
          </cell>
        </row>
        <row r="775">
          <cell r="O775" t="str">
            <v>412728198402281255</v>
          </cell>
          <cell r="P775" t="str">
            <v>沈丘农商银行</v>
          </cell>
        </row>
        <row r="775">
          <cell r="R775" t="e">
            <v>#N/A</v>
          </cell>
        </row>
        <row r="776">
          <cell r="O776" t="str">
            <v>412728198405061231</v>
          </cell>
          <cell r="P776" t="str">
            <v>沈丘农商银行</v>
          </cell>
        </row>
        <row r="776">
          <cell r="R776" t="e">
            <v>#N/A</v>
          </cell>
        </row>
        <row r="777">
          <cell r="O777" t="str">
            <v>412728198110201356</v>
          </cell>
          <cell r="P777" t="str">
            <v>沈丘农商银行</v>
          </cell>
        </row>
        <row r="777">
          <cell r="R777" t="e">
            <v>#N/A</v>
          </cell>
        </row>
        <row r="778">
          <cell r="O778" t="str">
            <v>412728196402091217</v>
          </cell>
          <cell r="P778" t="str">
            <v>沈丘农商银行</v>
          </cell>
        </row>
        <row r="778">
          <cell r="R778" t="e">
            <v>#N/A</v>
          </cell>
        </row>
        <row r="779">
          <cell r="O779" t="str">
            <v>412728197810141257</v>
          </cell>
          <cell r="P779" t="str">
            <v>沈丘农商银行</v>
          </cell>
        </row>
        <row r="779">
          <cell r="R779" t="e">
            <v>#N/A</v>
          </cell>
        </row>
        <row r="780">
          <cell r="O780" t="str">
            <v>412728198007121251</v>
          </cell>
          <cell r="P780" t="str">
            <v>沈丘农商银行</v>
          </cell>
        </row>
        <row r="780">
          <cell r="R780" t="e">
            <v>#N/A</v>
          </cell>
        </row>
        <row r="781">
          <cell r="O781" t="str">
            <v>412728196203211212</v>
          </cell>
          <cell r="P781" t="str">
            <v>沈丘农商银行</v>
          </cell>
        </row>
        <row r="781">
          <cell r="R781" t="e">
            <v>#N/A</v>
          </cell>
        </row>
        <row r="782">
          <cell r="O782" t="str">
            <v>412728197710291258</v>
          </cell>
          <cell r="P782" t="str">
            <v>沈丘农商银行</v>
          </cell>
        </row>
        <row r="782">
          <cell r="R782" t="e">
            <v>#N/A</v>
          </cell>
        </row>
        <row r="783">
          <cell r="O783" t="str">
            <v>412728197211041211</v>
          </cell>
          <cell r="P783" t="str">
            <v>沈丘农商银行</v>
          </cell>
        </row>
        <row r="783">
          <cell r="R783" t="e">
            <v>#N/A</v>
          </cell>
        </row>
        <row r="784">
          <cell r="O784" t="str">
            <v>412728196603291223</v>
          </cell>
          <cell r="P784" t="str">
            <v>沈丘农商银行</v>
          </cell>
        </row>
        <row r="784">
          <cell r="R784" t="e">
            <v>#N/A</v>
          </cell>
        </row>
        <row r="785">
          <cell r="O785" t="str">
            <v>412728196812271210</v>
          </cell>
          <cell r="P785" t="str">
            <v>沈丘农商银行</v>
          </cell>
        </row>
        <row r="785">
          <cell r="R785" t="e">
            <v>#N/A</v>
          </cell>
        </row>
        <row r="786">
          <cell r="O786" t="str">
            <v>412728196802061244</v>
          </cell>
          <cell r="P786" t="str">
            <v>沈丘农商银行</v>
          </cell>
        </row>
        <row r="786">
          <cell r="R786" t="e">
            <v>#N/A</v>
          </cell>
        </row>
        <row r="787">
          <cell r="O787" t="str">
            <v>412728197504071211</v>
          </cell>
          <cell r="P787" t="str">
            <v>沈丘农商银行</v>
          </cell>
        </row>
        <row r="787">
          <cell r="R787" t="e">
            <v>#N/A</v>
          </cell>
        </row>
        <row r="788">
          <cell r="O788" t="str">
            <v>412728198007101250</v>
          </cell>
          <cell r="P788" t="str">
            <v>沈丘农商银行</v>
          </cell>
        </row>
        <row r="788">
          <cell r="R788" t="e">
            <v>#N/A</v>
          </cell>
        </row>
        <row r="789">
          <cell r="O789" t="str">
            <v>412728196306201295</v>
          </cell>
          <cell r="P789" t="str">
            <v>沈丘农商银行</v>
          </cell>
        </row>
        <row r="789">
          <cell r="R789" t="e">
            <v>#N/A</v>
          </cell>
        </row>
        <row r="790">
          <cell r="O790" t="str">
            <v>412728196510101240</v>
          </cell>
          <cell r="P790" t="str">
            <v>沈丘农商银行</v>
          </cell>
        </row>
        <row r="790">
          <cell r="R790" t="e">
            <v>#N/A</v>
          </cell>
        </row>
        <row r="791">
          <cell r="O791" t="str">
            <v>412728196005191222</v>
          </cell>
          <cell r="P791" t="str">
            <v>沈丘农商银行</v>
          </cell>
        </row>
        <row r="791">
          <cell r="R791" t="e">
            <v>#N/A</v>
          </cell>
        </row>
        <row r="792">
          <cell r="O792" t="str">
            <v>412728196404241266</v>
          </cell>
          <cell r="P792" t="str">
            <v>沈丘农商银行</v>
          </cell>
        </row>
        <row r="792">
          <cell r="R792" t="e">
            <v>#N/A</v>
          </cell>
        </row>
        <row r="793">
          <cell r="O793" t="str">
            <v>412728196305201293</v>
          </cell>
          <cell r="P793" t="str">
            <v>沈丘农商银行</v>
          </cell>
        </row>
        <row r="793">
          <cell r="R793" t="e">
            <v>#N/A</v>
          </cell>
        </row>
        <row r="794">
          <cell r="O794" t="str">
            <v>412728196705081219</v>
          </cell>
          <cell r="P794" t="str">
            <v>沈丘农商银行</v>
          </cell>
        </row>
        <row r="794">
          <cell r="R794" t="e">
            <v>#N/A</v>
          </cell>
        </row>
        <row r="795">
          <cell r="O795" t="str">
            <v>412728196104181249</v>
          </cell>
          <cell r="P795" t="str">
            <v>沈丘农商银行</v>
          </cell>
        </row>
        <row r="795">
          <cell r="R795" t="e">
            <v>#N/A</v>
          </cell>
        </row>
        <row r="796">
          <cell r="O796" t="str">
            <v>412728196511171240</v>
          </cell>
          <cell r="P796" t="str">
            <v>沈丘农商银行</v>
          </cell>
        </row>
        <row r="796">
          <cell r="R796" t="e">
            <v>#N/A</v>
          </cell>
        </row>
        <row r="797">
          <cell r="O797" t="str">
            <v>412728196508231214</v>
          </cell>
          <cell r="P797" t="str">
            <v>沈丘农商银行</v>
          </cell>
        </row>
        <row r="797">
          <cell r="R797" t="e">
            <v>#N/A</v>
          </cell>
        </row>
        <row r="798">
          <cell r="O798" t="str">
            <v>412728196306081246</v>
          </cell>
          <cell r="P798" t="str">
            <v>沈丘农商银行</v>
          </cell>
        </row>
        <row r="798">
          <cell r="R798" t="e">
            <v>#N/A</v>
          </cell>
        </row>
        <row r="799">
          <cell r="O799" t="str">
            <v>412728196512011214</v>
          </cell>
          <cell r="P799" t="str">
            <v>沈丘农商银行</v>
          </cell>
        </row>
        <row r="799">
          <cell r="R799" t="e">
            <v>#N/A</v>
          </cell>
        </row>
        <row r="800">
          <cell r="O800" t="str">
            <v>412728197201291241</v>
          </cell>
          <cell r="P800" t="str">
            <v>沈丘农商银行</v>
          </cell>
        </row>
        <row r="800">
          <cell r="R800" t="e">
            <v>#N/A</v>
          </cell>
        </row>
        <row r="801">
          <cell r="O801" t="str">
            <v>412728196401181229</v>
          </cell>
          <cell r="P801" t="str">
            <v>沈丘农商银行</v>
          </cell>
        </row>
        <row r="801">
          <cell r="R801" t="e">
            <v>#N/A</v>
          </cell>
        </row>
        <row r="802">
          <cell r="O802" t="str">
            <v>412728198207161274</v>
          </cell>
          <cell r="P802" t="str">
            <v>沈丘农商银行</v>
          </cell>
        </row>
        <row r="802">
          <cell r="R802" t="e">
            <v>#N/A</v>
          </cell>
        </row>
        <row r="803">
          <cell r="O803" t="str">
            <v>412728196812051218</v>
          </cell>
          <cell r="P803" t="str">
            <v>沈丘农商银行</v>
          </cell>
        </row>
        <row r="803">
          <cell r="R803" t="e">
            <v>#N/A</v>
          </cell>
        </row>
        <row r="804">
          <cell r="O804" t="str">
            <v>412728196612121218</v>
          </cell>
          <cell r="P804" t="str">
            <v>沈丘农商银行</v>
          </cell>
        </row>
        <row r="804">
          <cell r="R804" t="e">
            <v>#N/A</v>
          </cell>
        </row>
        <row r="805">
          <cell r="O805" t="str">
            <v>412728197111011226</v>
          </cell>
          <cell r="P805" t="str">
            <v>沈丘农商银行</v>
          </cell>
        </row>
        <row r="805">
          <cell r="R805" t="e">
            <v>#N/A</v>
          </cell>
        </row>
        <row r="806">
          <cell r="O806" t="str">
            <v>412728196509241246</v>
          </cell>
          <cell r="P806" t="str">
            <v>沈丘农商银行</v>
          </cell>
        </row>
        <row r="806">
          <cell r="R806" t="e">
            <v>#N/A</v>
          </cell>
        </row>
        <row r="807">
          <cell r="O807" t="str">
            <v>412728196608101214</v>
          </cell>
          <cell r="P807" t="str">
            <v>沈丘农商银行</v>
          </cell>
        </row>
        <row r="807">
          <cell r="R807" t="e">
            <v>#N/A</v>
          </cell>
        </row>
        <row r="808">
          <cell r="O808" t="str">
            <v>412728197603031215</v>
          </cell>
          <cell r="P808" t="str">
            <v>沈丘农商银行</v>
          </cell>
        </row>
        <row r="808">
          <cell r="R808" t="e">
            <v>#N/A</v>
          </cell>
        </row>
        <row r="809">
          <cell r="O809" t="str">
            <v>41272819641201125X</v>
          </cell>
          <cell r="P809" t="str">
            <v>沈丘农商银行</v>
          </cell>
        </row>
        <row r="809">
          <cell r="R809" t="e">
            <v>#N/A</v>
          </cell>
        </row>
        <row r="810">
          <cell r="O810" t="str">
            <v>412728198107161234</v>
          </cell>
          <cell r="P810" t="str">
            <v>沈丘农商银行</v>
          </cell>
        </row>
        <row r="810">
          <cell r="R810" t="e">
            <v>#N/A</v>
          </cell>
        </row>
        <row r="811">
          <cell r="O811" t="str">
            <v>412728197911171252</v>
          </cell>
          <cell r="P811" t="str">
            <v>沈丘农商银行</v>
          </cell>
        </row>
        <row r="811">
          <cell r="R811" t="e">
            <v>#N/A</v>
          </cell>
        </row>
        <row r="812">
          <cell r="O812" t="str">
            <v>412728196902271230</v>
          </cell>
          <cell r="P812" t="str">
            <v>沈丘农商银行</v>
          </cell>
        </row>
        <row r="812">
          <cell r="R812" t="e">
            <v>#N/A</v>
          </cell>
        </row>
        <row r="813">
          <cell r="O813" t="str">
            <v>412728196306101219</v>
          </cell>
          <cell r="P813" t="str">
            <v>沈丘农商银行</v>
          </cell>
        </row>
        <row r="813">
          <cell r="R813" t="e">
            <v>#N/A</v>
          </cell>
        </row>
        <row r="814">
          <cell r="O814" t="str">
            <v>412728197101011214</v>
          </cell>
          <cell r="P814" t="str">
            <v>沈丘农商银行</v>
          </cell>
        </row>
        <row r="814">
          <cell r="R814" t="e">
            <v>#N/A</v>
          </cell>
        </row>
        <row r="815">
          <cell r="O815" t="str">
            <v>412728196302270883</v>
          </cell>
          <cell r="P815" t="str">
            <v>沈丘农商银行</v>
          </cell>
        </row>
        <row r="815">
          <cell r="R815" t="e">
            <v>#N/A</v>
          </cell>
        </row>
        <row r="816">
          <cell r="O816" t="str">
            <v>412728196107081227</v>
          </cell>
          <cell r="P816" t="str">
            <v>沈丘农商银行</v>
          </cell>
        </row>
        <row r="816">
          <cell r="R816" t="e">
            <v>#N/A</v>
          </cell>
        </row>
        <row r="817">
          <cell r="O817" t="str">
            <v>412728196806121275</v>
          </cell>
          <cell r="P817" t="str">
            <v>沈丘农商银行</v>
          </cell>
        </row>
        <row r="817">
          <cell r="R817" t="e">
            <v>#N/A</v>
          </cell>
        </row>
        <row r="818">
          <cell r="O818" t="str">
            <v>412728196302201239</v>
          </cell>
          <cell r="P818" t="str">
            <v>沈丘农商银行</v>
          </cell>
        </row>
        <row r="818">
          <cell r="R818" t="e">
            <v>#N/A</v>
          </cell>
        </row>
        <row r="819">
          <cell r="O819" t="str">
            <v>412728197610171355</v>
          </cell>
          <cell r="P819" t="str">
            <v>沈丘农商银行</v>
          </cell>
        </row>
        <row r="819">
          <cell r="R819" t="e">
            <v>#N/A</v>
          </cell>
        </row>
        <row r="820">
          <cell r="O820" t="str">
            <v>412728197010141216</v>
          </cell>
          <cell r="P820" t="str">
            <v>沈丘农商银行</v>
          </cell>
        </row>
        <row r="820">
          <cell r="R820" t="e">
            <v>#N/A</v>
          </cell>
        </row>
        <row r="821">
          <cell r="O821" t="str">
            <v>412728196908191215</v>
          </cell>
          <cell r="P821" t="str">
            <v>沈丘农商银行</v>
          </cell>
        </row>
        <row r="821">
          <cell r="R821" t="e">
            <v>#N/A</v>
          </cell>
        </row>
        <row r="822">
          <cell r="O822" t="str">
            <v>412728196807041234</v>
          </cell>
          <cell r="P822" t="str">
            <v>沈丘农商银行</v>
          </cell>
        </row>
        <row r="822">
          <cell r="R822" t="e">
            <v>#N/A</v>
          </cell>
        </row>
        <row r="823">
          <cell r="O823" t="str">
            <v>412728198404022230</v>
          </cell>
          <cell r="P823" t="str">
            <v>农商行</v>
          </cell>
          <cell r="Q823" t="str">
            <v>农商银行</v>
          </cell>
          <cell r="R823" t="str">
            <v>孟素勤</v>
          </cell>
          <cell r="S823" t="str">
            <v>623059137801973222</v>
          </cell>
        </row>
        <row r="824">
          <cell r="O824" t="str">
            <v>412728197703202253</v>
          </cell>
          <cell r="P824" t="str">
            <v>农商行</v>
          </cell>
          <cell r="Q824" t="str">
            <v>农商银行</v>
          </cell>
          <cell r="R824" t="str">
            <v>刘玉琴</v>
          </cell>
          <cell r="S824" t="str">
            <v>622991137800409759</v>
          </cell>
        </row>
        <row r="825">
          <cell r="O825" t="str">
            <v>412728196410102246</v>
          </cell>
          <cell r="P825" t="str">
            <v>农商行</v>
          </cell>
          <cell r="Q825" t="str">
            <v>农商银行</v>
          </cell>
          <cell r="R825" t="str">
            <v>宋翠丽</v>
          </cell>
          <cell r="S825" t="str">
            <v>623059137803740694</v>
          </cell>
        </row>
        <row r="826">
          <cell r="O826" t="str">
            <v>412728196708052253</v>
          </cell>
          <cell r="P826" t="str">
            <v>农商行</v>
          </cell>
          <cell r="Q826" t="str">
            <v>农商银行</v>
          </cell>
          <cell r="R826" t="str">
            <v>刘占柱</v>
          </cell>
          <cell r="S826" t="str">
            <v>623059137803086924</v>
          </cell>
        </row>
        <row r="827">
          <cell r="O827" t="str">
            <v>341282198407165511</v>
          </cell>
          <cell r="P827" t="str">
            <v>农商行</v>
          </cell>
          <cell r="Q827" t="str">
            <v>农商银行</v>
          </cell>
          <cell r="R827" t="str">
            <v>李验花</v>
          </cell>
          <cell r="S827" t="str">
            <v>37816002200010462</v>
          </cell>
        </row>
        <row r="828">
          <cell r="O828" t="str">
            <v>412728196105152212</v>
          </cell>
          <cell r="P828" t="str">
            <v>农商行</v>
          </cell>
          <cell r="Q828" t="str">
            <v>农商银行</v>
          </cell>
          <cell r="R828" t="str">
            <v>肖殿强</v>
          </cell>
          <cell r="S828" t="str">
            <v>623059137803087658</v>
          </cell>
        </row>
        <row r="829">
          <cell r="O829" t="str">
            <v>412728198410202334</v>
          </cell>
          <cell r="P829" t="str">
            <v>农商行</v>
          </cell>
          <cell r="Q829" t="str">
            <v>农商银行</v>
          </cell>
          <cell r="R829" t="str">
            <v>肖殿金</v>
          </cell>
          <cell r="S829" t="str">
            <v>00000024318813785889</v>
          </cell>
        </row>
        <row r="830">
          <cell r="O830" t="str">
            <v>412728198801032213</v>
          </cell>
          <cell r="P830" t="str">
            <v>农商行</v>
          </cell>
          <cell r="Q830" t="str">
            <v>农商银行</v>
          </cell>
          <cell r="R830" t="str">
            <v>陈付秒</v>
          </cell>
          <cell r="S830" t="str">
            <v>623059137802553973</v>
          </cell>
        </row>
        <row r="831">
          <cell r="O831" t="str">
            <v>41272819670210223X</v>
          </cell>
          <cell r="P831" t="str">
            <v>农商行</v>
          </cell>
          <cell r="Q831" t="str">
            <v>农商银行</v>
          </cell>
          <cell r="R831" t="str">
            <v>陈相保</v>
          </cell>
          <cell r="S831" t="str">
            <v>623059137801881680</v>
          </cell>
        </row>
        <row r="832">
          <cell r="O832" t="str">
            <v>412728196804172212</v>
          </cell>
          <cell r="P832" t="str">
            <v>农商行</v>
          </cell>
          <cell r="Q832" t="str">
            <v>农商银行</v>
          </cell>
          <cell r="R832" t="str">
            <v>纪廷红</v>
          </cell>
          <cell r="S832" t="str">
            <v>00000023153183786889</v>
          </cell>
        </row>
        <row r="833">
          <cell r="O833" t="str">
            <v>412728197207242213</v>
          </cell>
          <cell r="P833" t="str">
            <v>农商行</v>
          </cell>
          <cell r="Q833" t="str">
            <v>农商银行</v>
          </cell>
          <cell r="R833" t="str">
            <v>孟现义</v>
          </cell>
          <cell r="S833" t="str">
            <v>623059137802552223</v>
          </cell>
        </row>
        <row r="834">
          <cell r="O834" t="str">
            <v>412728196505202215</v>
          </cell>
          <cell r="P834" t="str">
            <v>农商行</v>
          </cell>
          <cell r="Q834" t="str">
            <v>农商银行</v>
          </cell>
          <cell r="R834" t="str">
            <v>肖殿行</v>
          </cell>
          <cell r="S834" t="str">
            <v>00000024318853786889</v>
          </cell>
        </row>
        <row r="835">
          <cell r="O835" t="str">
            <v>412728196007152251</v>
          </cell>
          <cell r="P835" t="str">
            <v>农商行</v>
          </cell>
          <cell r="Q835" t="str">
            <v>农商银行</v>
          </cell>
          <cell r="R835" t="str">
            <v>肖朝文</v>
          </cell>
          <cell r="S835" t="str">
            <v>00000024314533784889</v>
          </cell>
        </row>
        <row r="836">
          <cell r="O836" t="str">
            <v>412728196901132212</v>
          </cell>
          <cell r="P836" t="str">
            <v>农商行</v>
          </cell>
          <cell r="Q836" t="str">
            <v>农商银行</v>
          </cell>
          <cell r="R836" t="str">
            <v>王陈</v>
          </cell>
          <cell r="S836" t="str">
            <v>37816002300005832</v>
          </cell>
        </row>
        <row r="837">
          <cell r="O837" t="str">
            <v>412728196005022218</v>
          </cell>
          <cell r="P837" t="str">
            <v>农商行</v>
          </cell>
          <cell r="Q837" t="str">
            <v>农商银行</v>
          </cell>
          <cell r="R837" t="str">
            <v>黄广廷</v>
          </cell>
          <cell r="S837" t="str">
            <v>00000023715673788889</v>
          </cell>
        </row>
        <row r="838">
          <cell r="O838" t="str">
            <v>412728197009102228</v>
          </cell>
          <cell r="P838" t="str">
            <v>农商行</v>
          </cell>
          <cell r="Q838" t="str">
            <v>农商银行</v>
          </cell>
          <cell r="R838" t="str">
            <v>郭旭</v>
          </cell>
          <cell r="S838" t="str">
            <v>623059137801573238</v>
          </cell>
        </row>
        <row r="839">
          <cell r="O839" t="str">
            <v>412728198803052234</v>
          </cell>
          <cell r="P839" t="str">
            <v>农商行</v>
          </cell>
          <cell r="Q839" t="str">
            <v>农商银行</v>
          </cell>
          <cell r="R839" t="str">
            <v>宋福兴</v>
          </cell>
          <cell r="S839" t="str">
            <v>623059137801212837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O4" t="str">
            <v>412728196808036410</v>
          </cell>
          <cell r="P4" t="str">
            <v>农商行</v>
          </cell>
          <cell r="Q4" t="str">
            <v>农商行</v>
          </cell>
          <cell r="R4" t="str">
            <v>王洪旗</v>
          </cell>
          <cell r="S4" t="str">
            <v>623059137802329432</v>
          </cell>
        </row>
        <row r="5">
          <cell r="O5" t="str">
            <v>412728196305226415</v>
          </cell>
          <cell r="P5" t="str">
            <v>中银富登</v>
          </cell>
          <cell r="Q5" t="str">
            <v>农商行</v>
          </cell>
          <cell r="R5" t="str">
            <v>赵文艺</v>
          </cell>
          <cell r="S5" t="str">
            <v>37813002400011358</v>
          </cell>
        </row>
        <row r="6">
          <cell r="O6" t="str">
            <v>412728197805206415</v>
          </cell>
          <cell r="P6" t="str">
            <v>中银富登</v>
          </cell>
          <cell r="Q6" t="str">
            <v>农商行</v>
          </cell>
          <cell r="R6" t="str">
            <v>赵立峰</v>
          </cell>
          <cell r="S6" t="str">
            <v>622991137800217467</v>
          </cell>
        </row>
        <row r="7">
          <cell r="O7" t="str">
            <v>412728197904206437</v>
          </cell>
          <cell r="P7" t="str">
            <v>农商行</v>
          </cell>
          <cell r="Q7" t="str">
            <v>农商行</v>
          </cell>
          <cell r="R7" t="str">
            <v>赵海岗</v>
          </cell>
          <cell r="S7" t="str">
            <v>623059137803221745</v>
          </cell>
        </row>
        <row r="8">
          <cell r="O8" t="str">
            <v>412728197111106452</v>
          </cell>
          <cell r="P8" t="str">
            <v>邮储银行</v>
          </cell>
          <cell r="Q8" t="str">
            <v>农商行</v>
          </cell>
          <cell r="R8" t="str">
            <v>高洪发</v>
          </cell>
          <cell r="S8" t="str">
            <v>37813002600001805</v>
          </cell>
        </row>
        <row r="9">
          <cell r="O9" t="str">
            <v>412728198504106490</v>
          </cell>
          <cell r="P9" t="str">
            <v>邮储银行</v>
          </cell>
          <cell r="Q9" t="str">
            <v>农商行</v>
          </cell>
          <cell r="R9" t="str">
            <v>高刘帅</v>
          </cell>
          <cell r="S9" t="str">
            <v>623059137801838938</v>
          </cell>
        </row>
        <row r="10">
          <cell r="O10" t="str">
            <v>412728197203106417</v>
          </cell>
          <cell r="P10" t="str">
            <v>中银富登</v>
          </cell>
          <cell r="Q10" t="str">
            <v>农商行</v>
          </cell>
          <cell r="R10" t="str">
            <v>高坤</v>
          </cell>
          <cell r="S10" t="str">
            <v>623059137802566280</v>
          </cell>
        </row>
        <row r="11">
          <cell r="O11" t="str">
            <v>412728196112016593</v>
          </cell>
          <cell r="P11" t="str">
            <v>中银富登</v>
          </cell>
          <cell r="Q11" t="str">
            <v>农商行</v>
          </cell>
          <cell r="R11" t="str">
            <v>高源</v>
          </cell>
          <cell r="S11" t="str">
            <v>623059137800007295</v>
          </cell>
        </row>
        <row r="12">
          <cell r="O12" t="str">
            <v>412728196307206434</v>
          </cell>
          <cell r="P12" t="str">
            <v>中银富登</v>
          </cell>
          <cell r="Q12" t="str">
            <v>农商行</v>
          </cell>
          <cell r="R12" t="str">
            <v>杨东领</v>
          </cell>
          <cell r="S12" t="str">
            <v>623059137802104843</v>
          </cell>
        </row>
        <row r="13">
          <cell r="O13" t="str">
            <v>412728196703206436</v>
          </cell>
          <cell r="P13" t="str">
            <v>中银富登</v>
          </cell>
          <cell r="Q13" t="str">
            <v>农商行</v>
          </cell>
          <cell r="R13" t="str">
            <v>高洪海</v>
          </cell>
          <cell r="S13" t="str">
            <v>623059137802586510</v>
          </cell>
        </row>
        <row r="14">
          <cell r="O14" t="str">
            <v>412728196303106487</v>
          </cell>
          <cell r="P14" t="str">
            <v>中银富登</v>
          </cell>
          <cell r="Q14" t="str">
            <v>农商行</v>
          </cell>
          <cell r="R14" t="str">
            <v>崔素梅</v>
          </cell>
          <cell r="S14" t="str">
            <v>623059137802329556</v>
          </cell>
        </row>
        <row r="15">
          <cell r="O15" t="str">
            <v>412728196109246435</v>
          </cell>
          <cell r="P15" t="str">
            <v>中银富登</v>
          </cell>
          <cell r="Q15" t="str">
            <v>农商行</v>
          </cell>
          <cell r="R15" t="str">
            <v>常学云</v>
          </cell>
          <cell r="S15" t="str">
            <v>623059137802322106</v>
          </cell>
        </row>
        <row r="16">
          <cell r="O16" t="str">
            <v>412728196404156459</v>
          </cell>
          <cell r="P16" t="str">
            <v>中银富登</v>
          </cell>
          <cell r="Q16" t="str">
            <v>农商行</v>
          </cell>
          <cell r="R16" t="str">
            <v>郭子岭</v>
          </cell>
          <cell r="S16" t="str">
            <v>623059137802272681</v>
          </cell>
        </row>
        <row r="17">
          <cell r="O17" t="str">
            <v>41272819650829643X</v>
          </cell>
          <cell r="P17" t="str">
            <v>邮储银行</v>
          </cell>
          <cell r="Q17" t="str">
            <v>农商行</v>
          </cell>
          <cell r="R17" t="str">
            <v>刘工厂</v>
          </cell>
          <cell r="S17" t="str">
            <v>00000026264403780889</v>
          </cell>
        </row>
        <row r="18">
          <cell r="O18" t="str">
            <v>412728197807146428</v>
          </cell>
          <cell r="P18" t="str">
            <v>邮储银行</v>
          </cell>
          <cell r="Q18" t="str">
            <v>农商行</v>
          </cell>
          <cell r="R18" t="str">
            <v>刘应征</v>
          </cell>
          <cell r="S18" t="str">
            <v>00000083616973780889</v>
          </cell>
        </row>
        <row r="19">
          <cell r="O19" t="str">
            <v>412728196908196497</v>
          </cell>
          <cell r="P19" t="str">
            <v>农商行</v>
          </cell>
          <cell r="Q19" t="str">
            <v>农商行</v>
          </cell>
          <cell r="R19" t="str">
            <v>董井亮</v>
          </cell>
          <cell r="S19" t="str">
            <v>37813002700011719</v>
          </cell>
        </row>
        <row r="20">
          <cell r="O20" t="str">
            <v>412728197204046428</v>
          </cell>
          <cell r="P20" t="str">
            <v>农商行</v>
          </cell>
          <cell r="Q20" t="str">
            <v>农商行</v>
          </cell>
          <cell r="R20" t="str">
            <v>杨艳平</v>
          </cell>
          <cell r="S20" t="str">
            <v>37813002900014038</v>
          </cell>
        </row>
        <row r="21">
          <cell r="O21" t="str">
            <v>412728196509126483</v>
          </cell>
          <cell r="P21" t="str">
            <v>农商行</v>
          </cell>
          <cell r="Q21" t="str">
            <v>农商行</v>
          </cell>
          <cell r="R21" t="str">
            <v>杜玉华</v>
          </cell>
          <cell r="S21" t="str">
            <v>37813002600002287</v>
          </cell>
        </row>
        <row r="22">
          <cell r="O22" t="str">
            <v>412728196801016425</v>
          </cell>
          <cell r="P22" t="str">
            <v>农商行</v>
          </cell>
          <cell r="Q22" t="str">
            <v>农商行</v>
          </cell>
          <cell r="R22" t="str">
            <v>董艳丽</v>
          </cell>
          <cell r="S22" t="str">
            <v>623059137803556769</v>
          </cell>
        </row>
        <row r="23">
          <cell r="O23" t="str">
            <v>412728199809066439</v>
          </cell>
          <cell r="P23" t="str">
            <v>农商行</v>
          </cell>
          <cell r="Q23" t="str">
            <v>农商行</v>
          </cell>
          <cell r="R23" t="str">
            <v>陈丽</v>
          </cell>
          <cell r="S23" t="str">
            <v>623059137801406009</v>
          </cell>
        </row>
        <row r="24">
          <cell r="O24" t="str">
            <v>412728197212196434</v>
          </cell>
          <cell r="P24" t="str">
            <v>邮储银行</v>
          </cell>
          <cell r="Q24" t="str">
            <v>农商行</v>
          </cell>
          <cell r="R24" t="str">
            <v>董建成</v>
          </cell>
          <cell r="S24" t="str">
            <v>00000024113323780889</v>
          </cell>
        </row>
        <row r="25">
          <cell r="O25" t="str">
            <v>412728198412026434</v>
          </cell>
          <cell r="P25" t="str">
            <v>邮储银行</v>
          </cell>
          <cell r="Q25" t="str">
            <v>农商行</v>
          </cell>
          <cell r="R25" t="str">
            <v>董磊</v>
          </cell>
          <cell r="S25" t="str">
            <v>623059137803753747</v>
          </cell>
        </row>
        <row r="26">
          <cell r="O26" t="str">
            <v>412728198003126418</v>
          </cell>
          <cell r="P26" t="str">
            <v>邮储银行</v>
          </cell>
          <cell r="Q26" t="str">
            <v>农商行</v>
          </cell>
          <cell r="R26" t="str">
            <v>董群行</v>
          </cell>
          <cell r="S26" t="str">
            <v>623059137803752970</v>
          </cell>
        </row>
        <row r="27">
          <cell r="O27" t="str">
            <v>412728198209106471</v>
          </cell>
          <cell r="P27" t="str">
            <v>邮储银行</v>
          </cell>
          <cell r="Q27" t="str">
            <v>农商行</v>
          </cell>
          <cell r="R27" t="str">
            <v>董海军</v>
          </cell>
          <cell r="S27" t="str">
            <v>623059137803753002</v>
          </cell>
        </row>
        <row r="28">
          <cell r="O28" t="str">
            <v>412728198702226418</v>
          </cell>
          <cell r="P28" t="str">
            <v>邮储银行</v>
          </cell>
          <cell r="Q28" t="str">
            <v>农商行</v>
          </cell>
          <cell r="R28" t="str">
            <v>董小伟</v>
          </cell>
          <cell r="S28" t="str">
            <v>623059137802677285</v>
          </cell>
        </row>
        <row r="29">
          <cell r="O29" t="str">
            <v>412728197107136413</v>
          </cell>
          <cell r="P29" t="str">
            <v>邮储银行</v>
          </cell>
          <cell r="Q29" t="str">
            <v>农商行</v>
          </cell>
          <cell r="R29" t="str">
            <v>王志俊</v>
          </cell>
          <cell r="S29" t="str">
            <v>623059137803752996</v>
          </cell>
        </row>
        <row r="30">
          <cell r="O30" t="str">
            <v>412728198903046456</v>
          </cell>
          <cell r="P30" t="str">
            <v>邮储银行</v>
          </cell>
          <cell r="Q30" t="str">
            <v>农商行</v>
          </cell>
          <cell r="R30" t="str">
            <v>董前坤</v>
          </cell>
          <cell r="S30" t="str">
            <v>00000203904883787889</v>
          </cell>
        </row>
        <row r="31">
          <cell r="O31" t="str">
            <v>412728196608156450</v>
          </cell>
          <cell r="P31" t="str">
            <v>农商行</v>
          </cell>
          <cell r="Q31" t="str">
            <v>农商行</v>
          </cell>
          <cell r="R31" t="str">
            <v>董刘柱</v>
          </cell>
          <cell r="S31" t="str">
            <v>00000063803613785889</v>
          </cell>
        </row>
        <row r="32">
          <cell r="O32" t="str">
            <v>412728196510166415</v>
          </cell>
          <cell r="P32" t="str">
            <v>农商行</v>
          </cell>
          <cell r="Q32" t="str">
            <v>农商行</v>
          </cell>
          <cell r="R32" t="str">
            <v>董福华</v>
          </cell>
          <cell r="S32" t="str">
            <v>37813002800005464</v>
          </cell>
        </row>
        <row r="33">
          <cell r="O33" t="str">
            <v>412728196409096432</v>
          </cell>
          <cell r="P33" t="str">
            <v>农商行</v>
          </cell>
          <cell r="Q33" t="str">
            <v>农商行</v>
          </cell>
          <cell r="R33" t="str">
            <v>董格峰</v>
          </cell>
          <cell r="S33" t="str">
            <v>6230591378002626670</v>
          </cell>
        </row>
        <row r="34">
          <cell r="O34" t="str">
            <v>412728196809286438</v>
          </cell>
          <cell r="P34" t="str">
            <v>邮储银行</v>
          </cell>
          <cell r="Q34" t="str">
            <v>农商行</v>
          </cell>
          <cell r="R34" t="str">
            <v>孙国防</v>
          </cell>
          <cell r="S34" t="str">
            <v>623059137800602657</v>
          </cell>
        </row>
        <row r="35">
          <cell r="O35" t="str">
            <v>41272819670701647X</v>
          </cell>
          <cell r="P35" t="str">
            <v>中银富登</v>
          </cell>
          <cell r="Q35" t="str">
            <v>农商行</v>
          </cell>
          <cell r="R35" t="str">
            <v>付延勇</v>
          </cell>
          <cell r="S35" t="str">
            <v>623059137802214733</v>
          </cell>
        </row>
        <row r="36">
          <cell r="O36" t="str">
            <v>412728197310156479</v>
          </cell>
          <cell r="P36" t="str">
            <v>农商行</v>
          </cell>
          <cell r="Q36" t="str">
            <v>农商行</v>
          </cell>
          <cell r="R36" t="str">
            <v>付治军</v>
          </cell>
          <cell r="S36" t="str">
            <v>623059137802683168</v>
          </cell>
        </row>
        <row r="37">
          <cell r="O37" t="str">
            <v>412728196205256414</v>
          </cell>
          <cell r="P37" t="str">
            <v>农商行</v>
          </cell>
          <cell r="Q37" t="str">
            <v>农商行</v>
          </cell>
          <cell r="R37" t="str">
            <v>李广锯</v>
          </cell>
          <cell r="S37" t="str">
            <v>00000024029163781889</v>
          </cell>
        </row>
        <row r="38">
          <cell r="O38" t="str">
            <v>412728198805206487</v>
          </cell>
          <cell r="P38" t="str">
            <v>邮储银行</v>
          </cell>
          <cell r="Q38" t="str">
            <v>农商行</v>
          </cell>
          <cell r="R38" t="str">
            <v>高艳秋</v>
          </cell>
          <cell r="S38" t="str">
            <v>623059137803752731</v>
          </cell>
        </row>
        <row r="39">
          <cell r="O39" t="str">
            <v>412728197808097226</v>
          </cell>
          <cell r="P39" t="str">
            <v>沈丘农商银行</v>
          </cell>
          <cell r="Q39" t="str">
            <v>农商行</v>
          </cell>
          <cell r="R39" t="str">
            <v>范俊才</v>
          </cell>
          <cell r="S39" t="str">
            <v>623059137800053505</v>
          </cell>
        </row>
        <row r="40">
          <cell r="O40" t="str">
            <v>411624196609166421</v>
          </cell>
          <cell r="P40" t="str">
            <v>沈丘农商银行</v>
          </cell>
          <cell r="Q40" t="str">
            <v>农商行</v>
          </cell>
          <cell r="R40" t="str">
            <v>鞠秀荣</v>
          </cell>
          <cell r="S40" t="str">
            <v>37813002400002269</v>
          </cell>
        </row>
        <row r="41">
          <cell r="O41" t="str">
            <v>412728196703156491</v>
          </cell>
          <cell r="P41" t="str">
            <v>沈丘农商银行</v>
          </cell>
          <cell r="Q41" t="str">
            <v>农商行</v>
          </cell>
          <cell r="R41" t="str">
            <v>刘清刚</v>
          </cell>
          <cell r="S41" t="str">
            <v>623059137802323294</v>
          </cell>
        </row>
        <row r="42">
          <cell r="O42" t="str">
            <v>412728197409066529</v>
          </cell>
          <cell r="P42" t="str">
            <v>农商行</v>
          </cell>
          <cell r="Q42" t="str">
            <v>农商行</v>
          </cell>
          <cell r="R42" t="str">
            <v>董新爱</v>
          </cell>
          <cell r="S42" t="str">
            <v>623059137800092941</v>
          </cell>
        </row>
        <row r="43">
          <cell r="O43" t="str">
            <v>412728199602056591</v>
          </cell>
          <cell r="P43" t="str">
            <v>邮储银行</v>
          </cell>
          <cell r="Q43" t="str">
            <v>农商行</v>
          </cell>
          <cell r="R43" t="str">
            <v>董波涛</v>
          </cell>
          <cell r="S43" t="str">
            <v>623059137802739903</v>
          </cell>
        </row>
        <row r="44">
          <cell r="O44" t="str">
            <v>412728198609066413</v>
          </cell>
          <cell r="P44" t="str">
            <v>农商行</v>
          </cell>
          <cell r="Q44" t="str">
            <v>农商行</v>
          </cell>
          <cell r="R44" t="str">
            <v>刘中涛</v>
          </cell>
          <cell r="S44" t="str">
            <v>623059137803556629</v>
          </cell>
        </row>
        <row r="45">
          <cell r="O45" t="str">
            <v>412728198810176438</v>
          </cell>
          <cell r="P45" t="str">
            <v>中银富登</v>
          </cell>
          <cell r="Q45" t="str">
            <v>农商行</v>
          </cell>
          <cell r="R45" t="str">
            <v>马安安</v>
          </cell>
          <cell r="S45" t="str">
            <v>623059137803633006</v>
          </cell>
        </row>
        <row r="46">
          <cell r="O46" t="str">
            <v>412728196605056112</v>
          </cell>
          <cell r="P46" t="str">
            <v>农商行</v>
          </cell>
          <cell r="Q46" t="str">
            <v>农商行</v>
          </cell>
          <cell r="R46" t="str">
            <v>马新行</v>
          </cell>
          <cell r="S46" t="str">
            <v>623059137802310705</v>
          </cell>
        </row>
        <row r="47">
          <cell r="O47" t="str">
            <v>412728196012056416</v>
          </cell>
          <cell r="P47" t="str">
            <v>邮储银行</v>
          </cell>
          <cell r="Q47" t="str">
            <v>农商行</v>
          </cell>
          <cell r="R47" t="str">
            <v>李培福</v>
          </cell>
          <cell r="S47" t="str">
            <v>623059137800190562</v>
          </cell>
        </row>
        <row r="48">
          <cell r="O48" t="str">
            <v>41272819820824643X</v>
          </cell>
          <cell r="P48" t="str">
            <v>邮储银行</v>
          </cell>
          <cell r="Q48" t="str">
            <v>农商行</v>
          </cell>
          <cell r="R48" t="str">
            <v>王志广</v>
          </cell>
          <cell r="S48" t="str">
            <v>623059100805068746</v>
          </cell>
        </row>
        <row r="49">
          <cell r="O49" t="str">
            <v>412728198209206456</v>
          </cell>
          <cell r="P49" t="str">
            <v>农商行</v>
          </cell>
          <cell r="Q49" t="str">
            <v>农商行</v>
          </cell>
          <cell r="R49" t="str">
            <v>王高齐</v>
          </cell>
          <cell r="S49" t="str">
            <v>623059137802581016</v>
          </cell>
        </row>
        <row r="50">
          <cell r="O50" t="str">
            <v>412728196803276431</v>
          </cell>
          <cell r="P50" t="str">
            <v>农商行</v>
          </cell>
          <cell r="Q50" t="str">
            <v>农商行</v>
          </cell>
          <cell r="R50" t="str">
            <v>赵华亮</v>
          </cell>
          <cell r="S50" t="str">
            <v>623059137802681329</v>
          </cell>
        </row>
        <row r="51">
          <cell r="O51" t="str">
            <v>412728197112196429</v>
          </cell>
          <cell r="P51" t="str">
            <v>农商行</v>
          </cell>
          <cell r="Q51" t="str">
            <v>农商行</v>
          </cell>
          <cell r="R51" t="str">
            <v>王看</v>
          </cell>
          <cell r="S51" t="str">
            <v>623059137800929993</v>
          </cell>
        </row>
        <row r="52">
          <cell r="O52" t="str">
            <v>412728196606156473</v>
          </cell>
          <cell r="P52" t="str">
            <v>农商行</v>
          </cell>
          <cell r="Q52" t="str">
            <v>农商行</v>
          </cell>
          <cell r="R52" t="str">
            <v>郭金顶</v>
          </cell>
          <cell r="S52" t="str">
            <v>623059137802308667</v>
          </cell>
        </row>
        <row r="53">
          <cell r="O53" t="str">
            <v>412728197204076459</v>
          </cell>
          <cell r="P53" t="str">
            <v>农商行</v>
          </cell>
          <cell r="Q53" t="str">
            <v>农商行</v>
          </cell>
          <cell r="R53" t="str">
            <v>郭国星</v>
          </cell>
          <cell r="S53" t="str">
            <v>623059137800304726</v>
          </cell>
        </row>
        <row r="54">
          <cell r="O54" t="str">
            <v>412728196809076457</v>
          </cell>
          <cell r="P54" t="str">
            <v>农商行</v>
          </cell>
          <cell r="Q54" t="str">
            <v>农商行</v>
          </cell>
          <cell r="R54" t="str">
            <v>王国华</v>
          </cell>
          <cell r="S54" t="str">
            <v>623059137801516203</v>
          </cell>
        </row>
        <row r="55">
          <cell r="O55" t="str">
            <v>412728197203106484</v>
          </cell>
          <cell r="P55" t="str">
            <v>沈丘农商银行</v>
          </cell>
          <cell r="Q55" t="str">
            <v>农商行</v>
          </cell>
          <cell r="R55" t="str">
            <v>李翠灵</v>
          </cell>
          <cell r="S55" t="str">
            <v>623059137802273093</v>
          </cell>
        </row>
        <row r="56">
          <cell r="O56" t="str">
            <v>412728196006146458</v>
          </cell>
          <cell r="P56" t="str">
            <v>邮储银行</v>
          </cell>
          <cell r="Q56" t="str">
            <v>农商行</v>
          </cell>
          <cell r="R56" t="str">
            <v>王赞民</v>
          </cell>
          <cell r="S56" t="str">
            <v>00000036425783789889</v>
          </cell>
        </row>
        <row r="57">
          <cell r="O57" t="str">
            <v>412728196403106425</v>
          </cell>
          <cell r="P57" t="str">
            <v>邮储银行</v>
          </cell>
          <cell r="Q57" t="str">
            <v>农商行</v>
          </cell>
          <cell r="R57" t="str">
            <v>蒋秀灵</v>
          </cell>
          <cell r="S57" t="str">
            <v>623059137802679505</v>
          </cell>
        </row>
        <row r="58">
          <cell r="O58" t="str">
            <v>412728197804016433</v>
          </cell>
          <cell r="P58" t="str">
            <v>农商行</v>
          </cell>
          <cell r="Q58" t="str">
            <v>农商行</v>
          </cell>
          <cell r="R58" t="str">
            <v>王俊生</v>
          </cell>
          <cell r="S58" t="str">
            <v>37813002300004184</v>
          </cell>
        </row>
        <row r="59">
          <cell r="O59" t="str">
            <v>412728196803146442</v>
          </cell>
          <cell r="P59" t="str">
            <v>邮储银行</v>
          </cell>
          <cell r="Q59" t="str">
            <v>农商行</v>
          </cell>
          <cell r="R59" t="str">
            <v>李新岭</v>
          </cell>
          <cell r="S59" t="str">
            <v>00000085491133785889</v>
          </cell>
        </row>
        <row r="60">
          <cell r="O60" t="str">
            <v>412728196412196434</v>
          </cell>
          <cell r="P60" t="str">
            <v>邮储银行</v>
          </cell>
          <cell r="Q60" t="str">
            <v>农商行</v>
          </cell>
          <cell r="R60" t="str">
            <v>郭子功</v>
          </cell>
          <cell r="S60" t="str">
            <v>00000062887013782889</v>
          </cell>
        </row>
        <row r="61">
          <cell r="O61" t="str">
            <v>412728196411276416</v>
          </cell>
          <cell r="P61" t="str">
            <v>邮储银行</v>
          </cell>
          <cell r="Q61" t="str">
            <v>农商行</v>
          </cell>
          <cell r="R61" t="str">
            <v>孟宪臣</v>
          </cell>
          <cell r="S61" t="str">
            <v>00000026173703785889</v>
          </cell>
        </row>
        <row r="62">
          <cell r="O62" t="str">
            <v>412728196710276416</v>
          </cell>
          <cell r="P62" t="str">
            <v>农商行</v>
          </cell>
          <cell r="Q62" t="str">
            <v>农商行</v>
          </cell>
          <cell r="R62" t="str">
            <v>郭廷伍</v>
          </cell>
          <cell r="S62" t="str">
            <v>00000100159083787889</v>
          </cell>
        </row>
        <row r="63">
          <cell r="O63" t="str">
            <v>412728196204246417</v>
          </cell>
          <cell r="P63" t="str">
            <v>农商行</v>
          </cell>
          <cell r="Q63" t="str">
            <v>农商行</v>
          </cell>
          <cell r="R63" t="str">
            <v>郭子芝</v>
          </cell>
          <cell r="S63" t="str">
            <v>00000026179953780889</v>
          </cell>
        </row>
        <row r="64">
          <cell r="O64" t="str">
            <v>412728197006046419</v>
          </cell>
          <cell r="P64" t="str">
            <v>农商行</v>
          </cell>
          <cell r="Q64" t="str">
            <v>农商行</v>
          </cell>
          <cell r="R64" t="str">
            <v>李国良</v>
          </cell>
          <cell r="S64" t="str">
            <v>00000026119273782889</v>
          </cell>
        </row>
        <row r="65">
          <cell r="O65" t="str">
            <v>412728196811116454</v>
          </cell>
          <cell r="P65" t="str">
            <v>邮储银行</v>
          </cell>
          <cell r="Q65" t="str">
            <v>农商行</v>
          </cell>
          <cell r="R65" t="str">
            <v>刘国合</v>
          </cell>
          <cell r="S65" t="str">
            <v>623059137801748285</v>
          </cell>
        </row>
        <row r="66">
          <cell r="O66" t="str">
            <v>412728198507103156</v>
          </cell>
          <cell r="P66" t="str">
            <v>中银富登</v>
          </cell>
          <cell r="Q66" t="str">
            <v>农商行</v>
          </cell>
          <cell r="R66" t="str">
            <v>王辉</v>
          </cell>
          <cell r="S66" t="str">
            <v>0</v>
          </cell>
        </row>
        <row r="67">
          <cell r="O67" t="str">
            <v>412728198008116497</v>
          </cell>
          <cell r="P67" t="str">
            <v>农商行</v>
          </cell>
          <cell r="Q67" t="str">
            <v>农商行</v>
          </cell>
          <cell r="R67" t="str">
            <v>刘华东</v>
          </cell>
          <cell r="S67" t="str">
            <v>623059137803003812</v>
          </cell>
        </row>
        <row r="68">
          <cell r="O68" t="str">
            <v>412728196801106412</v>
          </cell>
          <cell r="P68" t="str">
            <v>农商行</v>
          </cell>
          <cell r="Q68" t="str">
            <v>农商行</v>
          </cell>
          <cell r="R68" t="str">
            <v>刘万田</v>
          </cell>
          <cell r="S68" t="str">
            <v>623059137802277227</v>
          </cell>
        </row>
        <row r="69">
          <cell r="O69" t="str">
            <v>412728197010046518</v>
          </cell>
          <cell r="P69" t="str">
            <v>农商行</v>
          </cell>
          <cell r="Q69" t="str">
            <v>农商行</v>
          </cell>
          <cell r="R69" t="str">
            <v>刘春祥</v>
          </cell>
          <cell r="S69" t="str">
            <v>623059137802025295</v>
          </cell>
        </row>
        <row r="70">
          <cell r="O70" t="str">
            <v>412728199706016535</v>
          </cell>
          <cell r="P70" t="str">
            <v>邮储银行</v>
          </cell>
          <cell r="Q70" t="str">
            <v>农商行</v>
          </cell>
          <cell r="R70" t="str">
            <v>刘云翔</v>
          </cell>
          <cell r="S70" t="str">
            <v>00000208242873789889</v>
          </cell>
        </row>
        <row r="71">
          <cell r="O71" t="str">
            <v>412728197608156471</v>
          </cell>
          <cell r="P71" t="str">
            <v>邮储银行</v>
          </cell>
          <cell r="Q71" t="str">
            <v>农商行</v>
          </cell>
          <cell r="R71" t="str">
            <v>尤防震</v>
          </cell>
          <cell r="S71" t="str">
            <v>623059137802275189</v>
          </cell>
        </row>
        <row r="72">
          <cell r="O72" t="str">
            <v>412728197002086456</v>
          </cell>
          <cell r="P72" t="str">
            <v>邮储银行</v>
          </cell>
          <cell r="Q72" t="str">
            <v>农商行</v>
          </cell>
          <cell r="R72" t="str">
            <v>欧广志</v>
          </cell>
          <cell r="S72" t="str">
            <v>622991137800623326</v>
          </cell>
        </row>
        <row r="73">
          <cell r="O73" t="str">
            <v>41272819860308643X</v>
          </cell>
          <cell r="P73" t="str">
            <v>沈丘农商银行</v>
          </cell>
          <cell r="Q73" t="str">
            <v>农商行</v>
          </cell>
          <cell r="R73" t="str">
            <v>欧立建</v>
          </cell>
          <cell r="S73" t="str">
            <v>623059137801327940</v>
          </cell>
        </row>
        <row r="74">
          <cell r="O74" t="str">
            <v>412728197301016431</v>
          </cell>
          <cell r="P74" t="str">
            <v>沈丘农商银行</v>
          </cell>
          <cell r="Q74" t="str">
            <v>农商行</v>
          </cell>
          <cell r="R74" t="str">
            <v>欧新兵</v>
          </cell>
          <cell r="S74" t="str">
            <v>623059137803753812</v>
          </cell>
        </row>
        <row r="75">
          <cell r="O75" t="str">
            <v>412728198802196471</v>
          </cell>
          <cell r="P75" t="str">
            <v>沈丘农商银行</v>
          </cell>
          <cell r="Q75" t="str">
            <v>农商行</v>
          </cell>
          <cell r="R75" t="str">
            <v>唐卫</v>
          </cell>
          <cell r="S75" t="str">
            <v>623059137802219500</v>
          </cell>
        </row>
        <row r="76">
          <cell r="O76" t="str">
            <v>412728197908106417</v>
          </cell>
          <cell r="P76" t="str">
            <v>沈丘农商银行</v>
          </cell>
          <cell r="Q76" t="str">
            <v>农商行</v>
          </cell>
          <cell r="R76" t="str">
            <v>龚满仓</v>
          </cell>
          <cell r="S76" t="str">
            <v>623059137803220366</v>
          </cell>
        </row>
        <row r="77">
          <cell r="O77" t="str">
            <v>412728197309156455</v>
          </cell>
          <cell r="P77" t="str">
            <v>沈丘农商银行</v>
          </cell>
          <cell r="Q77" t="str">
            <v>农商行</v>
          </cell>
          <cell r="R77" t="str">
            <v>刘东红</v>
          </cell>
          <cell r="S77" t="str">
            <v>622991137801286974</v>
          </cell>
        </row>
        <row r="78">
          <cell r="O78" t="str">
            <v>41272819671001642X</v>
          </cell>
          <cell r="P78" t="str">
            <v>沈丘农商银行</v>
          </cell>
          <cell r="Q78" t="str">
            <v>农商行</v>
          </cell>
          <cell r="R78" t="str">
            <v>吴新荣</v>
          </cell>
          <cell r="S78" t="str">
            <v>37813022500003535</v>
          </cell>
        </row>
        <row r="79">
          <cell r="O79" t="str">
            <v>412728196305106421</v>
          </cell>
          <cell r="P79" t="str">
            <v>沈丘农商银行</v>
          </cell>
          <cell r="Q79" t="str">
            <v>农商行</v>
          </cell>
          <cell r="R79" t="str">
            <v>周翠平</v>
          </cell>
          <cell r="S79" t="str">
            <v>623059137802216324</v>
          </cell>
        </row>
        <row r="80">
          <cell r="O80" t="str">
            <v>412728197610126829</v>
          </cell>
          <cell r="P80" t="str">
            <v>邮储银行</v>
          </cell>
          <cell r="Q80" t="str">
            <v>农商行</v>
          </cell>
          <cell r="R80" t="str">
            <v>李红</v>
          </cell>
          <cell r="S80" t="str">
            <v>623059137803221695</v>
          </cell>
        </row>
        <row r="81">
          <cell r="O81" t="str">
            <v>412728197004056437</v>
          </cell>
          <cell r="P81" t="str">
            <v>邮储银行</v>
          </cell>
          <cell r="Q81" t="str">
            <v>农商行</v>
          </cell>
          <cell r="R81" t="str">
            <v>赵纪成</v>
          </cell>
          <cell r="S81" t="str">
            <v>623059137802269984</v>
          </cell>
        </row>
        <row r="82">
          <cell r="O82" t="str">
            <v>412728199807276416</v>
          </cell>
          <cell r="P82" t="str">
            <v>邮储银行</v>
          </cell>
          <cell r="Q82" t="str">
            <v>农商行</v>
          </cell>
          <cell r="R82" t="str">
            <v>张宇</v>
          </cell>
          <cell r="S82" t="str">
            <v>623059137803753481</v>
          </cell>
        </row>
        <row r="83">
          <cell r="O83" t="str">
            <v>412728198201096459</v>
          </cell>
          <cell r="P83" t="str">
            <v>邮储银行</v>
          </cell>
          <cell r="Q83" t="str">
            <v>农商行</v>
          </cell>
          <cell r="R83" t="str">
            <v>张治强</v>
          </cell>
          <cell r="S83" t="str">
            <v>623059137802327675</v>
          </cell>
        </row>
        <row r="84">
          <cell r="O84" t="str">
            <v>412728197211126573</v>
          </cell>
          <cell r="P84" t="str">
            <v>邮储银行</v>
          </cell>
          <cell r="Q84" t="str">
            <v>农商行</v>
          </cell>
          <cell r="R84" t="str">
            <v>张公建</v>
          </cell>
          <cell r="S84" t="str">
            <v>623059137801838128</v>
          </cell>
        </row>
        <row r="85">
          <cell r="O85" t="str">
            <v>412728198103246433</v>
          </cell>
          <cell r="P85" t="str">
            <v>邮储银行</v>
          </cell>
          <cell r="Q85" t="str">
            <v>农商行</v>
          </cell>
          <cell r="R85" t="str">
            <v>许俊华</v>
          </cell>
          <cell r="S85" t="str">
            <v>623059137803753499</v>
          </cell>
        </row>
        <row r="86">
          <cell r="O86" t="str">
            <v>412728196910116441</v>
          </cell>
          <cell r="P86" t="str">
            <v>邮储银行</v>
          </cell>
          <cell r="Q86" t="str">
            <v>农商行</v>
          </cell>
          <cell r="R86" t="str">
            <v>王勉</v>
          </cell>
          <cell r="S86" t="str">
            <v>623059137803413920</v>
          </cell>
        </row>
        <row r="87">
          <cell r="O87" t="str">
            <v>412728196307066451</v>
          </cell>
          <cell r="P87" t="str">
            <v>邮储银行</v>
          </cell>
          <cell r="Q87" t="str">
            <v>农商行</v>
          </cell>
          <cell r="R87" t="str">
            <v>刘泽先</v>
          </cell>
          <cell r="S87" t="str">
            <v>623059137803007102</v>
          </cell>
        </row>
        <row r="88">
          <cell r="O88" t="str">
            <v>412728197009276412</v>
          </cell>
          <cell r="P88" t="str">
            <v>中银富登</v>
          </cell>
          <cell r="Q88" t="str">
            <v>农商行</v>
          </cell>
          <cell r="R88" t="str">
            <v>刘泽坤</v>
          </cell>
          <cell r="S88" t="str">
            <v>00000118221543782889</v>
          </cell>
        </row>
        <row r="89">
          <cell r="O89" t="str">
            <v>412728197210076412</v>
          </cell>
          <cell r="P89" t="str">
            <v>中银富登</v>
          </cell>
          <cell r="Q89" t="str">
            <v>农商行</v>
          </cell>
          <cell r="R89" t="str">
            <v>刘俊领</v>
          </cell>
          <cell r="S89" t="str">
            <v>623059137803007466</v>
          </cell>
        </row>
        <row r="90">
          <cell r="O90" t="str">
            <v>412728198207106478</v>
          </cell>
          <cell r="P90" t="str">
            <v>中银富登</v>
          </cell>
          <cell r="Q90" t="str">
            <v>农商行</v>
          </cell>
          <cell r="R90" t="str">
            <v>牛三亚</v>
          </cell>
          <cell r="S90" t="str">
            <v>37813002800014345</v>
          </cell>
        </row>
        <row r="91">
          <cell r="O91" t="str">
            <v>412728197202296458</v>
          </cell>
          <cell r="P91" t="str">
            <v>农商行</v>
          </cell>
          <cell r="Q91" t="str">
            <v>农商行</v>
          </cell>
          <cell r="R91" t="str">
            <v>刘全世</v>
          </cell>
          <cell r="S91" t="str">
            <v>623059137802328814</v>
          </cell>
        </row>
        <row r="92">
          <cell r="O92" t="str">
            <v>412728196710026417</v>
          </cell>
          <cell r="P92" t="str">
            <v>农商行</v>
          </cell>
          <cell r="Q92" t="str">
            <v>农商行</v>
          </cell>
          <cell r="R92" t="str">
            <v>刘运动</v>
          </cell>
          <cell r="S92" t="str">
            <v>623059137802105733</v>
          </cell>
        </row>
        <row r="93">
          <cell r="O93" t="str">
            <v>412728199101266419</v>
          </cell>
          <cell r="P93" t="str">
            <v>农商行</v>
          </cell>
          <cell r="Q93" t="str">
            <v>农商行</v>
          </cell>
          <cell r="R93" t="str">
            <v>侯巍巍</v>
          </cell>
          <cell r="S93" t="str">
            <v>623059137800434622</v>
          </cell>
        </row>
        <row r="94">
          <cell r="O94" t="str">
            <v>41272819790418643X</v>
          </cell>
          <cell r="P94" t="str">
            <v>农商行</v>
          </cell>
          <cell r="Q94" t="str">
            <v>农商行</v>
          </cell>
          <cell r="R94" t="str">
            <v>陈志华</v>
          </cell>
          <cell r="S94" t="str">
            <v>623059137801325365</v>
          </cell>
        </row>
        <row r="95">
          <cell r="O95" t="str">
            <v>412728196202086413</v>
          </cell>
          <cell r="P95" t="str">
            <v>沈丘农商银行</v>
          </cell>
          <cell r="Q95" t="str">
            <v>农商行</v>
          </cell>
          <cell r="R95" t="str">
            <v>张培体</v>
          </cell>
          <cell r="S95" t="str">
            <v>623059137802631704</v>
          </cell>
        </row>
        <row r="96">
          <cell r="O96" t="str">
            <v>412728196504056500</v>
          </cell>
          <cell r="P96" t="str">
            <v>沈丘农商银行</v>
          </cell>
          <cell r="Q96" t="str">
            <v>农商行</v>
          </cell>
          <cell r="R96" t="str">
            <v>刘翠芝</v>
          </cell>
          <cell r="S96" t="str">
            <v>37813012900005528</v>
          </cell>
        </row>
        <row r="97">
          <cell r="O97" t="str">
            <v>412728198404216414</v>
          </cell>
          <cell r="P97" t="str">
            <v>沈丘农商银行</v>
          </cell>
          <cell r="Q97" t="str">
            <v>农商行</v>
          </cell>
          <cell r="R97" t="str">
            <v>赵文超</v>
          </cell>
          <cell r="S97" t="str">
            <v>623059137803484517</v>
          </cell>
        </row>
        <row r="98">
          <cell r="O98" t="str">
            <v>412728197903266446</v>
          </cell>
          <cell r="P98" t="str">
            <v>邮储银行</v>
          </cell>
          <cell r="Q98" t="str">
            <v>农商行</v>
          </cell>
          <cell r="R98" t="str">
            <v>刘东厂</v>
          </cell>
          <cell r="S98" t="str">
            <v>37813002000005934</v>
          </cell>
        </row>
        <row r="99">
          <cell r="O99" t="str">
            <v>412728198404056414</v>
          </cell>
          <cell r="P99" t="str">
            <v>邮储银行</v>
          </cell>
          <cell r="Q99" t="str">
            <v>农商行</v>
          </cell>
          <cell r="R99" t="str">
            <v>张小华</v>
          </cell>
          <cell r="S99" t="str">
            <v>623059137803413581</v>
          </cell>
        </row>
        <row r="100">
          <cell r="O100" t="str">
            <v>412728198310206450</v>
          </cell>
          <cell r="P100" t="str">
            <v>邮储银行</v>
          </cell>
          <cell r="Q100" t="str">
            <v>农商行</v>
          </cell>
          <cell r="R100" t="str">
            <v>张秋华</v>
          </cell>
          <cell r="S100" t="str">
            <v>622991137801574387</v>
          </cell>
        </row>
        <row r="101">
          <cell r="O101" t="str">
            <v>412728197906136428</v>
          </cell>
          <cell r="P101" t="str">
            <v>邮储银行</v>
          </cell>
          <cell r="Q101" t="str">
            <v>农商行</v>
          </cell>
          <cell r="R101" t="str">
            <v>马贺平</v>
          </cell>
          <cell r="S101" t="str">
            <v>623059137802904556</v>
          </cell>
        </row>
        <row r="102">
          <cell r="O102" t="str">
            <v>412728198911046413</v>
          </cell>
          <cell r="P102" t="str">
            <v>邮储银行</v>
          </cell>
          <cell r="Q102" t="str">
            <v>农商行</v>
          </cell>
          <cell r="R102" t="str">
            <v>刘柯柯</v>
          </cell>
          <cell r="S102" t="str">
            <v>623059137801892042</v>
          </cell>
        </row>
        <row r="103">
          <cell r="O103" t="str">
            <v>41272819721006645X</v>
          </cell>
          <cell r="P103" t="str">
            <v>邮储银行</v>
          </cell>
          <cell r="Q103" t="str">
            <v>农商行</v>
          </cell>
          <cell r="R103" t="str">
            <v>李勇</v>
          </cell>
          <cell r="S103" t="str">
            <v>623059137803831139</v>
          </cell>
        </row>
        <row r="104">
          <cell r="O104" t="str">
            <v>412728197909270892</v>
          </cell>
          <cell r="P104" t="str">
            <v>中银富登</v>
          </cell>
          <cell r="Q104" t="str">
            <v>农商行</v>
          </cell>
          <cell r="R104" t="str">
            <v>张健</v>
          </cell>
          <cell r="S104" t="str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.11-2020.3新贷人员贴息"/>
    </sheetNames>
    <sheetDataSet>
      <sheetData sheetId="0"/>
      <sheetData sheetId="1">
        <row r="3">
          <cell r="O3" t="str">
            <v>412728196808093212</v>
          </cell>
          <cell r="P3" t="str">
            <v>邮储银行</v>
          </cell>
          <cell r="Q3" t="str">
            <v>农商行</v>
          </cell>
          <cell r="R3" t="str">
            <v>刘存良</v>
          </cell>
          <cell r="S3" t="str">
            <v>623059137803472363</v>
          </cell>
        </row>
        <row r="4">
          <cell r="O4" t="str">
            <v>412702198403196067</v>
          </cell>
          <cell r="P4" t="str">
            <v>邮储银行</v>
          </cell>
          <cell r="Q4" t="str">
            <v>农商行</v>
          </cell>
          <cell r="R4" t="str">
            <v>李兰</v>
          </cell>
          <cell r="S4" t="str">
            <v>623059137803774776</v>
          </cell>
        </row>
        <row r="5">
          <cell r="O5" t="str">
            <v>41272819730123333X</v>
          </cell>
          <cell r="P5" t="str">
            <v>邮储银行</v>
          </cell>
          <cell r="Q5" t="str">
            <v>农商行</v>
          </cell>
          <cell r="R5" t="str">
            <v>王芝荣</v>
          </cell>
          <cell r="S5" t="str">
            <v>00000022442913787889</v>
          </cell>
        </row>
        <row r="6">
          <cell r="O6" t="str">
            <v>412728197308293271</v>
          </cell>
          <cell r="P6" t="str">
            <v>邮储银行</v>
          </cell>
          <cell r="Q6" t="str">
            <v>农商行</v>
          </cell>
          <cell r="R6" t="str">
            <v>符文艳</v>
          </cell>
          <cell r="S6" t="str">
            <v>623059137801053959</v>
          </cell>
        </row>
        <row r="7">
          <cell r="O7" t="str">
            <v>412728196806293181</v>
          </cell>
          <cell r="P7" t="str">
            <v>邮储银行</v>
          </cell>
          <cell r="Q7" t="str">
            <v>农商行</v>
          </cell>
          <cell r="R7" t="str">
            <v>马红</v>
          </cell>
          <cell r="S7" t="str">
            <v>623059137801771378</v>
          </cell>
        </row>
        <row r="8">
          <cell r="O8" t="str">
            <v>412728196907073196</v>
          </cell>
          <cell r="P8" t="str">
            <v>邮储银行</v>
          </cell>
          <cell r="Q8" t="str">
            <v>农商行</v>
          </cell>
          <cell r="R8" t="str">
            <v>郑三忠</v>
          </cell>
          <cell r="S8" t="str">
            <v>623059137801872309</v>
          </cell>
        </row>
        <row r="9">
          <cell r="O9" t="str">
            <v>412728197204083261</v>
          </cell>
          <cell r="P9" t="str">
            <v>邮储银行</v>
          </cell>
          <cell r="Q9" t="str">
            <v>农商行</v>
          </cell>
          <cell r="R9" t="str">
            <v>符双</v>
          </cell>
          <cell r="S9" t="str">
            <v>623059137803529295</v>
          </cell>
        </row>
        <row r="10">
          <cell r="O10" t="str">
            <v>412728197002063174</v>
          </cell>
          <cell r="P10" t="str">
            <v>邮储银行</v>
          </cell>
          <cell r="Q10" t="str">
            <v>农商行</v>
          </cell>
          <cell r="R10" t="str">
            <v>韩新春</v>
          </cell>
          <cell r="S10" t="str">
            <v>623059137803834091</v>
          </cell>
        </row>
        <row r="11">
          <cell r="O11" t="str">
            <v>41272819680712323X</v>
          </cell>
          <cell r="P11" t="str">
            <v>邮储银行</v>
          </cell>
          <cell r="Q11" t="str">
            <v>农商行</v>
          </cell>
          <cell r="R11" t="str">
            <v>高四清</v>
          </cell>
          <cell r="S11" t="str">
            <v>623059137802193861</v>
          </cell>
        </row>
        <row r="12">
          <cell r="O12" t="str">
            <v>41272819680501315X</v>
          </cell>
          <cell r="P12" t="str">
            <v>邮储银行</v>
          </cell>
          <cell r="Q12" t="str">
            <v>农商行</v>
          </cell>
          <cell r="R12" t="str">
            <v>宁留增</v>
          </cell>
          <cell r="S12" t="str">
            <v>623059137802355494</v>
          </cell>
        </row>
        <row r="13">
          <cell r="O13" t="str">
            <v>412728197705053175</v>
          </cell>
          <cell r="P13" t="str">
            <v>邮储银行</v>
          </cell>
          <cell r="Q13" t="str">
            <v>农商行</v>
          </cell>
          <cell r="R13" t="str">
            <v>牛自来</v>
          </cell>
          <cell r="S13" t="str">
            <v>623059137800789157</v>
          </cell>
        </row>
        <row r="14">
          <cell r="O14" t="str">
            <v>412728198403043339</v>
          </cell>
          <cell r="P14" t="str">
            <v>邮储银行</v>
          </cell>
          <cell r="Q14" t="str">
            <v>农商行</v>
          </cell>
          <cell r="R14" t="str">
            <v>郑小艳</v>
          </cell>
          <cell r="S14" t="str">
            <v>623059137800069915</v>
          </cell>
        </row>
        <row r="15">
          <cell r="O15" t="str">
            <v>412728196607133134</v>
          </cell>
          <cell r="P15" t="str">
            <v>邮储银行</v>
          </cell>
          <cell r="Q15" t="str">
            <v>农商行</v>
          </cell>
          <cell r="R15" t="str">
            <v>高存良</v>
          </cell>
          <cell r="S15" t="str">
            <v>00000022476053786889</v>
          </cell>
        </row>
        <row r="16">
          <cell r="O16" t="str">
            <v>412728196612273254</v>
          </cell>
          <cell r="P16" t="str">
            <v>邮储银行</v>
          </cell>
          <cell r="Q16" t="str">
            <v>农商行</v>
          </cell>
          <cell r="R16" t="str">
            <v>周学永</v>
          </cell>
          <cell r="S16" t="str">
            <v>623059137803039071</v>
          </cell>
        </row>
        <row r="17">
          <cell r="O17" t="str">
            <v>412728195912133136</v>
          </cell>
          <cell r="P17" t="str">
            <v>邮储银行</v>
          </cell>
          <cell r="Q17" t="str">
            <v>农商行</v>
          </cell>
          <cell r="R17" t="str">
            <v>王守祥</v>
          </cell>
          <cell r="S17" t="str">
            <v>623059137803402543</v>
          </cell>
        </row>
        <row r="18">
          <cell r="O18" t="str">
            <v>412728197506033243</v>
          </cell>
          <cell r="P18" t="str">
            <v>邮储银行</v>
          </cell>
          <cell r="Q18" t="str">
            <v>农商行</v>
          </cell>
          <cell r="R18" t="str">
            <v>董宝轩</v>
          </cell>
          <cell r="S18" t="str">
            <v>37805002400023163</v>
          </cell>
        </row>
        <row r="19">
          <cell r="O19" t="str">
            <v>412728195903043219</v>
          </cell>
          <cell r="P19" t="str">
            <v>邮储银行</v>
          </cell>
          <cell r="Q19" t="str">
            <v>农商行</v>
          </cell>
          <cell r="R19" t="str">
            <v>赵子民</v>
          </cell>
          <cell r="S19" t="str">
            <v>623059137801871657</v>
          </cell>
        </row>
        <row r="20">
          <cell r="O20" t="str">
            <v>412728197608283219</v>
          </cell>
          <cell r="P20" t="str">
            <v>邮储银行</v>
          </cell>
          <cell r="Q20" t="str">
            <v>农商行</v>
          </cell>
          <cell r="R20" t="str">
            <v>郑洪军</v>
          </cell>
          <cell r="S20" t="str">
            <v>623059137801267880</v>
          </cell>
        </row>
        <row r="21">
          <cell r="O21" t="str">
            <v>412728197010203210</v>
          </cell>
          <cell r="P21" t="str">
            <v>邮储银行</v>
          </cell>
          <cell r="Q21" t="str">
            <v>农商行</v>
          </cell>
          <cell r="R21" t="str">
            <v>鲁保灵</v>
          </cell>
          <cell r="S21" t="str">
            <v>37804002200010591</v>
          </cell>
        </row>
        <row r="22">
          <cell r="O22" t="str">
            <v>412728197912163297</v>
          </cell>
          <cell r="P22" t="str">
            <v>邮储银行</v>
          </cell>
          <cell r="Q22" t="str">
            <v>农商行</v>
          </cell>
          <cell r="R22" t="str">
            <v>鲁金钟</v>
          </cell>
          <cell r="S22" t="str">
            <v>623059137801712109</v>
          </cell>
        </row>
        <row r="23">
          <cell r="O23" t="str">
            <v>412728197206063168</v>
          </cell>
          <cell r="P23" t="str">
            <v>邮储银行</v>
          </cell>
          <cell r="Q23" t="str">
            <v>农商行</v>
          </cell>
          <cell r="R23" t="str">
            <v>苏丽</v>
          </cell>
          <cell r="S23" t="str">
            <v>623059137803402931</v>
          </cell>
        </row>
        <row r="24">
          <cell r="O24" t="str">
            <v>412728196602153160</v>
          </cell>
          <cell r="P24" t="str">
            <v>邮储银行</v>
          </cell>
          <cell r="Q24" t="str">
            <v>农商行</v>
          </cell>
          <cell r="R24" t="str">
            <v>张素灵</v>
          </cell>
          <cell r="S24" t="str">
            <v>623059137801873422</v>
          </cell>
        </row>
        <row r="25">
          <cell r="O25" t="str">
            <v>412728198004103840</v>
          </cell>
          <cell r="P25" t="str">
            <v>邮储银行</v>
          </cell>
          <cell r="Q25" t="str">
            <v>农商行</v>
          </cell>
          <cell r="R25" t="str">
            <v>范军萍</v>
          </cell>
          <cell r="S25" t="str">
            <v>623059137801871277</v>
          </cell>
        </row>
        <row r="26">
          <cell r="O26" t="str">
            <v>412728196603043393</v>
          </cell>
          <cell r="P26" t="str">
            <v>邮储银行</v>
          </cell>
          <cell r="Q26" t="str">
            <v>农商行</v>
          </cell>
          <cell r="R26" t="str">
            <v>李营</v>
          </cell>
          <cell r="S26" t="str">
            <v>623059137801768945</v>
          </cell>
        </row>
        <row r="27">
          <cell r="O27" t="str">
            <v>412728197406273231</v>
          </cell>
          <cell r="P27" t="str">
            <v>邮储银行</v>
          </cell>
          <cell r="Q27" t="str">
            <v>农商行</v>
          </cell>
          <cell r="R27" t="str">
            <v>郑文生</v>
          </cell>
          <cell r="S27" t="str">
            <v>00000071953983786889</v>
          </cell>
        </row>
        <row r="28">
          <cell r="O28" t="str">
            <v>41272819750212325X</v>
          </cell>
          <cell r="P28" t="str">
            <v>邮储银行</v>
          </cell>
          <cell r="Q28" t="str">
            <v>农商行</v>
          </cell>
          <cell r="R28" t="str">
            <v>张军锋</v>
          </cell>
          <cell r="S28" t="str">
            <v>623059137802698406</v>
          </cell>
        </row>
        <row r="29">
          <cell r="O29" t="str">
            <v>412728198103093297</v>
          </cell>
          <cell r="P29" t="str">
            <v>邮储银行</v>
          </cell>
          <cell r="Q29" t="str">
            <v>农商行</v>
          </cell>
          <cell r="R29" t="str">
            <v>王小刚</v>
          </cell>
          <cell r="S29" t="str">
            <v>623059137803402998</v>
          </cell>
        </row>
        <row r="30">
          <cell r="O30" t="str">
            <v>412728197407063279</v>
          </cell>
          <cell r="P30" t="str">
            <v>邮储银行</v>
          </cell>
          <cell r="Q30" t="str">
            <v>农商行</v>
          </cell>
          <cell r="R30" t="str">
            <v>王彩</v>
          </cell>
          <cell r="S30" t="str">
            <v>623059137801870204</v>
          </cell>
        </row>
        <row r="31">
          <cell r="O31" t="str">
            <v>412728196512153271</v>
          </cell>
          <cell r="P31" t="str">
            <v>邮储银行</v>
          </cell>
          <cell r="Q31" t="str">
            <v>农商行</v>
          </cell>
          <cell r="R31" t="str">
            <v>王双成</v>
          </cell>
          <cell r="S31" t="str">
            <v>623059137801983254</v>
          </cell>
        </row>
        <row r="32">
          <cell r="O32" t="str">
            <v>412728196811023127</v>
          </cell>
          <cell r="P32" t="str">
            <v>邮储银行</v>
          </cell>
          <cell r="Q32" t="str">
            <v>农商行</v>
          </cell>
          <cell r="R32" t="str">
            <v>樊金玲</v>
          </cell>
          <cell r="S32" t="str">
            <v>623059137802101773</v>
          </cell>
        </row>
        <row r="33">
          <cell r="O33" t="str">
            <v>513621198103103402</v>
          </cell>
          <cell r="P33" t="str">
            <v>邮储银行</v>
          </cell>
          <cell r="Q33" t="str">
            <v>农商行</v>
          </cell>
          <cell r="R33" t="str">
            <v>刘小倩</v>
          </cell>
          <cell r="S33" t="str">
            <v>623059137803330652</v>
          </cell>
        </row>
        <row r="34">
          <cell r="O34" t="str">
            <v>412728199003013258</v>
          </cell>
          <cell r="P34" t="str">
            <v>邮储银行</v>
          </cell>
          <cell r="Q34" t="str">
            <v>农商行</v>
          </cell>
          <cell r="R34" t="str">
            <v>周永林</v>
          </cell>
          <cell r="S34" t="str">
            <v>623059137803773489</v>
          </cell>
        </row>
        <row r="35">
          <cell r="O35" t="str">
            <v>412728196707153298</v>
          </cell>
          <cell r="P35" t="str">
            <v>邮储银行</v>
          </cell>
          <cell r="Q35" t="str">
            <v>农商行</v>
          </cell>
          <cell r="R35" t="str">
            <v>王秀云</v>
          </cell>
          <cell r="S35" t="str">
            <v>623059137801604140</v>
          </cell>
        </row>
        <row r="36">
          <cell r="O36" t="str">
            <v>412728197409183258</v>
          </cell>
          <cell r="P36" t="str">
            <v>邮储银行</v>
          </cell>
          <cell r="Q36" t="str">
            <v>农商行</v>
          </cell>
          <cell r="R36" t="str">
            <v>刘东</v>
          </cell>
          <cell r="S36" t="str">
            <v>623059137803773596</v>
          </cell>
        </row>
        <row r="37">
          <cell r="O37" t="str">
            <v>41272819820412315X</v>
          </cell>
          <cell r="P37" t="str">
            <v>邮储银行</v>
          </cell>
          <cell r="Q37" t="str">
            <v>农商行</v>
          </cell>
          <cell r="R37" t="str">
            <v>张雷刚</v>
          </cell>
          <cell r="S37" t="str">
            <v>623059137803684009</v>
          </cell>
        </row>
        <row r="38">
          <cell r="O38" t="str">
            <v>412728198108123117</v>
          </cell>
          <cell r="P38" t="str">
            <v>邮储银行</v>
          </cell>
          <cell r="Q38" t="str">
            <v>农商行</v>
          </cell>
          <cell r="R38" t="str">
            <v>耿德全</v>
          </cell>
          <cell r="S38" t="str">
            <v>623059137802761220</v>
          </cell>
        </row>
        <row r="39">
          <cell r="O39" t="str">
            <v>412728197412123352</v>
          </cell>
          <cell r="P39" t="str">
            <v>邮储银行</v>
          </cell>
          <cell r="Q39" t="str">
            <v>农商行</v>
          </cell>
          <cell r="R39" t="str">
            <v>鲁建伟</v>
          </cell>
          <cell r="S39" t="str">
            <v>00000083301663785889</v>
          </cell>
        </row>
        <row r="40">
          <cell r="O40" t="str">
            <v>412702199005066085</v>
          </cell>
          <cell r="P40" t="str">
            <v>邮储银行</v>
          </cell>
          <cell r="Q40" t="str">
            <v>农商行</v>
          </cell>
          <cell r="R40" t="str">
            <v>郑凤杰</v>
          </cell>
          <cell r="S40" t="str">
            <v>623059137802739184</v>
          </cell>
        </row>
        <row r="41">
          <cell r="O41" t="str">
            <v>412728197303153288</v>
          </cell>
          <cell r="P41" t="str">
            <v>邮储银行</v>
          </cell>
          <cell r="Q41" t="str">
            <v>农商行</v>
          </cell>
          <cell r="R41" t="str">
            <v>孙素英</v>
          </cell>
          <cell r="S41" t="str">
            <v>623059137800789546</v>
          </cell>
        </row>
        <row r="42">
          <cell r="O42" t="str">
            <v>412728197604263130</v>
          </cell>
          <cell r="P42" t="str">
            <v>邮储银行</v>
          </cell>
          <cell r="Q42" t="str">
            <v>农商行</v>
          </cell>
          <cell r="R42" t="str">
            <v>王团结</v>
          </cell>
          <cell r="S42" t="str">
            <v>00000022367243787889</v>
          </cell>
        </row>
        <row r="43">
          <cell r="O43" t="str">
            <v>412728196111083233</v>
          </cell>
          <cell r="P43" t="str">
            <v>邮储银行</v>
          </cell>
          <cell r="Q43" t="str">
            <v>农商行</v>
          </cell>
          <cell r="R43" t="str">
            <v>牛保兵</v>
          </cell>
          <cell r="S43" t="str">
            <v>623059137801132761</v>
          </cell>
        </row>
        <row r="44">
          <cell r="O44" t="str">
            <v>41272819870214325X</v>
          </cell>
          <cell r="P44" t="str">
            <v>沈丘农商行</v>
          </cell>
          <cell r="Q44" t="str">
            <v>农商行</v>
          </cell>
          <cell r="R44" t="str">
            <v>夏留峰</v>
          </cell>
          <cell r="S44" t="str">
            <v>623059137800788480</v>
          </cell>
        </row>
        <row r="45">
          <cell r="O45" t="str">
            <v>412728197701133215</v>
          </cell>
          <cell r="P45" t="str">
            <v>沈丘农商行</v>
          </cell>
          <cell r="Q45" t="str">
            <v>农商行</v>
          </cell>
          <cell r="R45" t="str">
            <v>郑书海</v>
          </cell>
          <cell r="S45" t="str">
            <v>623059137803485688</v>
          </cell>
        </row>
        <row r="46">
          <cell r="O46" t="str">
            <v>412728197805273116</v>
          </cell>
          <cell r="P46" t="str">
            <v>沈丘农商行</v>
          </cell>
          <cell r="Q46" t="str">
            <v>农商行</v>
          </cell>
          <cell r="R46" t="str">
            <v>徐文学</v>
          </cell>
          <cell r="S46" t="str">
            <v>623059137800787565</v>
          </cell>
        </row>
        <row r="47">
          <cell r="O47" t="str">
            <v>412728198904033331</v>
          </cell>
          <cell r="P47" t="str">
            <v>沈丘农商行</v>
          </cell>
          <cell r="Q47" t="str">
            <v>农商行</v>
          </cell>
          <cell r="R47" t="str">
            <v>管朋朋</v>
          </cell>
          <cell r="S47" t="str">
            <v>623059137801481317</v>
          </cell>
        </row>
        <row r="48">
          <cell r="O48" t="str">
            <v>412728197203013210</v>
          </cell>
          <cell r="P48" t="str">
            <v>沈丘农商行</v>
          </cell>
          <cell r="Q48" t="str">
            <v>农商行</v>
          </cell>
          <cell r="R48" t="str">
            <v>韩建磊</v>
          </cell>
          <cell r="S48" t="str">
            <v>623059137801525725</v>
          </cell>
        </row>
        <row r="49">
          <cell r="O49" t="str">
            <v>412728197908073141</v>
          </cell>
          <cell r="P49" t="str">
            <v>沈丘农商行</v>
          </cell>
          <cell r="Q49" t="str">
            <v>农商行</v>
          </cell>
          <cell r="R49" t="str">
            <v>邹美灵</v>
          </cell>
          <cell r="S49" t="str">
            <v>623059137803558930</v>
          </cell>
        </row>
        <row r="50">
          <cell r="O50" t="str">
            <v>412728197809063124</v>
          </cell>
          <cell r="P50" t="str">
            <v>沈丘农商行</v>
          </cell>
          <cell r="Q50" t="str">
            <v>农商行</v>
          </cell>
          <cell r="R50" t="str">
            <v>方松琳</v>
          </cell>
          <cell r="S50" t="str">
            <v>623059137801698217</v>
          </cell>
        </row>
        <row r="51">
          <cell r="O51" t="str">
            <v>412728196604253333</v>
          </cell>
          <cell r="P51" t="str">
            <v>沈丘农商行</v>
          </cell>
          <cell r="Q51" t="str">
            <v>农商行</v>
          </cell>
          <cell r="R51" t="str">
            <v>徐玉东</v>
          </cell>
          <cell r="S51" t="str">
            <v>623059137802505130</v>
          </cell>
        </row>
        <row r="52">
          <cell r="O52" t="str">
            <v>412728198511123272</v>
          </cell>
          <cell r="P52" t="str">
            <v>沈丘农商行</v>
          </cell>
          <cell r="Q52" t="str">
            <v>农商行</v>
          </cell>
          <cell r="R52" t="str">
            <v>李坤</v>
          </cell>
          <cell r="S52" t="str">
            <v>621585137800609543</v>
          </cell>
        </row>
        <row r="53">
          <cell r="O53" t="str">
            <v>412728198211083336</v>
          </cell>
          <cell r="P53" t="str">
            <v>沈丘农商行</v>
          </cell>
          <cell r="Q53" t="str">
            <v>农商行</v>
          </cell>
          <cell r="R53" t="str">
            <v>王金锋</v>
          </cell>
          <cell r="S53" t="str">
            <v>623059137801712349</v>
          </cell>
        </row>
        <row r="54">
          <cell r="O54" t="str">
            <v>412728197810143113</v>
          </cell>
          <cell r="P54" t="str">
            <v>沈丘农商行</v>
          </cell>
          <cell r="Q54" t="str">
            <v>农商行</v>
          </cell>
          <cell r="R54" t="str">
            <v>邹俊领</v>
          </cell>
          <cell r="S54" t="str">
            <v>623059100700525188</v>
          </cell>
        </row>
        <row r="55">
          <cell r="O55" t="str">
            <v>412728197304203160</v>
          </cell>
          <cell r="P55" t="str">
            <v>沈丘农商行</v>
          </cell>
          <cell r="Q55" t="str">
            <v>农商行</v>
          </cell>
          <cell r="R55" t="str">
            <v>张银荣</v>
          </cell>
          <cell r="S55" t="str">
            <v>623059137801605238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39">
          <cell r="O39" t="str">
            <v>412728198908134252</v>
          </cell>
          <cell r="P39" t="str">
            <v>邮储银行</v>
          </cell>
          <cell r="Q39" t="str">
            <v>信用社</v>
          </cell>
          <cell r="R39" t="str">
            <v>张自刚</v>
          </cell>
          <cell r="S39" t="str">
            <v>623059137802520899</v>
          </cell>
        </row>
        <row r="40">
          <cell r="O40" t="str">
            <v>412728198409234216</v>
          </cell>
          <cell r="P40" t="str">
            <v>邮储银行</v>
          </cell>
          <cell r="Q40" t="str">
            <v>信用社</v>
          </cell>
          <cell r="R40" t="str">
            <v>张文超</v>
          </cell>
          <cell r="S40" t="str">
            <v>623059137802220219</v>
          </cell>
        </row>
        <row r="41">
          <cell r="O41" t="str">
            <v>412728198202010514</v>
          </cell>
          <cell r="P41" t="str">
            <v>邮储银行</v>
          </cell>
        </row>
        <row r="42">
          <cell r="O42" t="str">
            <v>412728196607133134</v>
          </cell>
          <cell r="P42" t="str">
            <v>邮储银行</v>
          </cell>
        </row>
        <row r="43">
          <cell r="O43" t="str">
            <v>412728196407180534</v>
          </cell>
          <cell r="P43" t="str">
            <v>邮储银行</v>
          </cell>
        </row>
        <row r="44">
          <cell r="O44" t="str">
            <v>412728197304290540</v>
          </cell>
          <cell r="P44" t="str">
            <v>邮储银行</v>
          </cell>
        </row>
        <row r="45">
          <cell r="O45" t="str">
            <v>412728196704190528</v>
          </cell>
          <cell r="P45" t="str">
            <v>邮储银行</v>
          </cell>
        </row>
        <row r="46">
          <cell r="O46" t="str">
            <v>412728198710290559</v>
          </cell>
          <cell r="P46" t="str">
            <v>邮储银行</v>
          </cell>
        </row>
        <row r="47">
          <cell r="O47" t="str">
            <v>412728198512200532</v>
          </cell>
          <cell r="P47" t="str">
            <v>邮储银行</v>
          </cell>
        </row>
        <row r="48">
          <cell r="O48" t="str">
            <v>412728197206200572</v>
          </cell>
          <cell r="P48" t="str">
            <v>邮储银行</v>
          </cell>
        </row>
        <row r="49">
          <cell r="O49" t="str">
            <v>412728197812030518</v>
          </cell>
          <cell r="P49" t="str">
            <v>邮储银行</v>
          </cell>
        </row>
        <row r="50">
          <cell r="O50" t="str">
            <v>412728197301070534</v>
          </cell>
          <cell r="P50" t="str">
            <v>邮储银行</v>
          </cell>
        </row>
        <row r="51">
          <cell r="O51" t="str">
            <v>412728196611230543</v>
          </cell>
          <cell r="P51" t="str">
            <v>邮储银行</v>
          </cell>
        </row>
        <row r="52">
          <cell r="O52" t="str">
            <v>412728196203090510</v>
          </cell>
          <cell r="P52" t="str">
            <v>邮储银行</v>
          </cell>
        </row>
        <row r="53">
          <cell r="O53" t="str">
            <v>412728197904010581</v>
          </cell>
          <cell r="P53" t="str">
            <v>邮储银行</v>
          </cell>
        </row>
        <row r="54">
          <cell r="O54" t="str">
            <v>412728196707052219</v>
          </cell>
          <cell r="P54" t="str">
            <v>邮储银行</v>
          </cell>
        </row>
        <row r="55">
          <cell r="O55" t="str">
            <v>412728197612273769</v>
          </cell>
          <cell r="P55" t="str">
            <v>邮储银行</v>
          </cell>
        </row>
        <row r="56">
          <cell r="O56" t="str">
            <v>412728197212313434</v>
          </cell>
          <cell r="P56" t="str">
            <v>邮储银行</v>
          </cell>
        </row>
        <row r="57">
          <cell r="O57" t="str">
            <v>412728196011233812</v>
          </cell>
          <cell r="P57" t="str">
            <v>邮储银行</v>
          </cell>
        </row>
        <row r="58">
          <cell r="O58" t="str">
            <v>412728197410183853</v>
          </cell>
          <cell r="P58" t="str">
            <v>邮储银行</v>
          </cell>
        </row>
        <row r="59">
          <cell r="O59" t="str">
            <v>412728197312183913</v>
          </cell>
          <cell r="P59" t="str">
            <v>邮储银行</v>
          </cell>
        </row>
        <row r="60">
          <cell r="O60" t="str">
            <v>412728198206173855</v>
          </cell>
          <cell r="P60" t="str">
            <v>邮储银行</v>
          </cell>
        </row>
        <row r="61">
          <cell r="O61" t="str">
            <v>412728196610123850</v>
          </cell>
          <cell r="P61" t="str">
            <v>邮储银行</v>
          </cell>
        </row>
        <row r="62">
          <cell r="O62" t="str">
            <v>412728198103013875</v>
          </cell>
          <cell r="P62" t="str">
            <v>邮储银行</v>
          </cell>
        </row>
        <row r="63">
          <cell r="O63" t="str">
            <v>412728196608013417</v>
          </cell>
          <cell r="P63" t="str">
            <v>邮储银行</v>
          </cell>
        </row>
        <row r="64">
          <cell r="O64" t="str">
            <v>412728196809143429</v>
          </cell>
          <cell r="P64" t="str">
            <v>邮储银行</v>
          </cell>
        </row>
        <row r="65">
          <cell r="O65" t="str">
            <v>412728197008163432</v>
          </cell>
          <cell r="P65" t="str">
            <v>邮储银行</v>
          </cell>
        </row>
        <row r="66">
          <cell r="O66" t="str">
            <v>412728196606163411</v>
          </cell>
          <cell r="P66" t="str">
            <v>邮储银行</v>
          </cell>
        </row>
        <row r="67">
          <cell r="O67" t="str">
            <v>412728197008133452</v>
          </cell>
          <cell r="P67" t="str">
            <v>邮储银行</v>
          </cell>
        </row>
        <row r="68">
          <cell r="O68" t="str">
            <v>412728197207033024</v>
          </cell>
          <cell r="P68" t="str">
            <v>邮储银行</v>
          </cell>
        </row>
        <row r="69">
          <cell r="O69" t="str">
            <v>412728197904053477</v>
          </cell>
          <cell r="P69" t="str">
            <v>邮储银行</v>
          </cell>
        </row>
        <row r="70">
          <cell r="O70" t="str">
            <v>412728197309243858</v>
          </cell>
          <cell r="P70" t="str">
            <v>邮储银行</v>
          </cell>
        </row>
        <row r="71">
          <cell r="O71" t="str">
            <v>412728196806143896</v>
          </cell>
          <cell r="P71" t="str">
            <v>邮储银行</v>
          </cell>
        </row>
        <row r="72">
          <cell r="O72" t="str">
            <v>412728198005130517</v>
          </cell>
          <cell r="P72" t="str">
            <v>邮储银行</v>
          </cell>
        </row>
        <row r="73">
          <cell r="O73" t="str">
            <v>412728198710110511</v>
          </cell>
          <cell r="P73" t="str">
            <v>邮储银行</v>
          </cell>
        </row>
        <row r="74">
          <cell r="O74" t="str">
            <v>412728196511060516</v>
          </cell>
          <cell r="P74" t="str">
            <v>邮储银行</v>
          </cell>
        </row>
        <row r="75">
          <cell r="O75" t="str">
            <v>412728198410050553</v>
          </cell>
          <cell r="P75" t="str">
            <v>邮储银行</v>
          </cell>
        </row>
        <row r="76">
          <cell r="O76" t="str">
            <v>412728197010203851</v>
          </cell>
          <cell r="P76" t="str">
            <v>邮储银行</v>
          </cell>
        </row>
        <row r="77">
          <cell r="O77" t="str">
            <v>412728197710026833</v>
          </cell>
          <cell r="P77" t="str">
            <v>邮储银行</v>
          </cell>
        </row>
        <row r="78">
          <cell r="O78" t="str">
            <v>412728196308226816</v>
          </cell>
          <cell r="P78" t="str">
            <v>邮储银行</v>
          </cell>
        </row>
        <row r="79">
          <cell r="O79" t="str">
            <v>412728197108226816</v>
          </cell>
          <cell r="P79" t="str">
            <v>邮储银行</v>
          </cell>
        </row>
        <row r="80">
          <cell r="O80" t="str">
            <v>412728199310172232</v>
          </cell>
          <cell r="P80" t="str">
            <v>邮储银行</v>
          </cell>
        </row>
        <row r="81">
          <cell r="O81" t="str">
            <v>412728197202042212</v>
          </cell>
          <cell r="P81" t="str">
            <v>邮储银行</v>
          </cell>
        </row>
        <row r="82">
          <cell r="O82" t="str">
            <v>412728196310012235</v>
          </cell>
          <cell r="P82" t="str">
            <v>邮储银行</v>
          </cell>
        </row>
        <row r="83">
          <cell r="O83" t="str">
            <v>412728198210086877</v>
          </cell>
          <cell r="P83" t="str">
            <v>邮储银行</v>
          </cell>
        </row>
        <row r="84">
          <cell r="O84" t="str">
            <v>412728196504036817</v>
          </cell>
          <cell r="P84" t="str">
            <v>邮储银行</v>
          </cell>
        </row>
        <row r="85">
          <cell r="O85" t="str">
            <v>412728197502206856</v>
          </cell>
          <cell r="P85" t="str">
            <v>邮储银行</v>
          </cell>
        </row>
        <row r="86">
          <cell r="O86" t="str">
            <v>41272819720920347X</v>
          </cell>
          <cell r="P86" t="str">
            <v>邮储银行</v>
          </cell>
        </row>
        <row r="87">
          <cell r="O87" t="str">
            <v>412728197707090535</v>
          </cell>
          <cell r="P87" t="str">
            <v>邮储银行</v>
          </cell>
        </row>
        <row r="88">
          <cell r="O88" t="str">
            <v>412728196911210536</v>
          </cell>
          <cell r="P88" t="str">
            <v>邮储银行</v>
          </cell>
        </row>
        <row r="89">
          <cell r="O89" t="str">
            <v>412728196401010550</v>
          </cell>
          <cell r="P89" t="str">
            <v>邮储银行</v>
          </cell>
        </row>
        <row r="90">
          <cell r="O90" t="str">
            <v>41272819630908053X</v>
          </cell>
          <cell r="P90" t="str">
            <v>邮储银行</v>
          </cell>
        </row>
        <row r="91">
          <cell r="O91" t="str">
            <v>412728196506250542</v>
          </cell>
          <cell r="P91" t="str">
            <v>邮储银行</v>
          </cell>
        </row>
        <row r="92">
          <cell r="O92" t="str">
            <v>412728196703280556</v>
          </cell>
          <cell r="P92" t="str">
            <v>邮储银行</v>
          </cell>
        </row>
        <row r="93">
          <cell r="O93" t="str">
            <v>412728196809046872</v>
          </cell>
          <cell r="P93" t="str">
            <v>邮储银行</v>
          </cell>
        </row>
        <row r="94">
          <cell r="O94" t="str">
            <v>412728197003170537</v>
          </cell>
          <cell r="P94" t="str">
            <v>邮储银行</v>
          </cell>
        </row>
        <row r="95">
          <cell r="O95" t="str">
            <v>412728196704126841</v>
          </cell>
          <cell r="P95" t="str">
            <v>邮储银行</v>
          </cell>
        </row>
        <row r="96">
          <cell r="O96" t="str">
            <v>412728197106256819</v>
          </cell>
          <cell r="P96" t="str">
            <v>邮储银行</v>
          </cell>
        </row>
        <row r="97">
          <cell r="O97" t="str">
            <v>412728198204122210</v>
          </cell>
          <cell r="P97" t="str">
            <v>邮储银行</v>
          </cell>
        </row>
        <row r="98">
          <cell r="O98" t="str">
            <v>412728198805232239</v>
          </cell>
          <cell r="P98" t="str">
            <v>邮储银行</v>
          </cell>
        </row>
        <row r="99">
          <cell r="O99" t="str">
            <v>412728198812122273</v>
          </cell>
          <cell r="P99" t="str">
            <v>邮储银行</v>
          </cell>
        </row>
        <row r="100">
          <cell r="O100" t="str">
            <v>412728197304082223</v>
          </cell>
          <cell r="P100" t="str">
            <v>邮储银行</v>
          </cell>
        </row>
        <row r="101">
          <cell r="O101" t="str">
            <v>412728196610122217</v>
          </cell>
          <cell r="P101" t="str">
            <v>邮储银行</v>
          </cell>
        </row>
        <row r="102">
          <cell r="O102" t="str">
            <v>412728197112042235</v>
          </cell>
          <cell r="P102" t="str">
            <v>邮储银行</v>
          </cell>
        </row>
        <row r="103">
          <cell r="O103" t="str">
            <v>412728196112272239</v>
          </cell>
          <cell r="P103" t="str">
            <v>邮储银行</v>
          </cell>
        </row>
        <row r="104">
          <cell r="O104" t="str">
            <v>412728197004232218</v>
          </cell>
          <cell r="P104" t="str">
            <v>邮储银行</v>
          </cell>
        </row>
        <row r="105">
          <cell r="O105" t="str">
            <v>412728196909172219</v>
          </cell>
          <cell r="P105" t="str">
            <v>邮储银行</v>
          </cell>
        </row>
        <row r="106">
          <cell r="O106" t="str">
            <v>412728198209162510</v>
          </cell>
          <cell r="P106" t="str">
            <v>邮储银行</v>
          </cell>
        </row>
        <row r="107">
          <cell r="O107" t="str">
            <v>412728196912242222</v>
          </cell>
          <cell r="P107" t="str">
            <v>邮储银行</v>
          </cell>
        </row>
        <row r="108">
          <cell r="O108" t="str">
            <v>412728197802242218</v>
          </cell>
          <cell r="P108" t="str">
            <v>邮储银行</v>
          </cell>
        </row>
        <row r="109">
          <cell r="O109" t="str">
            <v>412728197510232210</v>
          </cell>
          <cell r="P109" t="str">
            <v>邮储银行</v>
          </cell>
        </row>
        <row r="110">
          <cell r="O110" t="str">
            <v>41272819811225227X</v>
          </cell>
          <cell r="P110" t="str">
            <v>邮储银行</v>
          </cell>
        </row>
        <row r="111">
          <cell r="O111" t="str">
            <v>412728196508182221</v>
          </cell>
          <cell r="P111" t="str">
            <v>邮储银行</v>
          </cell>
        </row>
        <row r="112">
          <cell r="O112" t="str">
            <v>412728198110182298</v>
          </cell>
          <cell r="P112" t="str">
            <v>邮储银行</v>
          </cell>
        </row>
        <row r="113">
          <cell r="O113" t="str">
            <v>412728197810210566</v>
          </cell>
          <cell r="P113" t="str">
            <v>邮储银行</v>
          </cell>
        </row>
        <row r="114">
          <cell r="O114" t="str">
            <v>412728197704230512</v>
          </cell>
          <cell r="P114" t="str">
            <v>邮储银行</v>
          </cell>
        </row>
        <row r="115">
          <cell r="O115" t="str">
            <v>412728198705100511</v>
          </cell>
          <cell r="P115" t="str">
            <v>邮储银行</v>
          </cell>
        </row>
        <row r="116">
          <cell r="O116" t="str">
            <v>412728196310100577</v>
          </cell>
          <cell r="P116" t="str">
            <v>邮储银行</v>
          </cell>
        </row>
        <row r="117">
          <cell r="O117" t="str">
            <v>41272819770206053X</v>
          </cell>
          <cell r="P117" t="str">
            <v>邮储银行</v>
          </cell>
        </row>
        <row r="118">
          <cell r="O118" t="str">
            <v>412728196201050515</v>
          </cell>
          <cell r="P118" t="str">
            <v>邮储银行</v>
          </cell>
        </row>
        <row r="119">
          <cell r="O119" t="str">
            <v>412728196612273254</v>
          </cell>
          <cell r="P119" t="str">
            <v>邮储银行</v>
          </cell>
        </row>
        <row r="120">
          <cell r="O120" t="str">
            <v>412728195912133136</v>
          </cell>
          <cell r="P120" t="str">
            <v>邮储银行</v>
          </cell>
        </row>
        <row r="121">
          <cell r="O121" t="str">
            <v>412728197506033243</v>
          </cell>
          <cell r="P121" t="str">
            <v>邮储银行</v>
          </cell>
        </row>
        <row r="122">
          <cell r="O122" t="str">
            <v>412728195903043219</v>
          </cell>
          <cell r="P122" t="str">
            <v>邮储银行</v>
          </cell>
        </row>
        <row r="123">
          <cell r="O123" t="str">
            <v>412728197608283219</v>
          </cell>
          <cell r="P123" t="str">
            <v>邮储银行</v>
          </cell>
        </row>
        <row r="124">
          <cell r="O124" t="str">
            <v>412728197010203210</v>
          </cell>
          <cell r="P124" t="str">
            <v>邮储银行</v>
          </cell>
        </row>
        <row r="125">
          <cell r="O125" t="str">
            <v>412728197912163297</v>
          </cell>
          <cell r="P125" t="str">
            <v>邮储银行</v>
          </cell>
        </row>
        <row r="126">
          <cell r="O126" t="str">
            <v>412728197206063168</v>
          </cell>
          <cell r="P126" t="str">
            <v>邮储银行</v>
          </cell>
        </row>
        <row r="127">
          <cell r="O127" t="str">
            <v>412728196602153160</v>
          </cell>
          <cell r="P127" t="str">
            <v>邮储银行</v>
          </cell>
        </row>
        <row r="128">
          <cell r="O128" t="str">
            <v>412728198110201567</v>
          </cell>
          <cell r="P128" t="str">
            <v>邮储银行</v>
          </cell>
        </row>
        <row r="129">
          <cell r="O129" t="str">
            <v>412728196402151515</v>
          </cell>
          <cell r="P129" t="str">
            <v>邮储银行</v>
          </cell>
        </row>
        <row r="130">
          <cell r="O130" t="str">
            <v>412728198009121554</v>
          </cell>
          <cell r="P130" t="str">
            <v>邮储银行</v>
          </cell>
        </row>
        <row r="131">
          <cell r="O131" t="str">
            <v>412728196408131515</v>
          </cell>
          <cell r="P131" t="str">
            <v>邮储银行</v>
          </cell>
        </row>
        <row r="132">
          <cell r="O132" t="str">
            <v>412728197410201636</v>
          </cell>
          <cell r="P132" t="str">
            <v>邮储银行</v>
          </cell>
        </row>
        <row r="133">
          <cell r="O133" t="str">
            <v>412728198108080831</v>
          </cell>
          <cell r="P133" t="str">
            <v>邮储银行</v>
          </cell>
        </row>
        <row r="134">
          <cell r="O134" t="str">
            <v>412728197610270847</v>
          </cell>
          <cell r="P134" t="str">
            <v>邮储银行</v>
          </cell>
        </row>
        <row r="135">
          <cell r="O135" t="str">
            <v>412728196908100870</v>
          </cell>
          <cell r="P135" t="str">
            <v>邮储银行</v>
          </cell>
        </row>
        <row r="136">
          <cell r="O136" t="str">
            <v>412728196207150859</v>
          </cell>
          <cell r="P136" t="str">
            <v>邮储银行</v>
          </cell>
        </row>
        <row r="137">
          <cell r="O137" t="str">
            <v>412728196706150896</v>
          </cell>
          <cell r="P137" t="str">
            <v>邮储银行</v>
          </cell>
        </row>
        <row r="138">
          <cell r="O138" t="str">
            <v>412728196209290812</v>
          </cell>
          <cell r="P138" t="str">
            <v>邮储银行</v>
          </cell>
        </row>
        <row r="139">
          <cell r="O139" t="str">
            <v>412728196209200936</v>
          </cell>
          <cell r="P139" t="str">
            <v>邮储银行</v>
          </cell>
        </row>
        <row r="140">
          <cell r="O140" t="str">
            <v>412728198811160518</v>
          </cell>
          <cell r="P140" t="str">
            <v>邮储银行</v>
          </cell>
        </row>
        <row r="141">
          <cell r="O141" t="str">
            <v>412728198110100838</v>
          </cell>
          <cell r="P141" t="str">
            <v>邮储银行</v>
          </cell>
        </row>
        <row r="142">
          <cell r="O142" t="str">
            <v>412728196405080812</v>
          </cell>
          <cell r="P142" t="str">
            <v>邮储银行</v>
          </cell>
        </row>
        <row r="143">
          <cell r="O143" t="str">
            <v>412728197007140837</v>
          </cell>
          <cell r="P143" t="str">
            <v>邮储银行</v>
          </cell>
        </row>
        <row r="144">
          <cell r="O144" t="str">
            <v>412728197610126829</v>
          </cell>
          <cell r="P144" t="str">
            <v>邮储银行</v>
          </cell>
        </row>
        <row r="145">
          <cell r="O145" t="str">
            <v>412728197903266446</v>
          </cell>
          <cell r="P145" t="str">
            <v>邮储银行</v>
          </cell>
        </row>
        <row r="146">
          <cell r="O146" t="str">
            <v>412728198404056414</v>
          </cell>
          <cell r="P146" t="str">
            <v>邮储银行</v>
          </cell>
        </row>
        <row r="147">
          <cell r="O147" t="str">
            <v>412728198310206450</v>
          </cell>
          <cell r="P147" t="str">
            <v>邮储银行</v>
          </cell>
        </row>
        <row r="148">
          <cell r="O148" t="str">
            <v>412728196809286438</v>
          </cell>
          <cell r="P148" t="str">
            <v>邮储银行</v>
          </cell>
        </row>
        <row r="149">
          <cell r="O149" t="str">
            <v>412728196307066451</v>
          </cell>
          <cell r="P149" t="str">
            <v>邮储银行</v>
          </cell>
        </row>
        <row r="150">
          <cell r="O150" t="str">
            <v>412728197906136428</v>
          </cell>
          <cell r="P150" t="str">
            <v>邮储银行</v>
          </cell>
        </row>
        <row r="151">
          <cell r="O151" t="str">
            <v>412728198911046413</v>
          </cell>
          <cell r="P151" t="str">
            <v>邮储银行</v>
          </cell>
        </row>
        <row r="152">
          <cell r="O152" t="str">
            <v>412728196811116454</v>
          </cell>
          <cell r="P152" t="str">
            <v>邮储银行</v>
          </cell>
        </row>
        <row r="153">
          <cell r="O153" t="str">
            <v>412728196006146458</v>
          </cell>
          <cell r="P153" t="str">
            <v>邮储银行</v>
          </cell>
        </row>
        <row r="154">
          <cell r="O154" t="str">
            <v>412728198004103840</v>
          </cell>
          <cell r="P154" t="str">
            <v>邮储银行</v>
          </cell>
        </row>
        <row r="155">
          <cell r="O155" t="str">
            <v>412728197810203454</v>
          </cell>
          <cell r="P155" t="str">
            <v>邮储银行</v>
          </cell>
        </row>
        <row r="156">
          <cell r="O156" t="str">
            <v>412728198511123416</v>
          </cell>
          <cell r="P156" t="str">
            <v>邮储银行</v>
          </cell>
        </row>
        <row r="157">
          <cell r="O157" t="str">
            <v>412728198805136845</v>
          </cell>
          <cell r="P157" t="str">
            <v>邮储银行</v>
          </cell>
        </row>
        <row r="158">
          <cell r="O158" t="str">
            <v>412728196510016812</v>
          </cell>
          <cell r="P158" t="str">
            <v>邮储银行</v>
          </cell>
        </row>
        <row r="159">
          <cell r="O159" t="str">
            <v>412728196103076826</v>
          </cell>
          <cell r="P159" t="str">
            <v>邮储银行</v>
          </cell>
        </row>
        <row r="160">
          <cell r="O160" t="str">
            <v>412728196511116831</v>
          </cell>
          <cell r="P160" t="str">
            <v>邮储银行</v>
          </cell>
        </row>
        <row r="161">
          <cell r="O161" t="str">
            <v>412728196805056918</v>
          </cell>
          <cell r="P161" t="str">
            <v>邮储银行</v>
          </cell>
        </row>
        <row r="162">
          <cell r="O162" t="str">
            <v>41272819690603681X</v>
          </cell>
          <cell r="P162" t="str">
            <v>邮储银行</v>
          </cell>
        </row>
        <row r="163">
          <cell r="O163" t="str">
            <v>412728196508116865</v>
          </cell>
          <cell r="P163" t="str">
            <v>邮储银行</v>
          </cell>
        </row>
        <row r="164">
          <cell r="O164" t="str">
            <v>412728197511136837</v>
          </cell>
          <cell r="P164" t="str">
            <v>邮储银行</v>
          </cell>
        </row>
        <row r="165">
          <cell r="O165" t="str">
            <v>410224199108182627</v>
          </cell>
          <cell r="P165" t="str">
            <v>邮储银行</v>
          </cell>
        </row>
        <row r="166">
          <cell r="O166" t="str">
            <v>412728196911146837</v>
          </cell>
          <cell r="P166" t="str">
            <v>邮储银行</v>
          </cell>
        </row>
        <row r="167">
          <cell r="O167" t="str">
            <v>412728196510146828</v>
          </cell>
          <cell r="P167" t="str">
            <v>邮储银行</v>
          </cell>
        </row>
        <row r="168">
          <cell r="O168" t="str">
            <v>412728198106066032</v>
          </cell>
          <cell r="P168" t="str">
            <v>邮储银行</v>
          </cell>
        </row>
        <row r="169">
          <cell r="O169" t="str">
            <v>412728196409013422</v>
          </cell>
          <cell r="P169" t="str">
            <v>邮储银行</v>
          </cell>
        </row>
        <row r="170">
          <cell r="O170" t="str">
            <v>412728196202033418</v>
          </cell>
          <cell r="P170" t="str">
            <v>邮储银行</v>
          </cell>
        </row>
        <row r="171">
          <cell r="O171" t="str">
            <v>412728196207043412</v>
          </cell>
          <cell r="P171" t="str">
            <v>邮储银行</v>
          </cell>
        </row>
        <row r="172">
          <cell r="O172" t="str">
            <v>412728197602173414</v>
          </cell>
          <cell r="P172" t="str">
            <v>邮储银行</v>
          </cell>
        </row>
        <row r="173">
          <cell r="O173" t="str">
            <v>412728196508143433</v>
          </cell>
          <cell r="P173" t="str">
            <v>邮储银行</v>
          </cell>
        </row>
        <row r="174">
          <cell r="O174" t="str">
            <v>412728198106290819</v>
          </cell>
          <cell r="P174" t="str">
            <v>邮储银行</v>
          </cell>
        </row>
        <row r="175">
          <cell r="O175" t="str">
            <v>412728197408150892</v>
          </cell>
          <cell r="P175" t="str">
            <v>邮储银行</v>
          </cell>
        </row>
        <row r="176">
          <cell r="O176" t="str">
            <v>412728196401060857</v>
          </cell>
          <cell r="P176" t="str">
            <v>邮储银行</v>
          </cell>
        </row>
        <row r="177">
          <cell r="O177" t="str">
            <v>41272819621001089X</v>
          </cell>
          <cell r="P177" t="str">
            <v>邮储银行</v>
          </cell>
        </row>
        <row r="178">
          <cell r="O178" t="str">
            <v>412728197501120874</v>
          </cell>
          <cell r="P178" t="str">
            <v>邮储银行</v>
          </cell>
        </row>
        <row r="179">
          <cell r="O179" t="str">
            <v>41272819620915081X</v>
          </cell>
          <cell r="P179" t="str">
            <v>邮储银行</v>
          </cell>
        </row>
        <row r="180">
          <cell r="O180" t="str">
            <v>412728197304042213</v>
          </cell>
          <cell r="P180" t="str">
            <v>邮储银行</v>
          </cell>
        </row>
        <row r="181">
          <cell r="O181" t="str">
            <v>412728196102246838</v>
          </cell>
          <cell r="P181" t="str">
            <v>邮储银行</v>
          </cell>
        </row>
        <row r="182">
          <cell r="O182" t="str">
            <v>412728198201282235</v>
          </cell>
          <cell r="P182" t="str">
            <v>邮储银行</v>
          </cell>
        </row>
        <row r="183">
          <cell r="O183" t="str">
            <v>412728197007146825</v>
          </cell>
          <cell r="P183" t="str">
            <v>邮储银行</v>
          </cell>
        </row>
        <row r="184">
          <cell r="O184" t="str">
            <v>412728196309156856</v>
          </cell>
          <cell r="P184" t="str">
            <v>邮储银行</v>
          </cell>
        </row>
        <row r="185">
          <cell r="O185" t="str">
            <v>412728197506066811</v>
          </cell>
          <cell r="P185" t="str">
            <v>邮储银行</v>
          </cell>
        </row>
        <row r="186">
          <cell r="O186" t="str">
            <v>412728196303036853</v>
          </cell>
          <cell r="P186" t="str">
            <v>邮储银行</v>
          </cell>
        </row>
        <row r="187">
          <cell r="O187" t="str">
            <v>412728197111106452</v>
          </cell>
          <cell r="P187" t="str">
            <v>邮储银行</v>
          </cell>
        </row>
        <row r="188">
          <cell r="O188" t="str">
            <v>41272819721006645X</v>
          </cell>
          <cell r="P188" t="str">
            <v>邮储银行</v>
          </cell>
        </row>
        <row r="189">
          <cell r="O189" t="str">
            <v>412728196307156836</v>
          </cell>
          <cell r="P189" t="str">
            <v>邮储银行</v>
          </cell>
        </row>
        <row r="190">
          <cell r="O190" t="str">
            <v>412728197501206854</v>
          </cell>
          <cell r="P190" t="str">
            <v>邮储银行</v>
          </cell>
        </row>
        <row r="191">
          <cell r="O191" t="str">
            <v>412728197004216816</v>
          </cell>
          <cell r="P191" t="str">
            <v>邮储银行</v>
          </cell>
        </row>
        <row r="192">
          <cell r="O192" t="str">
            <v>412728196603043393</v>
          </cell>
          <cell r="P192" t="str">
            <v>邮储银行</v>
          </cell>
        </row>
        <row r="193">
          <cell r="O193" t="str">
            <v>412728197908140535</v>
          </cell>
          <cell r="P193" t="str">
            <v>邮储银行</v>
          </cell>
        </row>
        <row r="194">
          <cell r="O194" t="str">
            <v>41272819680223052X</v>
          </cell>
          <cell r="P194" t="str">
            <v>邮储银行</v>
          </cell>
        </row>
        <row r="195">
          <cell r="O195" t="str">
            <v>412728196605034511</v>
          </cell>
          <cell r="P195" t="str">
            <v>邮储银行</v>
          </cell>
        </row>
        <row r="196">
          <cell r="O196" t="str">
            <v>412728196110214537</v>
          </cell>
          <cell r="P196" t="str">
            <v>邮储银行</v>
          </cell>
        </row>
        <row r="197">
          <cell r="O197" t="str">
            <v>412728197705014539</v>
          </cell>
          <cell r="P197" t="str">
            <v>邮储银行</v>
          </cell>
        </row>
        <row r="198">
          <cell r="O198" t="str">
            <v>412728198903104513</v>
          </cell>
          <cell r="P198" t="str">
            <v>邮储银行</v>
          </cell>
        </row>
        <row r="199">
          <cell r="O199" t="str">
            <v>412728197111190535</v>
          </cell>
          <cell r="P199" t="str">
            <v>邮储银行</v>
          </cell>
        </row>
        <row r="200">
          <cell r="O200" t="str">
            <v>412728196310020606</v>
          </cell>
          <cell r="P200" t="str">
            <v>邮储银行</v>
          </cell>
        </row>
        <row r="201">
          <cell r="O201" t="str">
            <v>412728198803214555</v>
          </cell>
          <cell r="P201" t="str">
            <v>邮储银行</v>
          </cell>
        </row>
        <row r="202">
          <cell r="O202" t="str">
            <v>412728197202200823</v>
          </cell>
          <cell r="P202" t="str">
            <v>邮储银行</v>
          </cell>
        </row>
        <row r="203">
          <cell r="O203" t="str">
            <v>412728197308030818</v>
          </cell>
          <cell r="P203" t="str">
            <v>邮储银行</v>
          </cell>
        </row>
        <row r="204">
          <cell r="O204" t="str">
            <v>412728197801013915</v>
          </cell>
          <cell r="P204" t="str">
            <v>邮储银行</v>
          </cell>
        </row>
        <row r="205">
          <cell r="O205" t="str">
            <v>412728197307170579</v>
          </cell>
          <cell r="P205" t="str">
            <v>邮储银行</v>
          </cell>
        </row>
        <row r="206">
          <cell r="O206" t="str">
            <v>412728196403106425</v>
          </cell>
          <cell r="P206" t="str">
            <v>邮储银行</v>
          </cell>
        </row>
        <row r="207">
          <cell r="O207" t="str">
            <v>412728196012056416</v>
          </cell>
          <cell r="P207" t="str">
            <v>邮储银行</v>
          </cell>
        </row>
        <row r="208">
          <cell r="O208" t="str">
            <v>412728196111123477</v>
          </cell>
          <cell r="P208" t="str">
            <v>邮储银行</v>
          </cell>
        </row>
        <row r="209">
          <cell r="O209" t="str">
            <v>412728197908113414</v>
          </cell>
          <cell r="P209" t="str">
            <v>邮储银行</v>
          </cell>
        </row>
        <row r="210">
          <cell r="O210" t="str">
            <v>412728196511206845</v>
          </cell>
          <cell r="P210" t="str">
            <v>邮储银行</v>
          </cell>
        </row>
        <row r="211">
          <cell r="O211" t="str">
            <v>412728196605180834</v>
          </cell>
          <cell r="P211" t="str">
            <v>邮储银行</v>
          </cell>
        </row>
        <row r="212">
          <cell r="O212" t="str">
            <v>412728196508110877</v>
          </cell>
          <cell r="P212" t="str">
            <v>邮储银行</v>
          </cell>
        </row>
        <row r="213">
          <cell r="O213" t="str">
            <v>412728196609240814</v>
          </cell>
          <cell r="P213" t="str">
            <v>邮储银行</v>
          </cell>
        </row>
        <row r="214">
          <cell r="O214" t="str">
            <v>412728196306130837</v>
          </cell>
          <cell r="P214" t="str">
            <v>邮储银行</v>
          </cell>
        </row>
        <row r="215">
          <cell r="O215" t="str">
            <v>41272819701018083X</v>
          </cell>
          <cell r="P215" t="str">
            <v>邮储银行</v>
          </cell>
        </row>
        <row r="216">
          <cell r="O216" t="str">
            <v>412728196912100814</v>
          </cell>
          <cell r="P216" t="str">
            <v>邮储银行</v>
          </cell>
        </row>
        <row r="217">
          <cell r="O217" t="str">
            <v>412728196709190535</v>
          </cell>
          <cell r="P217" t="str">
            <v>邮储银行</v>
          </cell>
        </row>
        <row r="218">
          <cell r="O218" t="str">
            <v>412728198311210515</v>
          </cell>
          <cell r="P218" t="str">
            <v>邮储银行</v>
          </cell>
        </row>
        <row r="219">
          <cell r="O219" t="str">
            <v>412728197611210512</v>
          </cell>
          <cell r="P219" t="str">
            <v>邮储银行</v>
          </cell>
        </row>
        <row r="220">
          <cell r="O220" t="str">
            <v>412728196309230550</v>
          </cell>
          <cell r="P220" t="str">
            <v>邮储银行</v>
          </cell>
        </row>
        <row r="221">
          <cell r="O221" t="str">
            <v>412728197201090511</v>
          </cell>
          <cell r="P221" t="str">
            <v>邮储银行</v>
          </cell>
        </row>
        <row r="222">
          <cell r="O222" t="str">
            <v>412728198102010533</v>
          </cell>
          <cell r="P222" t="str">
            <v>邮储银行</v>
          </cell>
        </row>
        <row r="223">
          <cell r="O223" t="str">
            <v>412728197209150515</v>
          </cell>
          <cell r="P223" t="str">
            <v>邮储银行</v>
          </cell>
        </row>
        <row r="224">
          <cell r="O224" t="str">
            <v>412728196512110597</v>
          </cell>
          <cell r="P224" t="str">
            <v>邮储银行</v>
          </cell>
        </row>
        <row r="225">
          <cell r="O225" t="str">
            <v>412728196503260550</v>
          </cell>
          <cell r="P225" t="str">
            <v>邮储银行</v>
          </cell>
        </row>
        <row r="226">
          <cell r="O226" t="str">
            <v>412728198205070555</v>
          </cell>
          <cell r="P226" t="str">
            <v>邮储银行</v>
          </cell>
        </row>
        <row r="227">
          <cell r="O227" t="str">
            <v>412728197808170518</v>
          </cell>
          <cell r="P227" t="str">
            <v>邮储银行</v>
          </cell>
        </row>
        <row r="228">
          <cell r="O228" t="str">
            <v>412728198807190538</v>
          </cell>
          <cell r="P228" t="str">
            <v>邮储银行</v>
          </cell>
        </row>
        <row r="229">
          <cell r="O229" t="str">
            <v>412823198104241646</v>
          </cell>
          <cell r="P229" t="str">
            <v>邮储银行</v>
          </cell>
        </row>
        <row r="230">
          <cell r="O230" t="str">
            <v>412728198806053419</v>
          </cell>
          <cell r="P230" t="str">
            <v>邮储银行</v>
          </cell>
        </row>
        <row r="231">
          <cell r="O231" t="str">
            <v>412728197110100550</v>
          </cell>
          <cell r="P231" t="str">
            <v>邮储银行</v>
          </cell>
        </row>
        <row r="232">
          <cell r="O232" t="str">
            <v>412728198401240515</v>
          </cell>
          <cell r="P232" t="str">
            <v>邮储银行</v>
          </cell>
        </row>
        <row r="233">
          <cell r="O233" t="str">
            <v>412728196910160573</v>
          </cell>
          <cell r="P233" t="str">
            <v>邮储银行</v>
          </cell>
        </row>
        <row r="234">
          <cell r="O234" t="str">
            <v>412728199307050816</v>
          </cell>
          <cell r="P234" t="str">
            <v>邮储银行</v>
          </cell>
        </row>
        <row r="235">
          <cell r="O235" t="str">
            <v>412728197004046845</v>
          </cell>
          <cell r="P235" t="str">
            <v>邮储银行</v>
          </cell>
        </row>
        <row r="236">
          <cell r="O236" t="str">
            <v>412728198809240850</v>
          </cell>
          <cell r="P236" t="str">
            <v>邮储银行</v>
          </cell>
        </row>
        <row r="237">
          <cell r="O237" t="str">
            <v>412728197607220814</v>
          </cell>
          <cell r="P237" t="str">
            <v>邮储银行</v>
          </cell>
        </row>
        <row r="238">
          <cell r="O238" t="str">
            <v>412728196411250814</v>
          </cell>
          <cell r="P238" t="str">
            <v>邮储银行</v>
          </cell>
        </row>
        <row r="239">
          <cell r="O239" t="str">
            <v>412728199203040816</v>
          </cell>
          <cell r="P239" t="str">
            <v>邮储银行</v>
          </cell>
        </row>
        <row r="240">
          <cell r="O240" t="str">
            <v>41272819811126085X</v>
          </cell>
          <cell r="P240" t="str">
            <v>邮储银行</v>
          </cell>
        </row>
        <row r="241">
          <cell r="O241" t="str">
            <v>412728198705100810</v>
          </cell>
          <cell r="P241" t="str">
            <v>邮储银行</v>
          </cell>
        </row>
        <row r="242">
          <cell r="O242" t="str">
            <v>412728198808020813</v>
          </cell>
          <cell r="P242" t="str">
            <v>邮储银行</v>
          </cell>
        </row>
        <row r="243">
          <cell r="O243" t="str">
            <v>412728197608020830</v>
          </cell>
          <cell r="P243" t="str">
            <v>邮储银行</v>
          </cell>
        </row>
        <row r="244">
          <cell r="O244" t="str">
            <v>412728199012260816</v>
          </cell>
          <cell r="P244" t="str">
            <v>邮储银行</v>
          </cell>
        </row>
        <row r="245">
          <cell r="O245" t="str">
            <v>412728197406273231</v>
          </cell>
          <cell r="P245" t="str">
            <v>邮储银行</v>
          </cell>
        </row>
        <row r="246">
          <cell r="O246" t="str">
            <v>41272819750212325X</v>
          </cell>
          <cell r="P246" t="str">
            <v>邮储银行</v>
          </cell>
        </row>
        <row r="247">
          <cell r="O247" t="str">
            <v>412728198103093297</v>
          </cell>
          <cell r="P247" t="str">
            <v>邮储银行</v>
          </cell>
        </row>
        <row r="248">
          <cell r="O248" t="str">
            <v>412728197407063279</v>
          </cell>
          <cell r="P248" t="str">
            <v>邮储银行</v>
          </cell>
        </row>
        <row r="249">
          <cell r="O249" t="str">
            <v>412728196512153271</v>
          </cell>
          <cell r="P249" t="str">
            <v>邮储银行</v>
          </cell>
        </row>
        <row r="250">
          <cell r="O250" t="str">
            <v>412728196811023127</v>
          </cell>
          <cell r="P250" t="str">
            <v>邮储银行</v>
          </cell>
        </row>
        <row r="251">
          <cell r="O251" t="str">
            <v>513621198103103402</v>
          </cell>
          <cell r="P251" t="str">
            <v>邮储银行</v>
          </cell>
        </row>
        <row r="252">
          <cell r="O252" t="str">
            <v>412728196404290826</v>
          </cell>
          <cell r="P252" t="str">
            <v>邮储银行</v>
          </cell>
        </row>
        <row r="253">
          <cell r="O253" t="str">
            <v>412728198510074552</v>
          </cell>
          <cell r="P253" t="str">
            <v>邮储银行</v>
          </cell>
        </row>
        <row r="254">
          <cell r="O254" t="str">
            <v>412728196703124537</v>
          </cell>
          <cell r="P254" t="str">
            <v>邮储银行</v>
          </cell>
        </row>
        <row r="255">
          <cell r="O255" t="str">
            <v>41272819660926463X</v>
          </cell>
          <cell r="P255" t="str">
            <v>邮储银行</v>
          </cell>
        </row>
        <row r="256">
          <cell r="O256" t="str">
            <v>412728196512020831</v>
          </cell>
          <cell r="P256" t="str">
            <v>邮储银行</v>
          </cell>
        </row>
        <row r="257">
          <cell r="O257" t="str">
            <v>412728199706016535</v>
          </cell>
          <cell r="P257" t="str">
            <v>邮储银行</v>
          </cell>
        </row>
        <row r="258">
          <cell r="O258" t="str">
            <v>412728198805206487</v>
          </cell>
          <cell r="P258" t="str">
            <v>邮储银行</v>
          </cell>
        </row>
        <row r="259">
          <cell r="O259" t="str">
            <v>41272819650829643X</v>
          </cell>
          <cell r="P259" t="str">
            <v>邮储银行</v>
          </cell>
        </row>
        <row r="260">
          <cell r="O260" t="str">
            <v>412728197807146428</v>
          </cell>
          <cell r="P260" t="str">
            <v>邮储银行</v>
          </cell>
        </row>
        <row r="261">
          <cell r="O261" t="str">
            <v>412728199602056591</v>
          </cell>
          <cell r="P261" t="str">
            <v>邮储银行</v>
          </cell>
        </row>
        <row r="262">
          <cell r="O262" t="str">
            <v>412728197608156471</v>
          </cell>
          <cell r="P262" t="str">
            <v>邮储银行</v>
          </cell>
        </row>
        <row r="263">
          <cell r="O263" t="str">
            <v>412728196412196434</v>
          </cell>
          <cell r="P263" t="str">
            <v>邮储银行</v>
          </cell>
        </row>
        <row r="264">
          <cell r="O264" t="str">
            <v>412728196411276416</v>
          </cell>
          <cell r="P264" t="str">
            <v>邮储银行</v>
          </cell>
        </row>
        <row r="265">
          <cell r="O265" t="str">
            <v>412728195912206841</v>
          </cell>
          <cell r="P265" t="str">
            <v>邮储银行</v>
          </cell>
        </row>
        <row r="266">
          <cell r="O266" t="str">
            <v>412728198504106490</v>
          </cell>
          <cell r="P266" t="str">
            <v>邮储银行</v>
          </cell>
        </row>
        <row r="267">
          <cell r="O267" t="str">
            <v>412728197507053430</v>
          </cell>
          <cell r="P267" t="str">
            <v>邮储银行</v>
          </cell>
        </row>
        <row r="268">
          <cell r="O268" t="str">
            <v>412728198109063435</v>
          </cell>
          <cell r="P268" t="str">
            <v>邮储银行</v>
          </cell>
        </row>
        <row r="269">
          <cell r="O269" t="str">
            <v>412728196506173428</v>
          </cell>
          <cell r="P269" t="str">
            <v>邮储银行</v>
          </cell>
        </row>
        <row r="270">
          <cell r="O270" t="str">
            <v>412728198511233471</v>
          </cell>
          <cell r="P270" t="str">
            <v>邮储银行</v>
          </cell>
        </row>
        <row r="271">
          <cell r="O271" t="str">
            <v>412728198105163455</v>
          </cell>
          <cell r="P271" t="str">
            <v>邮储银行</v>
          </cell>
        </row>
        <row r="272">
          <cell r="O272" t="str">
            <v>412728196903142270</v>
          </cell>
          <cell r="P272" t="str">
            <v>邮储银行</v>
          </cell>
        </row>
        <row r="273">
          <cell r="O273" t="str">
            <v>412728196302202258</v>
          </cell>
          <cell r="P273" t="str">
            <v>邮储银行</v>
          </cell>
        </row>
        <row r="274">
          <cell r="O274" t="str">
            <v>412728196803146442</v>
          </cell>
          <cell r="P274" t="str">
            <v>邮储银行</v>
          </cell>
        </row>
        <row r="275">
          <cell r="O275" t="str">
            <v>412728197002086456</v>
          </cell>
          <cell r="P275" t="str">
            <v>邮储银行</v>
          </cell>
        </row>
        <row r="276">
          <cell r="O276" t="str">
            <v>41272819820824643X</v>
          </cell>
          <cell r="P276" t="str">
            <v>邮储银行</v>
          </cell>
        </row>
        <row r="277">
          <cell r="O277" t="str">
            <v>412728196403092211</v>
          </cell>
          <cell r="P277" t="str">
            <v>邮储银行</v>
          </cell>
        </row>
        <row r="278">
          <cell r="O278" t="str">
            <v>412728196507031536</v>
          </cell>
          <cell r="P278" t="str">
            <v>邮储银行</v>
          </cell>
        </row>
        <row r="279">
          <cell r="O279" t="str">
            <v>412728197211081512</v>
          </cell>
          <cell r="P279" t="str">
            <v>邮储银行</v>
          </cell>
        </row>
        <row r="280">
          <cell r="O280" t="str">
            <v>412728196605151558</v>
          </cell>
          <cell r="P280" t="str">
            <v>邮储银行</v>
          </cell>
        </row>
        <row r="281">
          <cell r="O281" t="str">
            <v>41272819670405151X</v>
          </cell>
          <cell r="P281" t="str">
            <v>邮储银行</v>
          </cell>
        </row>
        <row r="282">
          <cell r="O282" t="str">
            <v>412728200012111517</v>
          </cell>
          <cell r="P282" t="str">
            <v>邮储银行</v>
          </cell>
        </row>
        <row r="283">
          <cell r="O283" t="str">
            <v>412728199106101533</v>
          </cell>
          <cell r="P283" t="str">
            <v>邮储银行</v>
          </cell>
        </row>
        <row r="284">
          <cell r="O284" t="str">
            <v>412728196101291530</v>
          </cell>
          <cell r="P284" t="str">
            <v>邮储银行</v>
          </cell>
        </row>
        <row r="285">
          <cell r="O285" t="str">
            <v>412728196510071512</v>
          </cell>
          <cell r="P285" t="str">
            <v>邮储银行</v>
          </cell>
        </row>
        <row r="286">
          <cell r="O286" t="str">
            <v>412728198309101280</v>
          </cell>
          <cell r="P286" t="str">
            <v>邮储银行</v>
          </cell>
        </row>
        <row r="287">
          <cell r="O287" t="str">
            <v>412728195608273417</v>
          </cell>
          <cell r="P287" t="str">
            <v>邮储银行</v>
          </cell>
        </row>
        <row r="288">
          <cell r="O288" t="str">
            <v>41272819691229345X</v>
          </cell>
          <cell r="P288" t="str">
            <v>邮储银行</v>
          </cell>
        </row>
        <row r="289">
          <cell r="O289" t="str">
            <v>412728196102083418</v>
          </cell>
          <cell r="P289" t="str">
            <v>邮储银行</v>
          </cell>
        </row>
        <row r="290">
          <cell r="O290" t="str">
            <v>412728195707013274</v>
          </cell>
          <cell r="P290" t="str">
            <v>邮储银行</v>
          </cell>
        </row>
        <row r="291">
          <cell r="O291" t="str">
            <v>412728198712013432</v>
          </cell>
          <cell r="P291" t="str">
            <v>邮储银行</v>
          </cell>
        </row>
        <row r="292">
          <cell r="O292" t="str">
            <v>412728195807153688</v>
          </cell>
          <cell r="P292" t="str">
            <v>邮储银行</v>
          </cell>
        </row>
        <row r="293">
          <cell r="O293" t="str">
            <v>41272819740916345X</v>
          </cell>
          <cell r="P293" t="str">
            <v>邮储银行</v>
          </cell>
        </row>
        <row r="294">
          <cell r="O294" t="str">
            <v>412728195701283476</v>
          </cell>
          <cell r="P294" t="str">
            <v>邮储银行</v>
          </cell>
        </row>
        <row r="295">
          <cell r="O295" t="str">
            <v>412728198002213851</v>
          </cell>
          <cell r="P295" t="str">
            <v>邮储银行</v>
          </cell>
        </row>
        <row r="296">
          <cell r="O296" t="str">
            <v>412728197809150818</v>
          </cell>
          <cell r="P296" t="str">
            <v>邮储银行</v>
          </cell>
        </row>
        <row r="297">
          <cell r="O297" t="str">
            <v>41272819700827081X</v>
          </cell>
          <cell r="P297" t="str">
            <v>邮储银行</v>
          </cell>
        </row>
        <row r="298">
          <cell r="O298" t="str">
            <v>412728196505140819</v>
          </cell>
          <cell r="P298" t="str">
            <v>邮储银行</v>
          </cell>
        </row>
        <row r="299">
          <cell r="O299" t="str">
            <v>41272819681101081X</v>
          </cell>
          <cell r="P299" t="str">
            <v>邮储银行</v>
          </cell>
        </row>
        <row r="300">
          <cell r="O300" t="str">
            <v>41272819700509083X</v>
          </cell>
          <cell r="P300" t="str">
            <v>邮储银行</v>
          </cell>
        </row>
        <row r="301">
          <cell r="O301" t="str">
            <v>412728196309120896</v>
          </cell>
          <cell r="P301" t="str">
            <v>邮储银行</v>
          </cell>
        </row>
        <row r="302">
          <cell r="O302" t="str">
            <v>412728197309090839</v>
          </cell>
          <cell r="P302" t="str">
            <v>邮储银行</v>
          </cell>
        </row>
        <row r="303">
          <cell r="O303" t="str">
            <v>412728197104160928</v>
          </cell>
          <cell r="P303" t="str">
            <v>邮储银行</v>
          </cell>
        </row>
        <row r="304">
          <cell r="O304" t="str">
            <v>412728197702280815</v>
          </cell>
          <cell r="P304" t="str">
            <v>邮储银行</v>
          </cell>
        </row>
        <row r="305">
          <cell r="O305" t="str">
            <v>412728197205090834</v>
          </cell>
          <cell r="P305" t="str">
            <v>邮储银行</v>
          </cell>
        </row>
        <row r="306">
          <cell r="O306" t="str">
            <v>412728198305256816</v>
          </cell>
          <cell r="P306" t="str">
            <v>邮储银行</v>
          </cell>
        </row>
        <row r="307">
          <cell r="O307" t="str">
            <v>412728198808136816</v>
          </cell>
          <cell r="P307" t="str">
            <v>邮储银行</v>
          </cell>
        </row>
        <row r="308">
          <cell r="O308" t="str">
            <v>412728198012186850</v>
          </cell>
          <cell r="P308" t="str">
            <v>邮储银行</v>
          </cell>
        </row>
        <row r="309">
          <cell r="O309" t="str">
            <v>412728196507096866</v>
          </cell>
          <cell r="P309" t="str">
            <v>邮储银行</v>
          </cell>
        </row>
        <row r="310">
          <cell r="O310" t="str">
            <v>412728198311156846</v>
          </cell>
          <cell r="P310" t="str">
            <v>邮储银行</v>
          </cell>
        </row>
        <row r="311">
          <cell r="O311" t="str">
            <v>412728197206212215</v>
          </cell>
          <cell r="P311" t="str">
            <v>邮储银行</v>
          </cell>
        </row>
        <row r="312">
          <cell r="O312" t="str">
            <v>41272819620902221X</v>
          </cell>
          <cell r="P312" t="str">
            <v>邮储银行</v>
          </cell>
        </row>
        <row r="313">
          <cell r="O313" t="str">
            <v>412728197803162535</v>
          </cell>
          <cell r="P313" t="str">
            <v>邮储银行</v>
          </cell>
        </row>
        <row r="314">
          <cell r="O314" t="str">
            <v>412728197702196816</v>
          </cell>
          <cell r="P314" t="str">
            <v>邮储银行</v>
          </cell>
        </row>
        <row r="315">
          <cell r="O315" t="str">
            <v>412728196802236833</v>
          </cell>
          <cell r="P315" t="str">
            <v>邮储银行</v>
          </cell>
        </row>
        <row r="316">
          <cell r="O316" t="str">
            <v>412728198107076857</v>
          </cell>
          <cell r="P316" t="str">
            <v>邮储银行</v>
          </cell>
        </row>
        <row r="317">
          <cell r="O317" t="str">
            <v>412728197004036874</v>
          </cell>
          <cell r="P317" t="str">
            <v>邮储银行</v>
          </cell>
        </row>
        <row r="318">
          <cell r="O318" t="str">
            <v>412728196512206839</v>
          </cell>
          <cell r="P318" t="str">
            <v>邮储银行</v>
          </cell>
        </row>
        <row r="319">
          <cell r="O319" t="str">
            <v>412728196903246934</v>
          </cell>
          <cell r="P319" t="str">
            <v>邮储银行</v>
          </cell>
        </row>
        <row r="320">
          <cell r="O320" t="str">
            <v>412728197205146818</v>
          </cell>
          <cell r="P320" t="str">
            <v>邮储银行</v>
          </cell>
        </row>
        <row r="321">
          <cell r="O321" t="str">
            <v>412728198607046814</v>
          </cell>
          <cell r="P321" t="str">
            <v>邮储银行</v>
          </cell>
        </row>
        <row r="322">
          <cell r="O322" t="str">
            <v>41272819790510685X</v>
          </cell>
          <cell r="P322" t="str">
            <v>邮储银行</v>
          </cell>
        </row>
        <row r="323">
          <cell r="O323" t="str">
            <v>41272819661025683X</v>
          </cell>
          <cell r="P323" t="str">
            <v>邮储银行</v>
          </cell>
        </row>
        <row r="324">
          <cell r="O324" t="str">
            <v>412728197607016813</v>
          </cell>
          <cell r="P324" t="str">
            <v>邮储银行</v>
          </cell>
        </row>
        <row r="325">
          <cell r="O325" t="str">
            <v>412728196804026856</v>
          </cell>
          <cell r="P325" t="str">
            <v>邮储银行</v>
          </cell>
        </row>
        <row r="326">
          <cell r="O326" t="str">
            <v>412728197111106831</v>
          </cell>
          <cell r="P326" t="str">
            <v>邮储银行</v>
          </cell>
        </row>
        <row r="327">
          <cell r="O327" t="str">
            <v>412728197308146896</v>
          </cell>
          <cell r="P327" t="str">
            <v>邮储银行</v>
          </cell>
        </row>
        <row r="328">
          <cell r="O328" t="str">
            <v>412728197911156810</v>
          </cell>
          <cell r="P328" t="str">
            <v>邮储银行</v>
          </cell>
        </row>
        <row r="329">
          <cell r="O329" t="str">
            <v>412728198509176850</v>
          </cell>
          <cell r="P329" t="str">
            <v>邮储银行</v>
          </cell>
        </row>
        <row r="330">
          <cell r="O330" t="str">
            <v>412728197603036833</v>
          </cell>
          <cell r="P330" t="str">
            <v>邮储银行</v>
          </cell>
        </row>
        <row r="331">
          <cell r="O331" t="str">
            <v>412728197506150511</v>
          </cell>
          <cell r="P331" t="str">
            <v>邮储银行</v>
          </cell>
        </row>
        <row r="332">
          <cell r="O332" t="str">
            <v>412728198711050530</v>
          </cell>
          <cell r="P332" t="str">
            <v>邮储银行</v>
          </cell>
        </row>
        <row r="333">
          <cell r="O333" t="str">
            <v>412728196802030560</v>
          </cell>
          <cell r="P333" t="str">
            <v>邮储银行</v>
          </cell>
        </row>
        <row r="334">
          <cell r="O334" t="str">
            <v>412728199110260510</v>
          </cell>
          <cell r="P334" t="str">
            <v>邮储银行</v>
          </cell>
        </row>
        <row r="335">
          <cell r="O335" t="str">
            <v>412728199005030537</v>
          </cell>
          <cell r="P335" t="str">
            <v>邮储银行</v>
          </cell>
        </row>
        <row r="336">
          <cell r="O336" t="str">
            <v>412728197306010530</v>
          </cell>
          <cell r="P336" t="str">
            <v>邮储银行</v>
          </cell>
        </row>
        <row r="337">
          <cell r="O337" t="str">
            <v>412728198311060537</v>
          </cell>
          <cell r="P337" t="str">
            <v>邮储银行</v>
          </cell>
        </row>
        <row r="338">
          <cell r="O338" t="str">
            <v>412728197907270530</v>
          </cell>
          <cell r="P338" t="str">
            <v>邮储银行</v>
          </cell>
        </row>
        <row r="339">
          <cell r="O339" t="str">
            <v>412728196506010522</v>
          </cell>
          <cell r="P339" t="str">
            <v>邮储银行</v>
          </cell>
        </row>
        <row r="340">
          <cell r="O340" t="str">
            <v>412728198408010616</v>
          </cell>
          <cell r="P340" t="str">
            <v>邮储银行</v>
          </cell>
        </row>
        <row r="341">
          <cell r="O341" t="str">
            <v>412728197401182517</v>
          </cell>
          <cell r="P341" t="str">
            <v>邮储银行</v>
          </cell>
        </row>
        <row r="342">
          <cell r="O342" t="str">
            <v>412728197909136933</v>
          </cell>
          <cell r="P342" t="str">
            <v>邮储银行</v>
          </cell>
        </row>
        <row r="343">
          <cell r="O343" t="str">
            <v>412728198509290530</v>
          </cell>
          <cell r="P343" t="str">
            <v>邮储银行</v>
          </cell>
        </row>
        <row r="344">
          <cell r="O344" t="str">
            <v>41272819710910057X</v>
          </cell>
          <cell r="P344" t="str">
            <v>邮储银行</v>
          </cell>
        </row>
        <row r="345">
          <cell r="O345" t="str">
            <v>412728197709120558</v>
          </cell>
          <cell r="P345" t="str">
            <v>邮储银行</v>
          </cell>
        </row>
        <row r="346">
          <cell r="O346" t="str">
            <v>412728196509070547</v>
          </cell>
          <cell r="P346" t="str">
            <v>邮储银行</v>
          </cell>
        </row>
        <row r="347">
          <cell r="O347" t="str">
            <v>412728196608150542</v>
          </cell>
          <cell r="P347" t="str">
            <v>邮储银行</v>
          </cell>
        </row>
        <row r="348">
          <cell r="O348" t="str">
            <v>412728196703150516</v>
          </cell>
          <cell r="P348" t="str">
            <v>邮储银行</v>
          </cell>
        </row>
        <row r="349">
          <cell r="O349" t="str">
            <v>41272819831104051X</v>
          </cell>
          <cell r="P349" t="str">
            <v>邮储银行</v>
          </cell>
        </row>
        <row r="350">
          <cell r="O350" t="str">
            <v>412728196907022946</v>
          </cell>
          <cell r="P350" t="str">
            <v>邮储银行</v>
          </cell>
        </row>
        <row r="351">
          <cell r="O351" t="str">
            <v>412728196604201517</v>
          </cell>
          <cell r="P351" t="str">
            <v>邮储银行</v>
          </cell>
        </row>
        <row r="352">
          <cell r="O352" t="str">
            <v>412728197705281514</v>
          </cell>
          <cell r="P352" t="str">
            <v>邮储银行</v>
          </cell>
        </row>
        <row r="353">
          <cell r="O353" t="str">
            <v>341222197401167902</v>
          </cell>
          <cell r="P353" t="str">
            <v>邮储银行</v>
          </cell>
        </row>
        <row r="354">
          <cell r="O354" t="str">
            <v>412728199101211696</v>
          </cell>
          <cell r="P354" t="str">
            <v>邮储银行</v>
          </cell>
        </row>
        <row r="355">
          <cell r="O355" t="str">
            <v>412728196604151580</v>
          </cell>
          <cell r="P355" t="str">
            <v>邮储银行</v>
          </cell>
        </row>
        <row r="356">
          <cell r="O356" t="str">
            <v>41272819791202684X</v>
          </cell>
          <cell r="P356" t="str">
            <v>邮储银行</v>
          </cell>
        </row>
        <row r="357">
          <cell r="O357" t="str">
            <v>412728196711296814</v>
          </cell>
          <cell r="P357" t="str">
            <v>邮储银行</v>
          </cell>
        </row>
        <row r="358">
          <cell r="O358" t="str">
            <v>412728198412026434</v>
          </cell>
          <cell r="P358" t="str">
            <v>邮储银行</v>
          </cell>
        </row>
        <row r="359">
          <cell r="O359" t="str">
            <v>412728198104051670</v>
          </cell>
          <cell r="P359" t="str">
            <v>邮储银行</v>
          </cell>
        </row>
        <row r="360">
          <cell r="O360" t="str">
            <v>412728197004056437</v>
          </cell>
          <cell r="P360" t="str">
            <v>邮储银行</v>
          </cell>
        </row>
        <row r="361">
          <cell r="O361" t="str">
            <v>412728199807276416</v>
          </cell>
          <cell r="P361" t="str">
            <v>邮储银行</v>
          </cell>
        </row>
        <row r="362">
          <cell r="O362" t="str">
            <v>412728198201096459</v>
          </cell>
          <cell r="P362" t="str">
            <v>邮储银行</v>
          </cell>
        </row>
        <row r="363">
          <cell r="O363" t="str">
            <v>412728198003126418</v>
          </cell>
          <cell r="P363" t="str">
            <v>邮储银行</v>
          </cell>
        </row>
        <row r="364">
          <cell r="O364" t="str">
            <v>412728198209106471</v>
          </cell>
          <cell r="P364" t="str">
            <v>邮储银行</v>
          </cell>
        </row>
        <row r="365">
          <cell r="O365" t="str">
            <v>412728198702226418</v>
          </cell>
          <cell r="P365" t="str">
            <v>邮储银行</v>
          </cell>
        </row>
        <row r="366">
          <cell r="O366" t="str">
            <v>412728197107136413</v>
          </cell>
          <cell r="P366" t="str">
            <v>邮储银行</v>
          </cell>
        </row>
        <row r="367">
          <cell r="O367" t="str">
            <v>412728198903046456</v>
          </cell>
          <cell r="P367" t="str">
            <v>邮储银行</v>
          </cell>
        </row>
        <row r="368">
          <cell r="O368" t="str">
            <v>412728197808270527</v>
          </cell>
          <cell r="P368" t="str">
            <v>邮储银行</v>
          </cell>
        </row>
        <row r="369">
          <cell r="O369" t="str">
            <v>41272819670309223X</v>
          </cell>
          <cell r="P369" t="str">
            <v>邮储银行</v>
          </cell>
        </row>
        <row r="370">
          <cell r="O370" t="str">
            <v>412728197211206979</v>
          </cell>
          <cell r="P370" t="str">
            <v>邮储银行</v>
          </cell>
        </row>
        <row r="371">
          <cell r="O371" t="str">
            <v>412728196211236815</v>
          </cell>
          <cell r="P371" t="str">
            <v>邮储银行</v>
          </cell>
        </row>
        <row r="372">
          <cell r="O372" t="str">
            <v>412728199010125282</v>
          </cell>
          <cell r="P372" t="str">
            <v>邮储银行</v>
          </cell>
        </row>
        <row r="373">
          <cell r="O373" t="str">
            <v>412728197105170810</v>
          </cell>
          <cell r="P373" t="str">
            <v>邮储银行</v>
          </cell>
        </row>
        <row r="374">
          <cell r="O374" t="str">
            <v>412728196604010833</v>
          </cell>
          <cell r="P374" t="str">
            <v>邮储银行</v>
          </cell>
        </row>
        <row r="375">
          <cell r="O375" t="str">
            <v>412728197810200851</v>
          </cell>
          <cell r="P375" t="str">
            <v>邮储银行</v>
          </cell>
        </row>
        <row r="376">
          <cell r="O376" t="str">
            <v>412728198506260918</v>
          </cell>
          <cell r="P376" t="str">
            <v>邮储银行</v>
          </cell>
        </row>
        <row r="377">
          <cell r="O377" t="str">
            <v>412728196906140852</v>
          </cell>
          <cell r="P377" t="str">
            <v>邮储银行</v>
          </cell>
        </row>
        <row r="378">
          <cell r="O378" t="str">
            <v>412728196205191518</v>
          </cell>
          <cell r="P378" t="str">
            <v>邮储银行</v>
          </cell>
        </row>
        <row r="379">
          <cell r="O379" t="str">
            <v>412728198812221511</v>
          </cell>
          <cell r="P379" t="str">
            <v>邮储银行</v>
          </cell>
        </row>
        <row r="380">
          <cell r="O380" t="str">
            <v>412728196601011590</v>
          </cell>
          <cell r="P380" t="str">
            <v>邮储银行</v>
          </cell>
        </row>
        <row r="381">
          <cell r="O381" t="str">
            <v>412728198705260531</v>
          </cell>
          <cell r="P381" t="str">
            <v>邮储银行</v>
          </cell>
        </row>
        <row r="382">
          <cell r="O382" t="str">
            <v>412728197106200532</v>
          </cell>
          <cell r="P382" t="str">
            <v>邮储银行</v>
          </cell>
        </row>
        <row r="383">
          <cell r="O383" t="str">
            <v>412728197309090513</v>
          </cell>
          <cell r="P383" t="str">
            <v>邮储银行</v>
          </cell>
        </row>
        <row r="384">
          <cell r="O384" t="str">
            <v>412728197009026819</v>
          </cell>
          <cell r="P384" t="str">
            <v>邮储银行</v>
          </cell>
        </row>
        <row r="385">
          <cell r="O385" t="str">
            <v>412728198608166914</v>
          </cell>
          <cell r="P385" t="str">
            <v>邮储银行</v>
          </cell>
        </row>
        <row r="386">
          <cell r="O386" t="str">
            <v>412728197211126573</v>
          </cell>
          <cell r="P386" t="str">
            <v>邮储银行</v>
          </cell>
        </row>
        <row r="387">
          <cell r="O387" t="str">
            <v>412728198011206995</v>
          </cell>
          <cell r="P387" t="str">
            <v>邮储银行</v>
          </cell>
        </row>
        <row r="388">
          <cell r="O388" t="str">
            <v>412728197808306817</v>
          </cell>
          <cell r="P388" t="str">
            <v>邮储银行</v>
          </cell>
        </row>
        <row r="389">
          <cell r="O389" t="str">
            <v>412728196906156854</v>
          </cell>
          <cell r="P389" t="str">
            <v>邮储银行</v>
          </cell>
        </row>
        <row r="390">
          <cell r="O390" t="str">
            <v>412728197009276826</v>
          </cell>
          <cell r="P390" t="str">
            <v>邮储银行</v>
          </cell>
        </row>
        <row r="391">
          <cell r="O391" t="str">
            <v>412728198311280812</v>
          </cell>
          <cell r="P391" t="str">
            <v>邮储银行</v>
          </cell>
        </row>
        <row r="392">
          <cell r="O392" t="str">
            <v>412728198407030834</v>
          </cell>
          <cell r="P392" t="str">
            <v>邮储银行</v>
          </cell>
        </row>
        <row r="393">
          <cell r="O393" t="str">
            <v>412728197001240810</v>
          </cell>
          <cell r="P393" t="str">
            <v>邮储银行</v>
          </cell>
        </row>
        <row r="394">
          <cell r="O394" t="str">
            <v>412728196306164594</v>
          </cell>
          <cell r="P394" t="str">
            <v>邮储银行</v>
          </cell>
        </row>
        <row r="395">
          <cell r="O395" t="str">
            <v>412728196710044519</v>
          </cell>
          <cell r="P395" t="str">
            <v>邮储银行</v>
          </cell>
        </row>
        <row r="396">
          <cell r="O396" t="str">
            <v>412728198907254615</v>
          </cell>
          <cell r="P396" t="str">
            <v>邮储银行</v>
          </cell>
        </row>
        <row r="397">
          <cell r="O397" t="str">
            <v>412728197012084593</v>
          </cell>
          <cell r="P397" t="str">
            <v>邮储银行</v>
          </cell>
        </row>
        <row r="398">
          <cell r="O398" t="str">
            <v>412728196306124584</v>
          </cell>
          <cell r="P398" t="str">
            <v>邮储银行</v>
          </cell>
        </row>
        <row r="399">
          <cell r="O399" t="str">
            <v>412728198908184567</v>
          </cell>
          <cell r="P399" t="str">
            <v>邮储银行</v>
          </cell>
        </row>
        <row r="400">
          <cell r="O400" t="str">
            <v>412728197709194530</v>
          </cell>
          <cell r="P400" t="str">
            <v>邮储银行</v>
          </cell>
        </row>
        <row r="401">
          <cell r="O401" t="str">
            <v>412728198710026950</v>
          </cell>
          <cell r="P401" t="str">
            <v>邮储银行</v>
          </cell>
        </row>
        <row r="402">
          <cell r="O402" t="str">
            <v>412728198711040826</v>
          </cell>
          <cell r="P402" t="str">
            <v>邮储银行</v>
          </cell>
        </row>
        <row r="403">
          <cell r="O403" t="str">
            <v>412728200004200894</v>
          </cell>
          <cell r="P403" t="str">
            <v>邮储银行</v>
          </cell>
        </row>
        <row r="404">
          <cell r="O404" t="str">
            <v>412728198812200817</v>
          </cell>
          <cell r="P404" t="str">
            <v>邮储银行</v>
          </cell>
        </row>
        <row r="405">
          <cell r="O405" t="str">
            <v>41272819730505083X</v>
          </cell>
          <cell r="P405" t="str">
            <v>邮储银行</v>
          </cell>
        </row>
        <row r="406">
          <cell r="O406" t="str">
            <v>412728196712130816</v>
          </cell>
          <cell r="P406" t="str">
            <v>邮储银行</v>
          </cell>
        </row>
        <row r="407">
          <cell r="O407" t="str">
            <v>412728197206160558</v>
          </cell>
          <cell r="P407" t="str">
            <v>邮储银行</v>
          </cell>
        </row>
        <row r="408">
          <cell r="O408" t="str">
            <v>412728196506141581</v>
          </cell>
          <cell r="P408" t="str">
            <v>邮储银行</v>
          </cell>
        </row>
        <row r="409">
          <cell r="O409" t="str">
            <v>412728197108166905</v>
          </cell>
          <cell r="P409" t="str">
            <v>邮储银行</v>
          </cell>
        </row>
        <row r="410">
          <cell r="O410" t="str">
            <v>412728197303046810</v>
          </cell>
          <cell r="P410" t="str">
            <v>邮储银行</v>
          </cell>
        </row>
        <row r="411">
          <cell r="O411" t="str">
            <v>412728198103246433</v>
          </cell>
          <cell r="P411" t="str">
            <v>邮储银行</v>
          </cell>
        </row>
        <row r="412">
          <cell r="O412" t="str">
            <v>412728199612080536</v>
          </cell>
          <cell r="P412" t="str">
            <v>邮储银行</v>
          </cell>
        </row>
        <row r="413">
          <cell r="O413" t="str">
            <v>412728197812170836</v>
          </cell>
          <cell r="P413" t="str">
            <v>邮储银行</v>
          </cell>
        </row>
        <row r="414">
          <cell r="O414" t="str">
            <v>412728199003013258</v>
          </cell>
          <cell r="P414" t="str">
            <v>邮储银行</v>
          </cell>
        </row>
        <row r="415">
          <cell r="O415" t="str">
            <v>412728196707153298</v>
          </cell>
          <cell r="P415" t="str">
            <v>邮储银行</v>
          </cell>
        </row>
        <row r="416">
          <cell r="O416" t="str">
            <v>41272819660623681X</v>
          </cell>
          <cell r="P416" t="str">
            <v>邮储银行</v>
          </cell>
        </row>
        <row r="417">
          <cell r="O417" t="str">
            <v>41272819780718087X</v>
          </cell>
          <cell r="P417" t="str">
            <v>邮储银行</v>
          </cell>
        </row>
        <row r="418">
          <cell r="O418" t="str">
            <v>41272819770201455X</v>
          </cell>
          <cell r="P418" t="str">
            <v>邮储银行</v>
          </cell>
        </row>
        <row r="419">
          <cell r="O419" t="str">
            <v>412728196602164548</v>
          </cell>
          <cell r="P419" t="str">
            <v>邮储银行</v>
          </cell>
        </row>
        <row r="420">
          <cell r="O420" t="str">
            <v>412728196301154514</v>
          </cell>
          <cell r="P420" t="str">
            <v>邮储银行</v>
          </cell>
        </row>
        <row r="421">
          <cell r="O421" t="str">
            <v>41272819691220455X</v>
          </cell>
          <cell r="P421" t="str">
            <v>邮储银行</v>
          </cell>
        </row>
        <row r="422">
          <cell r="O422" t="str">
            <v>412728197604054531</v>
          </cell>
          <cell r="P422" t="str">
            <v>邮储银行</v>
          </cell>
        </row>
        <row r="423">
          <cell r="O423" t="str">
            <v>412728198805200667</v>
          </cell>
          <cell r="P423" t="str">
            <v>邮储银行</v>
          </cell>
        </row>
        <row r="424">
          <cell r="O424" t="str">
            <v>412728196808230512</v>
          </cell>
          <cell r="P424" t="str">
            <v>邮储银行</v>
          </cell>
        </row>
        <row r="425">
          <cell r="O425" t="str">
            <v>412728197808280573</v>
          </cell>
          <cell r="P425" t="str">
            <v>邮储银行</v>
          </cell>
        </row>
        <row r="426">
          <cell r="O426" t="str">
            <v>412728196511170555</v>
          </cell>
          <cell r="P426" t="str">
            <v>邮储银行</v>
          </cell>
        </row>
        <row r="427">
          <cell r="O427" t="str">
            <v>41272819781220053X</v>
          </cell>
          <cell r="P427" t="str">
            <v>邮储银行</v>
          </cell>
        </row>
        <row r="428">
          <cell r="O428" t="str">
            <v>412728198202200561</v>
          </cell>
          <cell r="P428" t="str">
            <v>邮储银行</v>
          </cell>
        </row>
        <row r="429">
          <cell r="O429" t="str">
            <v>412728198903030577</v>
          </cell>
          <cell r="P429" t="str">
            <v>邮储银行</v>
          </cell>
        </row>
        <row r="430">
          <cell r="O430" t="str">
            <v>412726198406124940</v>
          </cell>
          <cell r="P430" t="str">
            <v>邮储银行</v>
          </cell>
        </row>
        <row r="431">
          <cell r="O431" t="str">
            <v>412728198212130835</v>
          </cell>
          <cell r="P431" t="str">
            <v>邮储银行</v>
          </cell>
        </row>
        <row r="432">
          <cell r="O432" t="str">
            <v>412728198110070923</v>
          </cell>
          <cell r="P432" t="str">
            <v>邮储银行</v>
          </cell>
        </row>
        <row r="433">
          <cell r="O433" t="str">
            <v>412728198406020853</v>
          </cell>
          <cell r="P433" t="str">
            <v>邮储银行</v>
          </cell>
        </row>
        <row r="434">
          <cell r="O434" t="str">
            <v>412728196608044563</v>
          </cell>
          <cell r="P434" t="str">
            <v>邮储银行</v>
          </cell>
        </row>
        <row r="435">
          <cell r="O435" t="str">
            <v>41272819790714223X</v>
          </cell>
          <cell r="P435" t="str">
            <v>邮储银行</v>
          </cell>
        </row>
        <row r="436">
          <cell r="O436" t="str">
            <v>412728196703152319</v>
          </cell>
          <cell r="P436" t="str">
            <v>邮储银行</v>
          </cell>
        </row>
        <row r="437">
          <cell r="O437" t="str">
            <v>412728196104272239</v>
          </cell>
          <cell r="P437" t="str">
            <v>邮储银行</v>
          </cell>
        </row>
        <row r="438">
          <cell r="O438" t="str">
            <v>412728196708012219</v>
          </cell>
          <cell r="P438" t="str">
            <v>邮储银行</v>
          </cell>
        </row>
        <row r="439">
          <cell r="O439" t="str">
            <v>412728197810102231</v>
          </cell>
          <cell r="P439" t="str">
            <v>邮储银行</v>
          </cell>
        </row>
        <row r="440">
          <cell r="O440" t="str">
            <v>41272819951007221X</v>
          </cell>
          <cell r="P440" t="str">
            <v>邮储银行</v>
          </cell>
        </row>
        <row r="441">
          <cell r="O441" t="str">
            <v>412728198006162350</v>
          </cell>
          <cell r="P441" t="str">
            <v>邮储银行</v>
          </cell>
        </row>
        <row r="442">
          <cell r="O442" t="str">
            <v>412728196902212214</v>
          </cell>
          <cell r="P442" t="str">
            <v>邮储银行</v>
          </cell>
        </row>
        <row r="443">
          <cell r="O443" t="str">
            <v>412728196910116441</v>
          </cell>
          <cell r="P443" t="str">
            <v>邮储银行</v>
          </cell>
        </row>
        <row r="444">
          <cell r="O444" t="str">
            <v>412728199609276810</v>
          </cell>
          <cell r="P444" t="str">
            <v>邮储银行</v>
          </cell>
        </row>
        <row r="445">
          <cell r="O445" t="str">
            <v>412728199805212224</v>
          </cell>
          <cell r="P445" t="str">
            <v>邮储银行</v>
          </cell>
        </row>
        <row r="446">
          <cell r="O446" t="str">
            <v>412728198510214551</v>
          </cell>
          <cell r="P446" t="str">
            <v>邮储银行</v>
          </cell>
        </row>
        <row r="447">
          <cell r="O447" t="str">
            <v>412728197409183258</v>
          </cell>
          <cell r="P447" t="str">
            <v>邮储银行</v>
          </cell>
        </row>
        <row r="448">
          <cell r="O448" t="str">
            <v>41272819820412315X</v>
          </cell>
          <cell r="P448" t="str">
            <v>邮储银行</v>
          </cell>
        </row>
        <row r="449">
          <cell r="O449" t="str">
            <v>412728199701160909</v>
          </cell>
          <cell r="P449" t="str">
            <v>邮储银行</v>
          </cell>
        </row>
        <row r="450">
          <cell r="O450" t="str">
            <v>412728198108123117</v>
          </cell>
          <cell r="P450" t="str">
            <v>邮储银行</v>
          </cell>
        </row>
        <row r="451">
          <cell r="O451" t="str">
            <v>412728197412123352</v>
          </cell>
          <cell r="P451" t="str">
            <v>邮储银行</v>
          </cell>
        </row>
        <row r="452">
          <cell r="O452" t="str">
            <v>412702199005066085</v>
          </cell>
          <cell r="P452" t="str">
            <v>邮储银行</v>
          </cell>
        </row>
        <row r="453">
          <cell r="O453" t="str">
            <v>412728197303153288</v>
          </cell>
          <cell r="P453" t="str">
            <v>邮储银行</v>
          </cell>
        </row>
        <row r="454">
          <cell r="O454" t="str">
            <v>412728197604263130</v>
          </cell>
          <cell r="P454" t="str">
            <v>邮储银行</v>
          </cell>
        </row>
        <row r="455">
          <cell r="O455" t="str">
            <v>412728196911051512</v>
          </cell>
          <cell r="P455" t="str">
            <v>邮储银行</v>
          </cell>
        </row>
        <row r="456">
          <cell r="O456" t="str">
            <v>412728197201184219</v>
          </cell>
          <cell r="P456" t="str">
            <v>邮储银行</v>
          </cell>
          <cell r="Q456" t="str">
            <v>信用社</v>
          </cell>
          <cell r="R456" t="str">
            <v>祝来松</v>
          </cell>
          <cell r="S456" t="str">
            <v>623059137802778661</v>
          </cell>
        </row>
        <row r="457">
          <cell r="O457" t="str">
            <v>412728197604064377</v>
          </cell>
          <cell r="P457" t="str">
            <v>邮储银行</v>
          </cell>
          <cell r="Q457" t="str">
            <v>信用社</v>
          </cell>
          <cell r="R457" t="str">
            <v>马保中</v>
          </cell>
          <cell r="S457" t="str">
            <v>623059137802852458</v>
          </cell>
        </row>
        <row r="458">
          <cell r="O458" t="str">
            <v>412728198210031673</v>
          </cell>
          <cell r="P458" t="str">
            <v>邮储银行</v>
          </cell>
        </row>
        <row r="459">
          <cell r="O459" t="str">
            <v>412728197809151693</v>
          </cell>
          <cell r="P459" t="str">
            <v>邮储银行</v>
          </cell>
        </row>
        <row r="460">
          <cell r="O460" t="str">
            <v>412728196111083233</v>
          </cell>
          <cell r="P460" t="str">
            <v>邮储银行</v>
          </cell>
        </row>
        <row r="461">
          <cell r="O461" t="str">
            <v>412728198011021691</v>
          </cell>
          <cell r="P461" t="str">
            <v>邮储银行</v>
          </cell>
        </row>
        <row r="462">
          <cell r="O462" t="str">
            <v>412728196210050533</v>
          </cell>
          <cell r="P462" t="str">
            <v>中银富登</v>
          </cell>
        </row>
        <row r="463">
          <cell r="O463" t="str">
            <v>412728197907210511</v>
          </cell>
          <cell r="P463" t="str">
            <v>中银富登</v>
          </cell>
        </row>
        <row r="464">
          <cell r="O464" t="str">
            <v>412728198311180520</v>
          </cell>
          <cell r="P464" t="str">
            <v>中银富登</v>
          </cell>
        </row>
        <row r="465">
          <cell r="O465" t="str">
            <v>412728196812190533</v>
          </cell>
          <cell r="P465" t="str">
            <v>中银富登</v>
          </cell>
        </row>
        <row r="466">
          <cell r="O466" t="str">
            <v>412728197401150558</v>
          </cell>
          <cell r="P466" t="str">
            <v>中银富登</v>
          </cell>
        </row>
        <row r="467">
          <cell r="O467" t="str">
            <v>412728198001090511</v>
          </cell>
          <cell r="P467" t="str">
            <v>中银富登</v>
          </cell>
        </row>
        <row r="468">
          <cell r="O468" t="str">
            <v>412728198508120513</v>
          </cell>
          <cell r="P468" t="str">
            <v>中银富登</v>
          </cell>
        </row>
        <row r="469">
          <cell r="O469" t="str">
            <v>412728196711040819</v>
          </cell>
          <cell r="P469" t="str">
            <v>中银富登</v>
          </cell>
        </row>
        <row r="470">
          <cell r="O470" t="str">
            <v>412728197909270892</v>
          </cell>
          <cell r="P470" t="str">
            <v>中银富登</v>
          </cell>
        </row>
        <row r="471">
          <cell r="O471" t="str">
            <v>412728198411071284</v>
          </cell>
          <cell r="P471" t="str">
            <v>中银富登</v>
          </cell>
        </row>
        <row r="472">
          <cell r="O472" t="str">
            <v>412728197210150897</v>
          </cell>
          <cell r="P472" t="str">
            <v>中银富登</v>
          </cell>
        </row>
        <row r="473">
          <cell r="O473" t="str">
            <v>412728197707200917</v>
          </cell>
          <cell r="P473" t="str">
            <v>中银富登</v>
          </cell>
        </row>
        <row r="474">
          <cell r="O474" t="str">
            <v>412728197206270837</v>
          </cell>
          <cell r="P474" t="str">
            <v>中银富登</v>
          </cell>
        </row>
        <row r="475">
          <cell r="O475" t="str">
            <v>412728199011020853</v>
          </cell>
          <cell r="P475" t="str">
            <v>中银富登</v>
          </cell>
        </row>
        <row r="476">
          <cell r="O476" t="str">
            <v>412728198507103156</v>
          </cell>
          <cell r="P476" t="str">
            <v>中银富登</v>
          </cell>
        </row>
        <row r="477">
          <cell r="O477" t="str">
            <v>412728197810163157</v>
          </cell>
          <cell r="P477" t="str">
            <v>中银富登</v>
          </cell>
        </row>
        <row r="478">
          <cell r="O478" t="str">
            <v>412728198301263197</v>
          </cell>
          <cell r="P478" t="str">
            <v>中银富登</v>
          </cell>
        </row>
        <row r="479">
          <cell r="O479" t="str">
            <v>412728197210113439</v>
          </cell>
          <cell r="P479" t="str">
            <v>中银富登</v>
          </cell>
        </row>
        <row r="480">
          <cell r="O480" t="str">
            <v>412728198509293432</v>
          </cell>
          <cell r="P480" t="str">
            <v>中银富登</v>
          </cell>
        </row>
        <row r="481">
          <cell r="O481" t="str">
            <v>412728196305226415</v>
          </cell>
          <cell r="P481" t="str">
            <v>中银富登</v>
          </cell>
        </row>
        <row r="482">
          <cell r="O482" t="str">
            <v>412728197609253417</v>
          </cell>
          <cell r="P482" t="str">
            <v>中银富登</v>
          </cell>
        </row>
        <row r="483">
          <cell r="O483" t="str">
            <v>412728197805206415</v>
          </cell>
          <cell r="P483" t="str">
            <v>中银富登</v>
          </cell>
        </row>
        <row r="484">
          <cell r="O484" t="str">
            <v>41272819670701647X</v>
          </cell>
          <cell r="P484" t="str">
            <v>中银富登</v>
          </cell>
        </row>
        <row r="485">
          <cell r="O485" t="str">
            <v>412728198405233419</v>
          </cell>
          <cell r="P485" t="str">
            <v>中银富登</v>
          </cell>
        </row>
        <row r="486">
          <cell r="O486" t="str">
            <v>412728196903216831</v>
          </cell>
          <cell r="P486" t="str">
            <v>中银富登</v>
          </cell>
        </row>
        <row r="487">
          <cell r="O487" t="str">
            <v>412728196903216831</v>
          </cell>
          <cell r="P487" t="str">
            <v>中银富登</v>
          </cell>
        </row>
        <row r="488">
          <cell r="O488" t="str">
            <v>41272819760210681X</v>
          </cell>
          <cell r="P488" t="str">
            <v>中银富登</v>
          </cell>
        </row>
        <row r="489">
          <cell r="O489" t="str">
            <v>412728197203106417</v>
          </cell>
          <cell r="P489" t="str">
            <v>中银富登</v>
          </cell>
        </row>
        <row r="490">
          <cell r="O490" t="str">
            <v>412728197708266811</v>
          </cell>
          <cell r="P490" t="str">
            <v>中银富登</v>
          </cell>
        </row>
        <row r="491">
          <cell r="O491" t="str">
            <v>412728197705051727</v>
          </cell>
          <cell r="P491" t="str">
            <v>中银富登</v>
          </cell>
        </row>
        <row r="492">
          <cell r="O492" t="str">
            <v>412728197608151275</v>
          </cell>
          <cell r="P492" t="str">
            <v>中银富登</v>
          </cell>
        </row>
        <row r="493">
          <cell r="O493" t="str">
            <v>412728196408106854</v>
          </cell>
          <cell r="P493" t="str">
            <v>中银富登</v>
          </cell>
        </row>
        <row r="494">
          <cell r="O494" t="str">
            <v>412728196912176851</v>
          </cell>
          <cell r="P494" t="str">
            <v>中银富登</v>
          </cell>
        </row>
        <row r="495">
          <cell r="O495" t="str">
            <v>412728196112016593</v>
          </cell>
          <cell r="P495" t="str">
            <v>中银富登</v>
          </cell>
        </row>
        <row r="496">
          <cell r="O496" t="str">
            <v>412728198501061290</v>
          </cell>
          <cell r="P496" t="str">
            <v>中银富登</v>
          </cell>
        </row>
        <row r="497">
          <cell r="O497" t="str">
            <v>412728197009276412</v>
          </cell>
          <cell r="P497" t="str">
            <v>中银富登</v>
          </cell>
        </row>
        <row r="498">
          <cell r="O498" t="str">
            <v>412728196207146876</v>
          </cell>
          <cell r="P498" t="str">
            <v>中银富登</v>
          </cell>
        </row>
        <row r="499">
          <cell r="O499" t="str">
            <v>412728196004016836</v>
          </cell>
          <cell r="P499" t="str">
            <v>中银富登</v>
          </cell>
        </row>
        <row r="500">
          <cell r="O500" t="str">
            <v>412728198404176889</v>
          </cell>
          <cell r="P500" t="str">
            <v>中银富登</v>
          </cell>
        </row>
        <row r="501">
          <cell r="O501" t="str">
            <v>412728197210076412</v>
          </cell>
          <cell r="P501" t="str">
            <v>中银富登</v>
          </cell>
        </row>
        <row r="502">
          <cell r="O502" t="str">
            <v>41272819621002081X</v>
          </cell>
          <cell r="P502" t="str">
            <v>中银富登</v>
          </cell>
        </row>
        <row r="503">
          <cell r="O503" t="str">
            <v>412728198207106478</v>
          </cell>
          <cell r="P503" t="str">
            <v>中银富登</v>
          </cell>
        </row>
        <row r="504">
          <cell r="O504" t="str">
            <v>412728198810176438</v>
          </cell>
          <cell r="P504" t="str">
            <v>中银富登</v>
          </cell>
        </row>
        <row r="505">
          <cell r="O505" t="str">
            <v>41272819721104691X</v>
          </cell>
          <cell r="P505" t="str">
            <v>中银富登</v>
          </cell>
        </row>
        <row r="506">
          <cell r="O506" t="str">
            <v>412728196802096834</v>
          </cell>
          <cell r="P506" t="str">
            <v>中银富登</v>
          </cell>
        </row>
        <row r="507">
          <cell r="O507" t="str">
            <v>412728196601236810</v>
          </cell>
          <cell r="P507" t="str">
            <v>中银富登</v>
          </cell>
        </row>
        <row r="508">
          <cell r="O508" t="str">
            <v>412728196206106813</v>
          </cell>
          <cell r="P508" t="str">
            <v>中银富登</v>
          </cell>
        </row>
        <row r="509">
          <cell r="O509" t="str">
            <v>412728197010153890</v>
          </cell>
          <cell r="P509" t="str">
            <v>中银富登</v>
          </cell>
        </row>
        <row r="510">
          <cell r="O510" t="str">
            <v>412728198211082843</v>
          </cell>
          <cell r="P510" t="str">
            <v>中银富登</v>
          </cell>
        </row>
        <row r="511">
          <cell r="O511" t="str">
            <v>412728197711293431</v>
          </cell>
          <cell r="P511" t="str">
            <v>中银富登</v>
          </cell>
        </row>
        <row r="512">
          <cell r="O512" t="str">
            <v>411502198706079341</v>
          </cell>
          <cell r="P512" t="str">
            <v>中银富登</v>
          </cell>
        </row>
        <row r="513">
          <cell r="O513" t="str">
            <v>412728196910036839</v>
          </cell>
          <cell r="P513" t="str">
            <v>中银富登</v>
          </cell>
        </row>
        <row r="514">
          <cell r="O514" t="str">
            <v>412728198807246837</v>
          </cell>
          <cell r="P514" t="str">
            <v>中银富登</v>
          </cell>
        </row>
        <row r="515">
          <cell r="O515" t="str">
            <v>412728197706206815</v>
          </cell>
          <cell r="P515" t="str">
            <v>中银富登</v>
          </cell>
        </row>
        <row r="516">
          <cell r="O516" t="str">
            <v>412728196405176822</v>
          </cell>
          <cell r="P516" t="str">
            <v>中银富登</v>
          </cell>
        </row>
        <row r="517">
          <cell r="O517" t="str">
            <v>412728197503163878</v>
          </cell>
          <cell r="P517" t="str">
            <v>中银富登</v>
          </cell>
        </row>
        <row r="518">
          <cell r="O518" t="str">
            <v>412728199001083930</v>
          </cell>
          <cell r="P518" t="str">
            <v>中银富登</v>
          </cell>
        </row>
        <row r="519">
          <cell r="O519" t="str">
            <v>412728198611161217</v>
          </cell>
          <cell r="P519" t="str">
            <v>中银富登</v>
          </cell>
        </row>
        <row r="520">
          <cell r="O520" t="str">
            <v>412728198211071255</v>
          </cell>
          <cell r="P520" t="str">
            <v>中银富登</v>
          </cell>
        </row>
        <row r="521">
          <cell r="O521" t="str">
            <v>412728196912211274</v>
          </cell>
          <cell r="P521" t="str">
            <v>中银富登</v>
          </cell>
        </row>
        <row r="522">
          <cell r="O522" t="str">
            <v>412728198210030515</v>
          </cell>
          <cell r="P522" t="str">
            <v>中银富登</v>
          </cell>
        </row>
        <row r="523">
          <cell r="O523" t="str">
            <v>412728196509120559</v>
          </cell>
          <cell r="P523" t="str">
            <v>中银富登</v>
          </cell>
        </row>
        <row r="524">
          <cell r="O524" t="str">
            <v>412728196709076839</v>
          </cell>
          <cell r="P524" t="str">
            <v>中银富登</v>
          </cell>
        </row>
        <row r="525">
          <cell r="O525" t="str">
            <v>412728199004060814</v>
          </cell>
          <cell r="P525" t="str">
            <v>中银富登</v>
          </cell>
        </row>
        <row r="526">
          <cell r="O526" t="str">
            <v>412728197410111219</v>
          </cell>
          <cell r="P526" t="str">
            <v>中银富登</v>
          </cell>
        </row>
        <row r="527">
          <cell r="O527" t="str">
            <v>412728198104123478</v>
          </cell>
          <cell r="P527" t="str">
            <v>中银富登</v>
          </cell>
        </row>
        <row r="528">
          <cell r="O528" t="str">
            <v>412728199003030533</v>
          </cell>
          <cell r="P528" t="str">
            <v>中银富登</v>
          </cell>
        </row>
        <row r="529">
          <cell r="O529" t="str">
            <v>412728197207101277</v>
          </cell>
          <cell r="P529" t="str">
            <v>中银富登</v>
          </cell>
        </row>
        <row r="530">
          <cell r="O530" t="str">
            <v>412728196307206434</v>
          </cell>
          <cell r="P530" t="str">
            <v>中银富登</v>
          </cell>
        </row>
        <row r="531">
          <cell r="O531" t="str">
            <v>412728196703206436</v>
          </cell>
          <cell r="P531" t="str">
            <v>中银富登</v>
          </cell>
        </row>
        <row r="532">
          <cell r="O532" t="str">
            <v>412728196303106487</v>
          </cell>
          <cell r="P532" t="str">
            <v>中银富登</v>
          </cell>
        </row>
        <row r="533">
          <cell r="O533" t="str">
            <v>412728196109246435</v>
          </cell>
          <cell r="P533" t="str">
            <v>中银富登</v>
          </cell>
        </row>
        <row r="534">
          <cell r="O534" t="str">
            <v>412728196404156459</v>
          </cell>
          <cell r="P534" t="str">
            <v>中银富登</v>
          </cell>
        </row>
        <row r="535">
          <cell r="O535" t="str">
            <v>412728197810033416</v>
          </cell>
          <cell r="P535" t="str">
            <v>中银富登</v>
          </cell>
        </row>
        <row r="536">
          <cell r="O536" t="str">
            <v>412728197307240530</v>
          </cell>
          <cell r="P536" t="str">
            <v>中银富登</v>
          </cell>
        </row>
        <row r="537">
          <cell r="O537" t="str">
            <v>41272819790501121X</v>
          </cell>
          <cell r="P537" t="str">
            <v>中银富登</v>
          </cell>
        </row>
        <row r="538">
          <cell r="O538" t="str">
            <v>412728196204094273</v>
          </cell>
          <cell r="P538" t="str">
            <v>农行</v>
          </cell>
          <cell r="Q538" t="str">
            <v>信用社</v>
          </cell>
          <cell r="R538" t="str">
            <v>崔永兵</v>
          </cell>
          <cell r="S538" t="str">
            <v>00000031683923782889</v>
          </cell>
        </row>
        <row r="539">
          <cell r="O539" t="str">
            <v>412728197605211412</v>
          </cell>
          <cell r="P539" t="str">
            <v>农行</v>
          </cell>
        </row>
        <row r="540">
          <cell r="O540" t="str">
            <v>412728196109074215</v>
          </cell>
          <cell r="P540" t="str">
            <v>农行</v>
          </cell>
          <cell r="Q540" t="str">
            <v>信用社</v>
          </cell>
          <cell r="R540" t="str">
            <v>李明军</v>
          </cell>
          <cell r="S540" t="str">
            <v>00000025613873786889</v>
          </cell>
        </row>
        <row r="541">
          <cell r="O541" t="str">
            <v>412728197211301538</v>
          </cell>
          <cell r="P541" t="str">
            <v>农行</v>
          </cell>
        </row>
        <row r="542">
          <cell r="O542" t="str">
            <v>41272819920706169X</v>
          </cell>
          <cell r="P542" t="str">
            <v>农行</v>
          </cell>
        </row>
        <row r="543">
          <cell r="O543" t="str">
            <v>412728196206151585</v>
          </cell>
          <cell r="P543" t="str">
            <v>农行</v>
          </cell>
        </row>
        <row r="544">
          <cell r="O544" t="str">
            <v>412728196201071527</v>
          </cell>
          <cell r="P544" t="str">
            <v>农行</v>
          </cell>
        </row>
        <row r="545">
          <cell r="O545" t="str">
            <v>412728196408091824</v>
          </cell>
          <cell r="P545" t="str">
            <v>农行</v>
          </cell>
        </row>
        <row r="546">
          <cell r="O546" t="str">
            <v>412728198008051873</v>
          </cell>
          <cell r="P546" t="str">
            <v>农行</v>
          </cell>
        </row>
        <row r="547">
          <cell r="O547" t="str">
            <v>412728199812111819</v>
          </cell>
          <cell r="P547" t="str">
            <v>农行</v>
          </cell>
        </row>
        <row r="548">
          <cell r="O548" t="str">
            <v>412728196405141523</v>
          </cell>
          <cell r="P548" t="str">
            <v>农行</v>
          </cell>
        </row>
        <row r="549">
          <cell r="O549" t="str">
            <v>412728196506081689</v>
          </cell>
          <cell r="P549" t="str">
            <v>农行</v>
          </cell>
        </row>
        <row r="550">
          <cell r="O550" t="str">
            <v>412728197902141828</v>
          </cell>
          <cell r="P550" t="str">
            <v>农行</v>
          </cell>
        </row>
        <row r="551">
          <cell r="O551" t="str">
            <v>412728199905171968</v>
          </cell>
          <cell r="P551" t="str">
            <v>农行</v>
          </cell>
        </row>
        <row r="552">
          <cell r="O552" t="str">
            <v>412728196304261550</v>
          </cell>
          <cell r="P552" t="str">
            <v>农行</v>
          </cell>
        </row>
        <row r="553">
          <cell r="O553" t="str">
            <v>412728197805041833</v>
          </cell>
          <cell r="P553" t="str">
            <v>农行</v>
          </cell>
        </row>
        <row r="554">
          <cell r="O554" t="str">
            <v>412728196610211519</v>
          </cell>
          <cell r="P554" t="str">
            <v>农行</v>
          </cell>
        </row>
        <row r="555">
          <cell r="O555" t="str">
            <v>412728197206011616</v>
          </cell>
          <cell r="P555" t="str">
            <v>农行</v>
          </cell>
        </row>
        <row r="556">
          <cell r="O556" t="str">
            <v>412728197206121567</v>
          </cell>
          <cell r="P556" t="str">
            <v>农行</v>
          </cell>
        </row>
        <row r="557">
          <cell r="O557" t="str">
            <v>411624196610051816</v>
          </cell>
          <cell r="P557" t="str">
            <v>农行</v>
          </cell>
        </row>
        <row r="558">
          <cell r="O558" t="str">
            <v>412728199001101713</v>
          </cell>
          <cell r="P558" t="str">
            <v>农行</v>
          </cell>
        </row>
        <row r="559">
          <cell r="O559" t="str">
            <v>412728197206261535</v>
          </cell>
          <cell r="P559" t="str">
            <v>农行</v>
          </cell>
        </row>
        <row r="560">
          <cell r="O560" t="str">
            <v>412728198706051838</v>
          </cell>
          <cell r="P560" t="str">
            <v>农行</v>
          </cell>
        </row>
        <row r="561">
          <cell r="O561" t="str">
            <v>412728196611111552</v>
          </cell>
          <cell r="P561" t="str">
            <v>农行</v>
          </cell>
        </row>
        <row r="562">
          <cell r="O562" t="str">
            <v>412728198609074325</v>
          </cell>
          <cell r="P562" t="str">
            <v>农行</v>
          </cell>
          <cell r="Q562" t="str">
            <v>信用社</v>
          </cell>
          <cell r="R562" t="str">
            <v>艾秋丽</v>
          </cell>
          <cell r="S562" t="str">
            <v>623059137803825289</v>
          </cell>
        </row>
        <row r="563">
          <cell r="O563" t="str">
            <v>412728198012254251</v>
          </cell>
          <cell r="P563" t="str">
            <v>农行</v>
          </cell>
          <cell r="Q563" t="str">
            <v>信用社</v>
          </cell>
          <cell r="R563" t="str">
            <v>艾永刚</v>
          </cell>
          <cell r="S563" t="str">
            <v>622991137800954630</v>
          </cell>
        </row>
        <row r="564">
          <cell r="O564" t="str">
            <v>412728197202244236</v>
          </cell>
          <cell r="P564" t="str">
            <v>农行</v>
          </cell>
          <cell r="Q564" t="str">
            <v>信用社</v>
          </cell>
          <cell r="R564" t="str">
            <v>崔大留</v>
          </cell>
          <cell r="S564" t="str">
            <v>623059137802298918</v>
          </cell>
        </row>
        <row r="565">
          <cell r="O565" t="str">
            <v>412728196210154375</v>
          </cell>
          <cell r="P565" t="str">
            <v>农行</v>
          </cell>
          <cell r="Q565" t="str">
            <v>信用社</v>
          </cell>
          <cell r="R565" t="str">
            <v>段民社</v>
          </cell>
          <cell r="S565" t="str">
            <v>623059137801455162</v>
          </cell>
        </row>
        <row r="566">
          <cell r="O566" t="str">
            <v>412728198104121851</v>
          </cell>
          <cell r="P566" t="str">
            <v>农行</v>
          </cell>
        </row>
        <row r="567">
          <cell r="O567" t="str">
            <v>412728197403271812</v>
          </cell>
          <cell r="P567" t="str">
            <v>农行</v>
          </cell>
        </row>
        <row r="568">
          <cell r="O568" t="str">
            <v>412728198612154238</v>
          </cell>
          <cell r="P568" t="str">
            <v>农行</v>
          </cell>
          <cell r="Q568" t="str">
            <v>信用社</v>
          </cell>
          <cell r="R568" t="str">
            <v>李国友</v>
          </cell>
          <cell r="S568" t="str">
            <v>623059137801453175</v>
          </cell>
        </row>
        <row r="569">
          <cell r="O569" t="str">
            <v>412728196310024279</v>
          </cell>
          <cell r="P569" t="str">
            <v>农行</v>
          </cell>
          <cell r="Q569" t="str">
            <v>信用社</v>
          </cell>
          <cell r="R569" t="str">
            <v>刘文彬</v>
          </cell>
          <cell r="S569" t="str">
            <v>00000025813473786889</v>
          </cell>
        </row>
        <row r="570">
          <cell r="O570" t="str">
            <v>412728198710091832</v>
          </cell>
          <cell r="P570" t="str">
            <v>农行</v>
          </cell>
        </row>
        <row r="571">
          <cell r="O571" t="str">
            <v>412728196203084217</v>
          </cell>
          <cell r="P571" t="str">
            <v>农行</v>
          </cell>
          <cell r="Q571" t="str">
            <v>信用社</v>
          </cell>
          <cell r="R571" t="str">
            <v>陶合印</v>
          </cell>
          <cell r="S571" t="str">
            <v>623059137800531138</v>
          </cell>
        </row>
        <row r="572">
          <cell r="O572" t="str">
            <v>412728198407204232</v>
          </cell>
          <cell r="P572" t="str">
            <v>农行</v>
          </cell>
          <cell r="Q572" t="str">
            <v>信用社</v>
          </cell>
          <cell r="R572" t="str">
            <v>姚俊才</v>
          </cell>
          <cell r="S572" t="str">
            <v>623059137801308000</v>
          </cell>
        </row>
        <row r="573">
          <cell r="O573" t="str">
            <v>41272819630226167X</v>
          </cell>
          <cell r="P573" t="str">
            <v>农行</v>
          </cell>
        </row>
        <row r="574">
          <cell r="O574" t="str">
            <v>412728198311104237</v>
          </cell>
          <cell r="P574" t="str">
            <v>农行</v>
          </cell>
          <cell r="Q574" t="str">
            <v>信用社</v>
          </cell>
          <cell r="R574" t="str">
            <v>曹刘栓</v>
          </cell>
          <cell r="S574" t="str">
            <v>623059137803825271</v>
          </cell>
        </row>
        <row r="575">
          <cell r="O575" t="str">
            <v>412728196310114370</v>
          </cell>
          <cell r="P575" t="str">
            <v>农行</v>
          </cell>
          <cell r="Q575" t="str">
            <v>信用社</v>
          </cell>
          <cell r="R575" t="str">
            <v>韩朝伟</v>
          </cell>
          <cell r="S575" t="str">
            <v>623059137802715135</v>
          </cell>
        </row>
        <row r="576">
          <cell r="O576" t="str">
            <v>412728196205201536</v>
          </cell>
          <cell r="P576" t="str">
            <v>农行</v>
          </cell>
        </row>
        <row r="577">
          <cell r="O577" t="str">
            <v>412728197301091810</v>
          </cell>
          <cell r="P577" t="str">
            <v>农行</v>
          </cell>
        </row>
        <row r="578">
          <cell r="O578" t="str">
            <v>412728197112061516</v>
          </cell>
          <cell r="P578" t="str">
            <v>农行</v>
          </cell>
        </row>
        <row r="579">
          <cell r="O579" t="str">
            <v>41272819781107165X</v>
          </cell>
          <cell r="P579" t="str">
            <v>农行</v>
          </cell>
        </row>
        <row r="580">
          <cell r="O580" t="str">
            <v>412728197912291539</v>
          </cell>
          <cell r="P580" t="str">
            <v>农行</v>
          </cell>
        </row>
        <row r="581">
          <cell r="O581" t="str">
            <v>412728196112041529</v>
          </cell>
          <cell r="P581" t="str">
            <v>农行</v>
          </cell>
        </row>
        <row r="582">
          <cell r="O582" t="str">
            <v>412728197005241554</v>
          </cell>
          <cell r="P582" t="str">
            <v>农行</v>
          </cell>
        </row>
        <row r="583">
          <cell r="O583" t="str">
            <v>412728198709102901</v>
          </cell>
          <cell r="P583" t="str">
            <v>农行</v>
          </cell>
        </row>
        <row r="584">
          <cell r="O584" t="str">
            <v>412728196511011511</v>
          </cell>
          <cell r="P584" t="str">
            <v>农行</v>
          </cell>
        </row>
        <row r="585">
          <cell r="O585" t="str">
            <v>412728197806071532</v>
          </cell>
          <cell r="P585" t="str">
            <v>农行</v>
          </cell>
        </row>
        <row r="586">
          <cell r="O586" t="str">
            <v>412728197101251517</v>
          </cell>
          <cell r="P586" t="str">
            <v>农行</v>
          </cell>
        </row>
        <row r="587">
          <cell r="O587" t="str">
            <v>412728197012011511</v>
          </cell>
          <cell r="P587" t="str">
            <v>农行</v>
          </cell>
        </row>
        <row r="588">
          <cell r="O588" t="str">
            <v>412728196911281545</v>
          </cell>
          <cell r="P588" t="str">
            <v>农行</v>
          </cell>
        </row>
        <row r="589">
          <cell r="O589" t="str">
            <v>412728196312054228</v>
          </cell>
          <cell r="P589" t="str">
            <v>农行</v>
          </cell>
          <cell r="Q589" t="str">
            <v>信用社</v>
          </cell>
          <cell r="R589" t="str">
            <v>曹凤英</v>
          </cell>
          <cell r="S589" t="str">
            <v>37807002400010008</v>
          </cell>
        </row>
        <row r="590">
          <cell r="O590" t="str">
            <v>412728197803254253</v>
          </cell>
          <cell r="P590" t="str">
            <v>农行</v>
          </cell>
          <cell r="Q590" t="str">
            <v>信用社</v>
          </cell>
          <cell r="R590" t="str">
            <v>陈书田</v>
          </cell>
          <cell r="S590" t="str">
            <v>623059137802090539</v>
          </cell>
        </row>
        <row r="591">
          <cell r="O591" t="str">
            <v>412728196305164277</v>
          </cell>
          <cell r="P591" t="str">
            <v>农行</v>
          </cell>
          <cell r="Q591" t="str">
            <v>信用社</v>
          </cell>
          <cell r="R591" t="str">
            <v>崔迎福</v>
          </cell>
          <cell r="S591" t="str">
            <v>00000100149213782889</v>
          </cell>
        </row>
        <row r="592">
          <cell r="O592" t="str">
            <v>412728196112101536</v>
          </cell>
          <cell r="P592" t="str">
            <v>农行</v>
          </cell>
        </row>
        <row r="593">
          <cell r="O593" t="str">
            <v>412728196402014238</v>
          </cell>
          <cell r="P593" t="str">
            <v>农行</v>
          </cell>
          <cell r="Q593" t="str">
            <v>信用社</v>
          </cell>
          <cell r="R593" t="str">
            <v>杜朋友</v>
          </cell>
          <cell r="S593" t="str">
            <v>623059137802265537</v>
          </cell>
        </row>
        <row r="594">
          <cell r="O594" t="str">
            <v>412728198512124250</v>
          </cell>
          <cell r="P594" t="str">
            <v>农行</v>
          </cell>
          <cell r="Q594" t="str">
            <v>信用社</v>
          </cell>
          <cell r="R594" t="str">
            <v>李进京</v>
          </cell>
          <cell r="S594" t="str">
            <v>623059137801452540</v>
          </cell>
        </row>
        <row r="595">
          <cell r="O595" t="str">
            <v>41272819750818423X</v>
          </cell>
          <cell r="P595" t="str">
            <v>农行</v>
          </cell>
          <cell r="Q595" t="str">
            <v>信用社</v>
          </cell>
          <cell r="R595" t="str">
            <v>李玉林</v>
          </cell>
          <cell r="S595" t="str">
            <v>623059137801112516</v>
          </cell>
        </row>
        <row r="596">
          <cell r="O596" t="str">
            <v>412728196706194266</v>
          </cell>
          <cell r="P596" t="str">
            <v>农行</v>
          </cell>
          <cell r="Q596" t="str">
            <v>信用社</v>
          </cell>
          <cell r="R596" t="str">
            <v>李月花</v>
          </cell>
          <cell r="S596" t="str">
            <v>623059137800770801</v>
          </cell>
        </row>
        <row r="597">
          <cell r="O597" t="str">
            <v>41272819640602752X</v>
          </cell>
          <cell r="P597" t="str">
            <v>农行</v>
          </cell>
          <cell r="Q597" t="str">
            <v>信用社</v>
          </cell>
          <cell r="R597" t="str">
            <v>刘花荣</v>
          </cell>
          <cell r="S597" t="str">
            <v>623059137801792085</v>
          </cell>
        </row>
        <row r="598">
          <cell r="O598" t="str">
            <v>41272819740513423X</v>
          </cell>
          <cell r="P598" t="str">
            <v>农行</v>
          </cell>
          <cell r="Q598" t="str">
            <v>信用社</v>
          </cell>
          <cell r="R598" t="str">
            <v>刘新岭</v>
          </cell>
          <cell r="S598" t="str">
            <v>623059137803825594</v>
          </cell>
        </row>
        <row r="599">
          <cell r="O599" t="str">
            <v>412728196712204213</v>
          </cell>
          <cell r="P599" t="str">
            <v>农行</v>
          </cell>
          <cell r="Q599" t="str">
            <v>信用社</v>
          </cell>
          <cell r="R599" t="str">
            <v>孙长征</v>
          </cell>
          <cell r="S599" t="str">
            <v>00000019741583783889</v>
          </cell>
        </row>
        <row r="600">
          <cell r="O600" t="str">
            <v>412728196506074278</v>
          </cell>
          <cell r="P600" t="str">
            <v>农行</v>
          </cell>
          <cell r="Q600" t="str">
            <v>信用社</v>
          </cell>
          <cell r="R600" t="str">
            <v>王董事</v>
          </cell>
          <cell r="S600" t="str">
            <v>623059137803593150</v>
          </cell>
        </row>
        <row r="601">
          <cell r="O601" t="str">
            <v>412728196607144212</v>
          </cell>
          <cell r="P601" t="str">
            <v>农行</v>
          </cell>
          <cell r="Q601" t="str">
            <v>信用社</v>
          </cell>
          <cell r="R601" t="str">
            <v>王放良</v>
          </cell>
          <cell r="S601" t="str">
            <v>623059137801455956</v>
          </cell>
        </row>
        <row r="602">
          <cell r="O602" t="str">
            <v>412728198110081921</v>
          </cell>
          <cell r="P602" t="str">
            <v>农行</v>
          </cell>
        </row>
        <row r="603">
          <cell r="O603" t="str">
            <v>130406197512142418</v>
          </cell>
          <cell r="P603" t="str">
            <v>农行</v>
          </cell>
          <cell r="Q603" t="str">
            <v>信用社</v>
          </cell>
          <cell r="R603" t="str">
            <v>王矿生</v>
          </cell>
          <cell r="S603" t="str">
            <v>623059137802220284</v>
          </cell>
        </row>
        <row r="604">
          <cell r="O604" t="str">
            <v>41272819791210422X</v>
          </cell>
          <cell r="P604" t="str">
            <v>农行</v>
          </cell>
          <cell r="Q604" t="str">
            <v>信用社</v>
          </cell>
          <cell r="R604" t="str">
            <v>王小红</v>
          </cell>
          <cell r="S604" t="str">
            <v>623059137801792192</v>
          </cell>
        </row>
        <row r="605">
          <cell r="O605" t="str">
            <v>412728196608274270</v>
          </cell>
          <cell r="P605" t="str">
            <v>农行</v>
          </cell>
          <cell r="Q605" t="str">
            <v>信用社</v>
          </cell>
          <cell r="R605" t="str">
            <v>王照田</v>
          </cell>
          <cell r="S605" t="str">
            <v>623059137801343673</v>
          </cell>
        </row>
        <row r="606">
          <cell r="O606" t="str">
            <v>412728196210114218</v>
          </cell>
          <cell r="P606" t="str">
            <v>农行</v>
          </cell>
          <cell r="Q606" t="str">
            <v>信用社</v>
          </cell>
          <cell r="R606" t="str">
            <v>李玉芝</v>
          </cell>
          <cell r="S606" t="str">
            <v>623059137803825610</v>
          </cell>
        </row>
        <row r="607">
          <cell r="O607" t="str">
            <v>412728196707144228</v>
          </cell>
          <cell r="P607" t="str">
            <v>农行</v>
          </cell>
          <cell r="Q607" t="str">
            <v>信用社</v>
          </cell>
          <cell r="R607" t="str">
            <v>杨桂英</v>
          </cell>
          <cell r="S607" t="str">
            <v>623059137800915257</v>
          </cell>
        </row>
        <row r="608">
          <cell r="O608" t="str">
            <v>412728199611124234</v>
          </cell>
          <cell r="P608" t="str">
            <v>农行</v>
          </cell>
          <cell r="Q608" t="str">
            <v>信用社</v>
          </cell>
          <cell r="R608" t="str">
            <v>姚殿成</v>
          </cell>
          <cell r="S608" t="str">
            <v>623059137801616664</v>
          </cell>
        </row>
        <row r="609">
          <cell r="O609" t="str">
            <v>412728199404044215</v>
          </cell>
          <cell r="P609" t="str">
            <v>农行</v>
          </cell>
          <cell r="Q609" t="str">
            <v>信用社</v>
          </cell>
          <cell r="R609" t="str">
            <v>张涛</v>
          </cell>
          <cell r="S609" t="str">
            <v>623059119101130695</v>
          </cell>
        </row>
        <row r="610">
          <cell r="O610" t="str">
            <v>412728197804091652</v>
          </cell>
          <cell r="P610" t="str">
            <v>农行</v>
          </cell>
        </row>
        <row r="611">
          <cell r="O611" t="str">
            <v>412728196111101833</v>
          </cell>
          <cell r="P611" t="str">
            <v>农行</v>
          </cell>
        </row>
        <row r="612">
          <cell r="O612" t="str">
            <v>412728196107151811</v>
          </cell>
          <cell r="P612" t="str">
            <v>农行</v>
          </cell>
        </row>
        <row r="613">
          <cell r="O613" t="str">
            <v>411624197201021813</v>
          </cell>
          <cell r="P613" t="str">
            <v>农行</v>
          </cell>
        </row>
        <row r="614">
          <cell r="O614" t="str">
            <v>412728199110264212</v>
          </cell>
          <cell r="P614" t="str">
            <v>农行</v>
          </cell>
          <cell r="Q614" t="str">
            <v>信用社</v>
          </cell>
          <cell r="R614" t="str">
            <v>刘露</v>
          </cell>
          <cell r="S614" t="str">
            <v>623059137803285377</v>
          </cell>
        </row>
        <row r="615">
          <cell r="O615" t="str">
            <v>412728198310051639</v>
          </cell>
          <cell r="P615" t="str">
            <v>农行</v>
          </cell>
        </row>
        <row r="616">
          <cell r="O616" t="str">
            <v>412728196307101958</v>
          </cell>
          <cell r="P616" t="str">
            <v>农行</v>
          </cell>
        </row>
        <row r="617">
          <cell r="O617" t="str">
            <v>412728196911121816</v>
          </cell>
          <cell r="P617" t="str">
            <v>农行</v>
          </cell>
        </row>
        <row r="618">
          <cell r="O618" t="str">
            <v>412726198608115460</v>
          </cell>
          <cell r="P618" t="str">
            <v>农行</v>
          </cell>
        </row>
        <row r="619">
          <cell r="O619" t="str">
            <v>412728197209021852</v>
          </cell>
          <cell r="P619" t="str">
            <v>农行</v>
          </cell>
        </row>
        <row r="620">
          <cell r="O620" t="str">
            <v>412728196210091837</v>
          </cell>
          <cell r="P620" t="str">
            <v>农行</v>
          </cell>
        </row>
        <row r="621">
          <cell r="O621" t="str">
            <v>412728198511201859</v>
          </cell>
          <cell r="P621" t="str">
            <v>农行</v>
          </cell>
        </row>
        <row r="622">
          <cell r="O622" t="str">
            <v>412728198708281549</v>
          </cell>
          <cell r="P622" t="str">
            <v>农行</v>
          </cell>
        </row>
        <row r="623">
          <cell r="O623" t="str">
            <v>412728197506011853</v>
          </cell>
          <cell r="P623" t="str">
            <v>农行</v>
          </cell>
        </row>
        <row r="624">
          <cell r="O624" t="str">
            <v>41032519880708314X</v>
          </cell>
          <cell r="P624" t="str">
            <v>农行</v>
          </cell>
        </row>
        <row r="625">
          <cell r="O625" t="str">
            <v>41272819630420429X</v>
          </cell>
          <cell r="P625" t="str">
            <v>农行</v>
          </cell>
          <cell r="Q625" t="str">
            <v>信用社</v>
          </cell>
          <cell r="R625" t="str">
            <v>田维军</v>
          </cell>
          <cell r="S625" t="str">
            <v>623059137801795716</v>
          </cell>
        </row>
        <row r="626">
          <cell r="O626" t="str">
            <v>41272819941016423X</v>
          </cell>
          <cell r="P626" t="str">
            <v>农行</v>
          </cell>
          <cell r="Q626" t="str">
            <v>信用社</v>
          </cell>
          <cell r="R626" t="str">
            <v>姚连业</v>
          </cell>
          <cell r="S626" t="str">
            <v>00000021308923784889</v>
          </cell>
        </row>
        <row r="627">
          <cell r="O627" t="str">
            <v>412728197711184251</v>
          </cell>
          <cell r="P627" t="str">
            <v>农行</v>
          </cell>
          <cell r="Q627" t="str">
            <v>信用社</v>
          </cell>
          <cell r="R627" t="str">
            <v>张纪成</v>
          </cell>
          <cell r="S627" t="str">
            <v>623059137801795880</v>
          </cell>
        </row>
        <row r="628">
          <cell r="O628" t="str">
            <v>412728196212244235</v>
          </cell>
          <cell r="P628" t="str">
            <v>农行</v>
          </cell>
          <cell r="Q628" t="str">
            <v>信用社</v>
          </cell>
        </row>
        <row r="629">
          <cell r="O629" t="str">
            <v>412728196507064231</v>
          </cell>
          <cell r="P629" t="str">
            <v>农行</v>
          </cell>
          <cell r="Q629" t="str">
            <v>信用社</v>
          </cell>
          <cell r="R629" t="str">
            <v>王建华</v>
          </cell>
          <cell r="S629" t="str">
            <v>6230591378001793281</v>
          </cell>
        </row>
        <row r="630">
          <cell r="O630" t="str">
            <v>412728196304084267</v>
          </cell>
          <cell r="P630" t="str">
            <v>农行</v>
          </cell>
          <cell r="Q630" t="str">
            <v>信用社</v>
          </cell>
          <cell r="R630" t="str">
            <v>王世民</v>
          </cell>
          <cell r="S630" t="str">
            <v>0000002575931380889</v>
          </cell>
        </row>
        <row r="631">
          <cell r="O631" t="str">
            <v>412728196206241839</v>
          </cell>
          <cell r="P631" t="str">
            <v>农行</v>
          </cell>
        </row>
        <row r="632">
          <cell r="O632" t="str">
            <v>41272819840926161X</v>
          </cell>
          <cell r="P632" t="str">
            <v>农行</v>
          </cell>
        </row>
        <row r="633">
          <cell r="O633" t="str">
            <v>412728196411101835</v>
          </cell>
          <cell r="P633" t="str">
            <v>农行</v>
          </cell>
        </row>
        <row r="634">
          <cell r="O634" t="str">
            <v>412728197305141811</v>
          </cell>
          <cell r="P634" t="str">
            <v>农行</v>
          </cell>
        </row>
        <row r="635">
          <cell r="O635" t="str">
            <v>41272819660716183X</v>
          </cell>
          <cell r="P635" t="str">
            <v>农行</v>
          </cell>
        </row>
        <row r="636">
          <cell r="O636" t="str">
            <v>412728196203141859</v>
          </cell>
          <cell r="P636" t="str">
            <v>农行</v>
          </cell>
        </row>
        <row r="637">
          <cell r="O637" t="str">
            <v>412728196307061810</v>
          </cell>
          <cell r="P637" t="str">
            <v>农行</v>
          </cell>
        </row>
        <row r="638">
          <cell r="O638" t="str">
            <v>412728196102021815</v>
          </cell>
          <cell r="P638" t="str">
            <v>农行</v>
          </cell>
        </row>
        <row r="639">
          <cell r="O639" t="str">
            <v>412728196012171852</v>
          </cell>
          <cell r="P639" t="str">
            <v>农行</v>
          </cell>
        </row>
        <row r="640">
          <cell r="O640" t="str">
            <v>412728197906294231</v>
          </cell>
          <cell r="P640" t="str">
            <v>农行</v>
          </cell>
          <cell r="Q640" t="str">
            <v>信用社</v>
          </cell>
          <cell r="R640" t="str">
            <v>邓祥中</v>
          </cell>
          <cell r="S640" t="str">
            <v>623059137802268002</v>
          </cell>
        </row>
        <row r="641">
          <cell r="O641" t="str">
            <v>412728197804104230</v>
          </cell>
          <cell r="P641" t="str">
            <v>农行</v>
          </cell>
          <cell r="Q641" t="str">
            <v>信用社</v>
          </cell>
          <cell r="R641" t="str">
            <v>冷新军</v>
          </cell>
          <cell r="S641" t="str">
            <v>37807002200012051</v>
          </cell>
        </row>
        <row r="642">
          <cell r="O642" t="str">
            <v>412728196612244381</v>
          </cell>
          <cell r="P642" t="str">
            <v>农行</v>
          </cell>
          <cell r="Q642" t="str">
            <v>信用社</v>
          </cell>
          <cell r="R642" t="str">
            <v>刘厚芝</v>
          </cell>
          <cell r="S642" t="str">
            <v>623059137801614511</v>
          </cell>
        </row>
        <row r="643">
          <cell r="O643" t="str">
            <v>412728197612294236</v>
          </cell>
          <cell r="P643" t="str">
            <v>农行</v>
          </cell>
          <cell r="Q643" t="str">
            <v>信用社</v>
          </cell>
          <cell r="R643" t="str">
            <v>刘金山</v>
          </cell>
          <cell r="S643" t="str">
            <v>623059137801310821</v>
          </cell>
        </row>
        <row r="644">
          <cell r="O644" t="str">
            <v>412728196404144271</v>
          </cell>
          <cell r="P644" t="str">
            <v>农行</v>
          </cell>
          <cell r="Q644" t="str">
            <v>信用社</v>
          </cell>
          <cell r="R644" t="str">
            <v>王建华</v>
          </cell>
          <cell r="S644" t="str">
            <v>00000025611353780889</v>
          </cell>
        </row>
        <row r="645">
          <cell r="O645" t="str">
            <v>412728198811134272</v>
          </cell>
          <cell r="P645" t="str">
            <v>农行</v>
          </cell>
          <cell r="Q645" t="str">
            <v>信用社</v>
          </cell>
          <cell r="R645" t="str">
            <v>王相洋</v>
          </cell>
          <cell r="S645" t="str">
            <v>623059137802911817</v>
          </cell>
        </row>
        <row r="646">
          <cell r="O646" t="str">
            <v>412728196608141558</v>
          </cell>
          <cell r="P646" t="str">
            <v>农行</v>
          </cell>
        </row>
        <row r="647">
          <cell r="O647" t="str">
            <v>412728196612241519</v>
          </cell>
          <cell r="P647" t="str">
            <v>农行</v>
          </cell>
        </row>
        <row r="648">
          <cell r="O648" t="str">
            <v>412728198805301513</v>
          </cell>
          <cell r="P648" t="str">
            <v>农行</v>
          </cell>
        </row>
        <row r="649">
          <cell r="O649" t="str">
            <v>41272819970517155X</v>
          </cell>
          <cell r="P649" t="str">
            <v>农行</v>
          </cell>
        </row>
        <row r="650">
          <cell r="O650" t="str">
            <v>412726198603137986</v>
          </cell>
          <cell r="P650" t="str">
            <v>农行</v>
          </cell>
        </row>
        <row r="651">
          <cell r="O651" t="str">
            <v>412728196210011550</v>
          </cell>
          <cell r="P651" t="str">
            <v>农行</v>
          </cell>
        </row>
        <row r="652">
          <cell r="O652" t="str">
            <v>412728197003291515</v>
          </cell>
          <cell r="P652" t="str">
            <v>农行</v>
          </cell>
        </row>
        <row r="653">
          <cell r="O653" t="str">
            <v>412728197804061576</v>
          </cell>
          <cell r="P653" t="str">
            <v>农行</v>
          </cell>
        </row>
        <row r="654">
          <cell r="O654" t="str">
            <v>412728197308204590</v>
          </cell>
          <cell r="P654" t="str">
            <v>农行</v>
          </cell>
        </row>
        <row r="655">
          <cell r="O655" t="str">
            <v>412728196405204512</v>
          </cell>
          <cell r="P655" t="str">
            <v>农行</v>
          </cell>
        </row>
        <row r="656">
          <cell r="O656" t="str">
            <v>412728197509234518</v>
          </cell>
          <cell r="P656" t="str">
            <v>农行</v>
          </cell>
        </row>
        <row r="657">
          <cell r="O657" t="str">
            <v>412728199003121574</v>
          </cell>
          <cell r="P657" t="str">
            <v>农行</v>
          </cell>
        </row>
        <row r="658">
          <cell r="O658" t="str">
            <v>412728196911211512</v>
          </cell>
          <cell r="P658" t="str">
            <v>农行</v>
          </cell>
        </row>
        <row r="659">
          <cell r="O659" t="str">
            <v>412728196007154679</v>
          </cell>
          <cell r="P659" t="str">
            <v>农行</v>
          </cell>
        </row>
        <row r="660">
          <cell r="O660" t="str">
            <v>412728196507011594</v>
          </cell>
          <cell r="P660" t="str">
            <v>农行</v>
          </cell>
        </row>
        <row r="661">
          <cell r="O661" t="str">
            <v>412728197411091539</v>
          </cell>
          <cell r="P661" t="str">
            <v>农行</v>
          </cell>
        </row>
        <row r="662">
          <cell r="O662" t="str">
            <v>412728197306231528</v>
          </cell>
          <cell r="P662" t="str">
            <v>农行</v>
          </cell>
        </row>
        <row r="663">
          <cell r="O663" t="str">
            <v>412728196303101512</v>
          </cell>
          <cell r="P663" t="str">
            <v>农行</v>
          </cell>
        </row>
        <row r="664">
          <cell r="O664" t="str">
            <v>412728197303101517</v>
          </cell>
          <cell r="P664" t="str">
            <v>农行</v>
          </cell>
        </row>
        <row r="665">
          <cell r="O665" t="str">
            <v>412728197608081553</v>
          </cell>
          <cell r="P665" t="str">
            <v>农行</v>
          </cell>
        </row>
        <row r="666">
          <cell r="O666" t="str">
            <v>412728196205021519</v>
          </cell>
          <cell r="P666" t="str">
            <v>农行</v>
          </cell>
        </row>
        <row r="667">
          <cell r="O667" t="str">
            <v>412728197406204703</v>
          </cell>
          <cell r="P667" t="str">
            <v>农行</v>
          </cell>
        </row>
        <row r="668">
          <cell r="O668" t="str">
            <v>412728196101091619</v>
          </cell>
          <cell r="P668" t="str">
            <v>农行</v>
          </cell>
        </row>
        <row r="669">
          <cell r="O669" t="str">
            <v>412728197911156028</v>
          </cell>
          <cell r="P669" t="str">
            <v>农行</v>
          </cell>
        </row>
        <row r="670">
          <cell r="O670" t="str">
            <v>412728197006141619</v>
          </cell>
          <cell r="P670" t="str">
            <v>农行</v>
          </cell>
        </row>
        <row r="671">
          <cell r="O671" t="str">
            <v>412728198006221576</v>
          </cell>
          <cell r="P671" t="str">
            <v>农行</v>
          </cell>
        </row>
        <row r="672">
          <cell r="O672" t="str">
            <v>412728196907124512</v>
          </cell>
          <cell r="P672" t="str">
            <v>农行</v>
          </cell>
        </row>
        <row r="673">
          <cell r="O673" t="str">
            <v>41272819660901477X</v>
          </cell>
          <cell r="P673" t="str">
            <v>农行</v>
          </cell>
        </row>
        <row r="674">
          <cell r="O674" t="str">
            <v>412728197508161556</v>
          </cell>
          <cell r="P674" t="str">
            <v>农行</v>
          </cell>
        </row>
        <row r="675">
          <cell r="O675" t="str">
            <v>412728196806021530</v>
          </cell>
          <cell r="P675" t="str">
            <v>农行</v>
          </cell>
        </row>
        <row r="676">
          <cell r="O676" t="str">
            <v>412728196610151579</v>
          </cell>
          <cell r="P676" t="str">
            <v>农行</v>
          </cell>
        </row>
        <row r="677">
          <cell r="O677" t="str">
            <v>412728196607201627</v>
          </cell>
          <cell r="P677" t="str">
            <v>农行</v>
          </cell>
        </row>
        <row r="678">
          <cell r="O678" t="str">
            <v>412728197912061557</v>
          </cell>
          <cell r="P678" t="str">
            <v>农行</v>
          </cell>
        </row>
        <row r="679">
          <cell r="O679" t="str">
            <v>412728198909104549</v>
          </cell>
          <cell r="P679" t="str">
            <v>农行</v>
          </cell>
        </row>
        <row r="680">
          <cell r="O680" t="str">
            <v>412728198602154533</v>
          </cell>
          <cell r="P680" t="str">
            <v>农行</v>
          </cell>
        </row>
        <row r="681">
          <cell r="O681" t="str">
            <v>412728196409271528</v>
          </cell>
          <cell r="P681" t="str">
            <v>农行</v>
          </cell>
        </row>
        <row r="682">
          <cell r="O682" t="str">
            <v>412728196710114572</v>
          </cell>
          <cell r="P682" t="str">
            <v>农行</v>
          </cell>
        </row>
        <row r="683">
          <cell r="O683" t="str">
            <v>412728197105174555</v>
          </cell>
          <cell r="P683" t="str">
            <v>农行</v>
          </cell>
        </row>
        <row r="684">
          <cell r="O684" t="str">
            <v>41272819670202151X</v>
          </cell>
          <cell r="P684" t="str">
            <v>农行</v>
          </cell>
        </row>
        <row r="685">
          <cell r="O685" t="str">
            <v>412728196805141530</v>
          </cell>
          <cell r="P685" t="str">
            <v>农行</v>
          </cell>
        </row>
        <row r="686">
          <cell r="O686" t="str">
            <v>412728197809111691</v>
          </cell>
          <cell r="P686" t="str">
            <v>农行</v>
          </cell>
        </row>
        <row r="687">
          <cell r="O687" t="str">
            <v>412728196805024529</v>
          </cell>
          <cell r="P687" t="str">
            <v>农行</v>
          </cell>
        </row>
        <row r="688">
          <cell r="O688" t="str">
            <v>412728198909114560</v>
          </cell>
          <cell r="P688" t="str">
            <v>农行</v>
          </cell>
        </row>
        <row r="689">
          <cell r="O689" t="str">
            <v>41272819691106281X</v>
          </cell>
          <cell r="P689" t="str">
            <v>沈丘农商银行</v>
          </cell>
        </row>
        <row r="690">
          <cell r="O690" t="str">
            <v>412728196511262812</v>
          </cell>
          <cell r="P690" t="str">
            <v>沈丘农商银行</v>
          </cell>
        </row>
        <row r="691">
          <cell r="O691" t="str">
            <v>41272819570707283X</v>
          </cell>
          <cell r="P691" t="str">
            <v>沈丘农商银行</v>
          </cell>
        </row>
        <row r="692">
          <cell r="O692" t="str">
            <v>412728196605072817</v>
          </cell>
          <cell r="P692" t="str">
            <v>沈丘农商银行</v>
          </cell>
        </row>
        <row r="693">
          <cell r="O693" t="str">
            <v>412728196605142811</v>
          </cell>
          <cell r="P693" t="str">
            <v>沈丘农商银行</v>
          </cell>
        </row>
        <row r="694">
          <cell r="O694" t="str">
            <v>412728195909102814</v>
          </cell>
          <cell r="P694" t="str">
            <v>沈丘农商银行</v>
          </cell>
        </row>
        <row r="695">
          <cell r="O695" t="str">
            <v>412728198012082832</v>
          </cell>
          <cell r="P695" t="str">
            <v>沈丘农商银行</v>
          </cell>
        </row>
        <row r="696">
          <cell r="O696" t="str">
            <v>412728197011012846</v>
          </cell>
          <cell r="P696" t="str">
            <v>沈丘农商银行</v>
          </cell>
        </row>
        <row r="697">
          <cell r="O697" t="str">
            <v>41272819630511283X</v>
          </cell>
          <cell r="P697" t="str">
            <v>沈丘农商银行</v>
          </cell>
        </row>
        <row r="698">
          <cell r="O698" t="str">
            <v>412728196108252817</v>
          </cell>
          <cell r="P698" t="str">
            <v>沈丘农商银行</v>
          </cell>
        </row>
        <row r="699">
          <cell r="O699" t="str">
            <v>412728196304172814</v>
          </cell>
          <cell r="P699" t="str">
            <v>沈丘农商银行</v>
          </cell>
        </row>
        <row r="700">
          <cell r="O700" t="str">
            <v>412728196404142815</v>
          </cell>
          <cell r="P700" t="str">
            <v>沈丘农商银行</v>
          </cell>
        </row>
        <row r="701">
          <cell r="O701" t="str">
            <v>412728196607072888</v>
          </cell>
          <cell r="P701" t="str">
            <v>沈丘农商银行</v>
          </cell>
        </row>
        <row r="702">
          <cell r="O702" t="str">
            <v>412728199201132813</v>
          </cell>
          <cell r="P702" t="str">
            <v>沈丘农商银行</v>
          </cell>
        </row>
        <row r="703">
          <cell r="O703" t="str">
            <v>412728197212152853</v>
          </cell>
          <cell r="P703" t="str">
            <v>沈丘农商银行</v>
          </cell>
        </row>
        <row r="704">
          <cell r="O704" t="str">
            <v>412728197104032846</v>
          </cell>
          <cell r="P704" t="str">
            <v>沈丘农商银行</v>
          </cell>
        </row>
        <row r="705">
          <cell r="O705" t="str">
            <v>412728196809102897</v>
          </cell>
          <cell r="P705" t="str">
            <v>沈丘农商银行</v>
          </cell>
        </row>
        <row r="706">
          <cell r="O706" t="str">
            <v>412728196910122876</v>
          </cell>
          <cell r="P706" t="str">
            <v>沈丘农商银行</v>
          </cell>
        </row>
        <row r="707">
          <cell r="O707" t="str">
            <v>412728196811142855</v>
          </cell>
          <cell r="P707" t="str">
            <v>沈丘农商银行</v>
          </cell>
        </row>
        <row r="708">
          <cell r="O708" t="str">
            <v>412728195604202814</v>
          </cell>
          <cell r="P708" t="str">
            <v>沈丘农商银行</v>
          </cell>
        </row>
        <row r="709">
          <cell r="O709" t="str">
            <v>412728195609012817</v>
          </cell>
          <cell r="P709" t="str">
            <v>沈丘农商银行</v>
          </cell>
        </row>
        <row r="710">
          <cell r="O710" t="str">
            <v>412728197108172838</v>
          </cell>
          <cell r="P710" t="str">
            <v>沈丘农商银行</v>
          </cell>
        </row>
        <row r="711">
          <cell r="O711" t="str">
            <v>412728195608252827</v>
          </cell>
          <cell r="P711" t="str">
            <v>沈丘农商银行</v>
          </cell>
        </row>
        <row r="712">
          <cell r="O712" t="str">
            <v>412728196903102818</v>
          </cell>
          <cell r="P712" t="str">
            <v>沈丘农商银行</v>
          </cell>
        </row>
        <row r="713">
          <cell r="O713" t="str">
            <v>41272819690404287X</v>
          </cell>
          <cell r="P713" t="str">
            <v>沈丘农商银行</v>
          </cell>
        </row>
        <row r="714">
          <cell r="O714" t="str">
            <v>412728196304152813</v>
          </cell>
          <cell r="P714" t="str">
            <v>沈丘农商银行</v>
          </cell>
        </row>
        <row r="715">
          <cell r="O715" t="str">
            <v>412728196908132856</v>
          </cell>
          <cell r="P715" t="str">
            <v>沈丘农商银行</v>
          </cell>
        </row>
        <row r="716">
          <cell r="O716" t="str">
            <v>412728196507212855</v>
          </cell>
          <cell r="P716" t="str">
            <v>沈丘农商银行</v>
          </cell>
        </row>
        <row r="717">
          <cell r="O717" t="str">
            <v>412728197908242814</v>
          </cell>
          <cell r="P717" t="str">
            <v>沈丘农商银行</v>
          </cell>
        </row>
        <row r="718">
          <cell r="O718" t="str">
            <v>412728198608202815</v>
          </cell>
          <cell r="P718" t="str">
            <v>沈丘农商银行</v>
          </cell>
        </row>
        <row r="719">
          <cell r="O719" t="str">
            <v>412728197203202898</v>
          </cell>
          <cell r="P719" t="str">
            <v>沈丘农商银行</v>
          </cell>
        </row>
        <row r="720">
          <cell r="O720" t="str">
            <v>412728197409042818</v>
          </cell>
          <cell r="P720" t="str">
            <v>沈丘农商银行</v>
          </cell>
        </row>
        <row r="721">
          <cell r="O721" t="str">
            <v>412728197611142812</v>
          </cell>
          <cell r="P721" t="str">
            <v>沈丘农商银行</v>
          </cell>
        </row>
        <row r="722">
          <cell r="O722" t="str">
            <v>412728198104181547</v>
          </cell>
          <cell r="P722" t="str">
            <v>沈丘农商银行</v>
          </cell>
        </row>
        <row r="723">
          <cell r="O723" t="str">
            <v>412728196306042845</v>
          </cell>
          <cell r="P723" t="str">
            <v>沈丘农商银行</v>
          </cell>
        </row>
        <row r="724">
          <cell r="O724" t="str">
            <v>412728197706072845</v>
          </cell>
          <cell r="P724" t="str">
            <v>沈丘农商银行</v>
          </cell>
        </row>
        <row r="725">
          <cell r="O725" t="str">
            <v>412728196512212817</v>
          </cell>
          <cell r="P725" t="str">
            <v>沈丘农商银行</v>
          </cell>
        </row>
        <row r="726">
          <cell r="O726" t="str">
            <v>412728195606022868</v>
          </cell>
          <cell r="P726" t="str">
            <v>沈丘农商银行</v>
          </cell>
        </row>
        <row r="727">
          <cell r="O727" t="str">
            <v>41272819600910283X</v>
          </cell>
          <cell r="P727" t="str">
            <v>沈丘农商银行</v>
          </cell>
        </row>
        <row r="728">
          <cell r="O728" t="str">
            <v>412728197606062834</v>
          </cell>
          <cell r="P728" t="str">
            <v>沈丘农商银行</v>
          </cell>
        </row>
        <row r="729">
          <cell r="O729" t="str">
            <v>412728196412202830</v>
          </cell>
          <cell r="P729" t="str">
            <v>沈丘农商银行</v>
          </cell>
        </row>
        <row r="730">
          <cell r="O730" t="str">
            <v>41272819670214283X</v>
          </cell>
          <cell r="P730" t="str">
            <v>沈丘农商银行</v>
          </cell>
        </row>
        <row r="731">
          <cell r="O731" t="str">
            <v>412728195705052819</v>
          </cell>
          <cell r="P731" t="str">
            <v>沈丘农商银行</v>
          </cell>
        </row>
        <row r="732">
          <cell r="O732" t="str">
            <v>412728196808082871</v>
          </cell>
          <cell r="P732" t="str">
            <v>沈丘农商银行</v>
          </cell>
        </row>
        <row r="733">
          <cell r="O733" t="str">
            <v>412728196408152893</v>
          </cell>
          <cell r="P733" t="str">
            <v>沈丘农商银行</v>
          </cell>
        </row>
        <row r="734">
          <cell r="O734" t="str">
            <v>412728196108010818</v>
          </cell>
          <cell r="P734" t="str">
            <v>沈丘农商银行白集支行</v>
          </cell>
        </row>
        <row r="735">
          <cell r="O735" t="str">
            <v>412728196712040837</v>
          </cell>
          <cell r="P735" t="str">
            <v>沈丘农商银行白集支行</v>
          </cell>
        </row>
        <row r="736">
          <cell r="O736" t="str">
            <v>412728197610070810</v>
          </cell>
          <cell r="P736" t="str">
            <v>沈丘农商银行白集支行</v>
          </cell>
        </row>
        <row r="737">
          <cell r="O737" t="str">
            <v>412728196910100861</v>
          </cell>
          <cell r="P737" t="str">
            <v>沈丘农商银行白集支行</v>
          </cell>
        </row>
        <row r="738">
          <cell r="O738" t="str">
            <v>41272819680712083X</v>
          </cell>
          <cell r="P738" t="str">
            <v>沈丘农商银行白集支行</v>
          </cell>
        </row>
        <row r="739">
          <cell r="O739" t="str">
            <v>412728198207120819</v>
          </cell>
          <cell r="P739" t="str">
            <v>沈丘农商银行白集支行</v>
          </cell>
        </row>
        <row r="740">
          <cell r="O740" t="str">
            <v>412728197712120874</v>
          </cell>
          <cell r="P740" t="str">
            <v>沈丘农商银行白集支行</v>
          </cell>
        </row>
        <row r="741">
          <cell r="O741" t="str">
            <v>412728197110130813</v>
          </cell>
          <cell r="P741" t="str">
            <v>沈丘农商银行白集支行</v>
          </cell>
        </row>
        <row r="742">
          <cell r="O742" t="str">
            <v>412728196308050822</v>
          </cell>
          <cell r="P742" t="str">
            <v>沈丘农商银行白集支行</v>
          </cell>
        </row>
        <row r="743">
          <cell r="O743" t="str">
            <v>412728196312080872</v>
          </cell>
          <cell r="P743" t="str">
            <v>沈丘农商银行白集支行</v>
          </cell>
        </row>
        <row r="744">
          <cell r="O744" t="str">
            <v>412728196009260854</v>
          </cell>
          <cell r="P744" t="str">
            <v>沈丘农商银行白集支行</v>
          </cell>
        </row>
        <row r="745">
          <cell r="O745" t="str">
            <v>412728196008220842</v>
          </cell>
          <cell r="P745" t="str">
            <v>沈丘农商银行白集支行</v>
          </cell>
        </row>
        <row r="746">
          <cell r="O746" t="str">
            <v>412728196509290865</v>
          </cell>
          <cell r="P746" t="str">
            <v>沈丘农商银行白集支行</v>
          </cell>
        </row>
        <row r="747">
          <cell r="O747" t="str">
            <v>412728196301160826</v>
          </cell>
          <cell r="P747" t="str">
            <v>沈丘农商银行白集支行</v>
          </cell>
        </row>
        <row r="748">
          <cell r="O748" t="str">
            <v>412728196601190859</v>
          </cell>
          <cell r="P748" t="str">
            <v>沈丘农商银行白集支行</v>
          </cell>
        </row>
        <row r="749">
          <cell r="O749" t="str">
            <v>412728196609060880</v>
          </cell>
          <cell r="P749" t="str">
            <v>沈丘农商银行白集支行</v>
          </cell>
        </row>
        <row r="750">
          <cell r="O750" t="str">
            <v>412728197504050824</v>
          </cell>
          <cell r="P750" t="str">
            <v>沈丘农商银行白集支行</v>
          </cell>
        </row>
        <row r="751">
          <cell r="O751" t="str">
            <v>412728197509090817</v>
          </cell>
          <cell r="P751" t="str">
            <v>沈丘农商银行白集支行</v>
          </cell>
        </row>
        <row r="752">
          <cell r="O752" t="str">
            <v>412728198101080812</v>
          </cell>
          <cell r="P752" t="str">
            <v>沈丘农商银行白集支行</v>
          </cell>
        </row>
        <row r="753">
          <cell r="O753" t="str">
            <v>412728197107030811</v>
          </cell>
          <cell r="P753" t="str">
            <v>沈丘农商银行白集支行</v>
          </cell>
        </row>
        <row r="754">
          <cell r="O754" t="str">
            <v>412728196211210850</v>
          </cell>
          <cell r="P754" t="str">
            <v>沈丘农商银行白集支行</v>
          </cell>
        </row>
        <row r="755">
          <cell r="O755" t="str">
            <v>412728197011070878</v>
          </cell>
          <cell r="P755" t="str">
            <v>沈丘农商银行白集支行</v>
          </cell>
        </row>
        <row r="756">
          <cell r="O756" t="str">
            <v>412728196808160833</v>
          </cell>
          <cell r="P756" t="str">
            <v>沈丘农商银行白集支行</v>
          </cell>
        </row>
        <row r="757">
          <cell r="O757" t="str">
            <v>412728198104080535</v>
          </cell>
          <cell r="P757" t="str">
            <v>沈丘农商行北郊支行</v>
          </cell>
        </row>
        <row r="758">
          <cell r="O758" t="str">
            <v>41272819691206055X</v>
          </cell>
          <cell r="P758" t="str">
            <v>沈丘农商行北郊支行</v>
          </cell>
        </row>
        <row r="759">
          <cell r="O759" t="str">
            <v>412728198010120516</v>
          </cell>
          <cell r="P759" t="str">
            <v>沈丘农商行北郊支行</v>
          </cell>
        </row>
        <row r="760">
          <cell r="O760" t="str">
            <v>412728198010210634</v>
          </cell>
          <cell r="P760" t="str">
            <v>沈丘农商行北郊支行</v>
          </cell>
        </row>
        <row r="761">
          <cell r="O761" t="str">
            <v>412728197902220024</v>
          </cell>
          <cell r="P761" t="str">
            <v>沈丘农商行北郊支行</v>
          </cell>
        </row>
        <row r="762">
          <cell r="O762" t="str">
            <v>412728196509250513</v>
          </cell>
          <cell r="P762" t="str">
            <v>沈丘农商行北郊支行</v>
          </cell>
        </row>
        <row r="763">
          <cell r="O763" t="str">
            <v>412728196501050517</v>
          </cell>
          <cell r="P763" t="str">
            <v>沈丘农商行北郊支行</v>
          </cell>
        </row>
        <row r="764">
          <cell r="O764" t="str">
            <v>412728198807100539</v>
          </cell>
          <cell r="P764" t="str">
            <v>沈丘农商行北郊支行</v>
          </cell>
        </row>
        <row r="765">
          <cell r="O765" t="str">
            <v>412728198811270522</v>
          </cell>
          <cell r="P765" t="str">
            <v>沈丘农商行北郊支行</v>
          </cell>
        </row>
        <row r="766">
          <cell r="O766" t="str">
            <v>412728198509180518</v>
          </cell>
          <cell r="P766" t="str">
            <v>沈丘农商行北郊支行</v>
          </cell>
        </row>
        <row r="767">
          <cell r="O767" t="str">
            <v>412728196907270536</v>
          </cell>
          <cell r="P767" t="str">
            <v>沈丘农商行北郊支行</v>
          </cell>
        </row>
        <row r="768">
          <cell r="O768" t="str">
            <v>412728197409050578</v>
          </cell>
          <cell r="P768" t="str">
            <v>沈丘农商行北郊支行</v>
          </cell>
        </row>
        <row r="769">
          <cell r="O769" t="str">
            <v>412728197904250534</v>
          </cell>
          <cell r="P769" t="str">
            <v>沈丘农商行北郊支行</v>
          </cell>
        </row>
        <row r="770">
          <cell r="O770" t="str">
            <v>412728199805260525</v>
          </cell>
          <cell r="P770" t="str">
            <v>沈丘农商行北郊支行</v>
          </cell>
        </row>
        <row r="771">
          <cell r="O771" t="str">
            <v>412728197001010572</v>
          </cell>
          <cell r="P771" t="str">
            <v>沈丘农商行北郊支行</v>
          </cell>
        </row>
        <row r="772">
          <cell r="O772" t="str">
            <v>412728197903250532</v>
          </cell>
          <cell r="P772" t="str">
            <v>沈丘农商行北郊支行</v>
          </cell>
        </row>
        <row r="773">
          <cell r="O773" t="str">
            <v>412728197201291241</v>
          </cell>
          <cell r="P773" t="str">
            <v>沈丘农商银行</v>
          </cell>
        </row>
        <row r="774">
          <cell r="O774" t="str">
            <v>412728197312051216</v>
          </cell>
          <cell r="P774" t="str">
            <v>沈丘农商银行</v>
          </cell>
        </row>
        <row r="775">
          <cell r="O775" t="str">
            <v>412728198402281255</v>
          </cell>
          <cell r="P775" t="str">
            <v>沈丘农商银行</v>
          </cell>
        </row>
        <row r="776">
          <cell r="O776" t="str">
            <v>412728198405061231</v>
          </cell>
          <cell r="P776" t="str">
            <v>沈丘农商银行</v>
          </cell>
        </row>
        <row r="777">
          <cell r="O777" t="str">
            <v>412728198110201356</v>
          </cell>
          <cell r="P777" t="str">
            <v>沈丘农商银行</v>
          </cell>
        </row>
        <row r="778">
          <cell r="O778" t="str">
            <v>412728196402091217</v>
          </cell>
          <cell r="P778" t="str">
            <v>沈丘农商银行</v>
          </cell>
        </row>
        <row r="779">
          <cell r="O779" t="str">
            <v>412728197810141257</v>
          </cell>
          <cell r="P779" t="str">
            <v>沈丘农商银行</v>
          </cell>
        </row>
        <row r="780">
          <cell r="O780" t="str">
            <v>412728198007121251</v>
          </cell>
          <cell r="P780" t="str">
            <v>沈丘农商银行</v>
          </cell>
        </row>
        <row r="781">
          <cell r="O781" t="str">
            <v>412728196203211212</v>
          </cell>
          <cell r="P781" t="str">
            <v>沈丘农商银行</v>
          </cell>
        </row>
        <row r="782">
          <cell r="O782" t="str">
            <v>412728197710291258</v>
          </cell>
          <cell r="P782" t="str">
            <v>沈丘农商银行</v>
          </cell>
        </row>
        <row r="783">
          <cell r="O783" t="str">
            <v>412728197211041211</v>
          </cell>
          <cell r="P783" t="str">
            <v>沈丘农商银行</v>
          </cell>
        </row>
        <row r="784">
          <cell r="O784" t="str">
            <v>412728196603291223</v>
          </cell>
          <cell r="P784" t="str">
            <v>沈丘农商银行</v>
          </cell>
        </row>
        <row r="785">
          <cell r="O785" t="str">
            <v>412728196812271210</v>
          </cell>
          <cell r="P785" t="str">
            <v>沈丘农商银行</v>
          </cell>
        </row>
        <row r="786">
          <cell r="O786" t="str">
            <v>412728196802061244</v>
          </cell>
          <cell r="P786" t="str">
            <v>沈丘农商银行</v>
          </cell>
        </row>
        <row r="787">
          <cell r="O787" t="str">
            <v>412728197504071211</v>
          </cell>
          <cell r="P787" t="str">
            <v>沈丘农商银行</v>
          </cell>
        </row>
        <row r="788">
          <cell r="O788" t="str">
            <v>412728198007101250</v>
          </cell>
          <cell r="P788" t="str">
            <v>沈丘农商银行</v>
          </cell>
        </row>
        <row r="789">
          <cell r="O789" t="str">
            <v>412728196306201295</v>
          </cell>
          <cell r="P789" t="str">
            <v>沈丘农商银行</v>
          </cell>
        </row>
        <row r="790">
          <cell r="O790" t="str">
            <v>412728196510101240</v>
          </cell>
          <cell r="P790" t="str">
            <v>沈丘农商银行</v>
          </cell>
        </row>
        <row r="791">
          <cell r="O791" t="str">
            <v>412728196005191222</v>
          </cell>
          <cell r="P791" t="str">
            <v>沈丘农商银行</v>
          </cell>
        </row>
        <row r="792">
          <cell r="O792" t="str">
            <v>412728196404241266</v>
          </cell>
          <cell r="P792" t="str">
            <v>沈丘农商银行</v>
          </cell>
        </row>
        <row r="793">
          <cell r="O793" t="str">
            <v>412728196305201293</v>
          </cell>
          <cell r="P793" t="str">
            <v>沈丘农商银行</v>
          </cell>
        </row>
        <row r="794">
          <cell r="O794" t="str">
            <v>412728196705081219</v>
          </cell>
          <cell r="P794" t="str">
            <v>沈丘农商银行</v>
          </cell>
        </row>
        <row r="795">
          <cell r="O795" t="str">
            <v>412728196104181249</v>
          </cell>
          <cell r="P795" t="str">
            <v>沈丘农商银行</v>
          </cell>
        </row>
        <row r="796">
          <cell r="O796" t="str">
            <v>412728196511171240</v>
          </cell>
          <cell r="P796" t="str">
            <v>沈丘农商银行</v>
          </cell>
        </row>
        <row r="797">
          <cell r="O797" t="str">
            <v>412728196508231214</v>
          </cell>
          <cell r="P797" t="str">
            <v>沈丘农商银行</v>
          </cell>
        </row>
        <row r="798">
          <cell r="O798" t="str">
            <v>412728196306081246</v>
          </cell>
          <cell r="P798" t="str">
            <v>沈丘农商银行</v>
          </cell>
        </row>
        <row r="799">
          <cell r="O799" t="str">
            <v>412728196512011214</v>
          </cell>
          <cell r="P799" t="str">
            <v>沈丘农商银行</v>
          </cell>
        </row>
        <row r="800">
          <cell r="O800" t="str">
            <v>412728197201291241</v>
          </cell>
          <cell r="P800" t="str">
            <v>沈丘农商银行</v>
          </cell>
        </row>
        <row r="801">
          <cell r="O801" t="str">
            <v>412728196401181229</v>
          </cell>
          <cell r="P801" t="str">
            <v>沈丘农商银行</v>
          </cell>
        </row>
        <row r="802">
          <cell r="O802" t="str">
            <v>412728198207161274</v>
          </cell>
          <cell r="P802" t="str">
            <v>沈丘农商银行</v>
          </cell>
        </row>
        <row r="803">
          <cell r="O803" t="str">
            <v>412728196812051218</v>
          </cell>
          <cell r="P803" t="str">
            <v>沈丘农商银行</v>
          </cell>
        </row>
        <row r="804">
          <cell r="O804" t="str">
            <v>412728196612121218</v>
          </cell>
          <cell r="P804" t="str">
            <v>沈丘农商银行</v>
          </cell>
        </row>
        <row r="805">
          <cell r="O805" t="str">
            <v>412728197111011226</v>
          </cell>
          <cell r="P805" t="str">
            <v>沈丘农商银行</v>
          </cell>
        </row>
        <row r="806">
          <cell r="O806" t="str">
            <v>412728196509241246</v>
          </cell>
          <cell r="P806" t="str">
            <v>沈丘农商银行</v>
          </cell>
        </row>
        <row r="807">
          <cell r="O807" t="str">
            <v>412728196608101214</v>
          </cell>
          <cell r="P807" t="str">
            <v>沈丘农商银行</v>
          </cell>
        </row>
        <row r="808">
          <cell r="O808" t="str">
            <v>412728197603031215</v>
          </cell>
          <cell r="P808" t="str">
            <v>沈丘农商银行</v>
          </cell>
        </row>
        <row r="809">
          <cell r="O809" t="str">
            <v>41272819641201125X</v>
          </cell>
          <cell r="P809" t="str">
            <v>沈丘农商银行</v>
          </cell>
        </row>
        <row r="810">
          <cell r="O810" t="str">
            <v>412728198107161234</v>
          </cell>
          <cell r="P810" t="str">
            <v>沈丘农商银行</v>
          </cell>
        </row>
        <row r="811">
          <cell r="O811" t="str">
            <v>412728197911171252</v>
          </cell>
          <cell r="P811" t="str">
            <v>沈丘农商银行</v>
          </cell>
        </row>
        <row r="812">
          <cell r="O812" t="str">
            <v>412728196902271230</v>
          </cell>
          <cell r="P812" t="str">
            <v>沈丘农商银行</v>
          </cell>
        </row>
        <row r="813">
          <cell r="O813" t="str">
            <v>412728196306101219</v>
          </cell>
          <cell r="P813" t="str">
            <v>沈丘农商银行</v>
          </cell>
        </row>
        <row r="814">
          <cell r="O814" t="str">
            <v>412728197101011214</v>
          </cell>
          <cell r="P814" t="str">
            <v>沈丘农商银行</v>
          </cell>
        </row>
        <row r="815">
          <cell r="O815" t="str">
            <v>412728196302270883</v>
          </cell>
          <cell r="P815" t="str">
            <v>沈丘农商银行</v>
          </cell>
        </row>
        <row r="816">
          <cell r="O816" t="str">
            <v>412728196107081227</v>
          </cell>
          <cell r="P816" t="str">
            <v>沈丘农商银行</v>
          </cell>
        </row>
        <row r="817">
          <cell r="O817" t="str">
            <v>412728196806121275</v>
          </cell>
          <cell r="P817" t="str">
            <v>沈丘农商银行</v>
          </cell>
        </row>
        <row r="818">
          <cell r="O818" t="str">
            <v>412728196302201239</v>
          </cell>
          <cell r="P818" t="str">
            <v>沈丘农商银行</v>
          </cell>
        </row>
        <row r="819">
          <cell r="O819" t="str">
            <v>412728197610171355</v>
          </cell>
          <cell r="P819" t="str">
            <v>沈丘农商银行</v>
          </cell>
        </row>
        <row r="820">
          <cell r="O820" t="str">
            <v>412728197010141216</v>
          </cell>
          <cell r="P820" t="str">
            <v>沈丘农商银行</v>
          </cell>
        </row>
        <row r="821">
          <cell r="O821" t="str">
            <v>412728196908191215</v>
          </cell>
          <cell r="P821" t="str">
            <v>沈丘农商银行</v>
          </cell>
        </row>
        <row r="822">
          <cell r="O822" t="str">
            <v>412728196807041234</v>
          </cell>
          <cell r="P822" t="str">
            <v>沈丘农商银行</v>
          </cell>
        </row>
        <row r="823">
          <cell r="O823" t="str">
            <v>412728198404022230</v>
          </cell>
          <cell r="P823" t="str">
            <v>农商行</v>
          </cell>
        </row>
        <row r="824">
          <cell r="O824" t="str">
            <v>412728197703202253</v>
          </cell>
          <cell r="P824" t="str">
            <v>农商行</v>
          </cell>
        </row>
        <row r="825">
          <cell r="O825" t="str">
            <v>412728196410102246</v>
          </cell>
          <cell r="P825" t="str">
            <v>农商行</v>
          </cell>
        </row>
        <row r="826">
          <cell r="O826" t="str">
            <v>412728196708052253</v>
          </cell>
          <cell r="P826" t="str">
            <v>农商行</v>
          </cell>
        </row>
        <row r="827">
          <cell r="O827" t="str">
            <v>341282198407165511</v>
          </cell>
          <cell r="P827" t="str">
            <v>农商行</v>
          </cell>
        </row>
        <row r="828">
          <cell r="O828" t="str">
            <v>412728196105152212</v>
          </cell>
          <cell r="P828" t="str">
            <v>农商行</v>
          </cell>
        </row>
        <row r="829">
          <cell r="O829" t="str">
            <v>412728198410202334</v>
          </cell>
          <cell r="P829" t="str">
            <v>农商行</v>
          </cell>
        </row>
        <row r="830">
          <cell r="O830" t="str">
            <v>412728198801032213</v>
          </cell>
          <cell r="P830" t="str">
            <v>农商行</v>
          </cell>
        </row>
        <row r="831">
          <cell r="O831" t="str">
            <v>41272819670210223X</v>
          </cell>
          <cell r="P831" t="str">
            <v>农商行</v>
          </cell>
        </row>
        <row r="832">
          <cell r="O832" t="str">
            <v>412728196804172212</v>
          </cell>
          <cell r="P832" t="str">
            <v>农商行</v>
          </cell>
        </row>
        <row r="833">
          <cell r="O833" t="str">
            <v>412728197207242213</v>
          </cell>
          <cell r="P833" t="str">
            <v>农商行</v>
          </cell>
        </row>
        <row r="834">
          <cell r="O834" t="str">
            <v>412728196505202215</v>
          </cell>
          <cell r="P834" t="str">
            <v>农商行</v>
          </cell>
        </row>
        <row r="835">
          <cell r="O835" t="str">
            <v>412728196007152251</v>
          </cell>
          <cell r="P835" t="str">
            <v>农商行</v>
          </cell>
        </row>
        <row r="836">
          <cell r="O836" t="str">
            <v>412728196901132212</v>
          </cell>
          <cell r="P836" t="str">
            <v>农商行</v>
          </cell>
        </row>
        <row r="837">
          <cell r="O837" t="str">
            <v>412728196005022218</v>
          </cell>
          <cell r="P837" t="str">
            <v>农商行</v>
          </cell>
        </row>
        <row r="838">
          <cell r="O838" t="str">
            <v>412728197009102228</v>
          </cell>
          <cell r="P838" t="str">
            <v>农商行</v>
          </cell>
          <cell r="Q838" t="str">
            <v>客户贷款金额5万，贷款当日还了3万，实际支付利息按贷款余额2万计算所得。</v>
          </cell>
        </row>
        <row r="839">
          <cell r="O839" t="str">
            <v>412728198803052234</v>
          </cell>
          <cell r="P839" t="str">
            <v>农商行</v>
          </cell>
        </row>
        <row r="840">
          <cell r="O840" t="str">
            <v>412728197509153873</v>
          </cell>
          <cell r="P840" t="str">
            <v>沈丘农商银行</v>
          </cell>
        </row>
        <row r="841">
          <cell r="O841" t="str">
            <v>412728196309133873</v>
          </cell>
          <cell r="P841" t="str">
            <v>沈丘农商银行</v>
          </cell>
        </row>
        <row r="842">
          <cell r="O842" t="str">
            <v>412728196206123824</v>
          </cell>
          <cell r="P842" t="str">
            <v>沈丘农商银行</v>
          </cell>
        </row>
        <row r="843">
          <cell r="O843" t="str">
            <v>412728196911113859</v>
          </cell>
          <cell r="P843" t="str">
            <v>沈丘农商银行</v>
          </cell>
        </row>
        <row r="844">
          <cell r="O844" t="str">
            <v>412728196401123811</v>
          </cell>
          <cell r="P844" t="str">
            <v>沈丘农商银行</v>
          </cell>
        </row>
        <row r="845">
          <cell r="O845" t="str">
            <v>412728196408123873</v>
          </cell>
          <cell r="P845" t="str">
            <v>沈丘农商银行</v>
          </cell>
        </row>
        <row r="846">
          <cell r="O846" t="str">
            <v>412728196807093974</v>
          </cell>
          <cell r="P846" t="str">
            <v>沈丘农商银行</v>
          </cell>
        </row>
        <row r="847">
          <cell r="O847" t="str">
            <v>412728196704103834</v>
          </cell>
          <cell r="P847" t="str">
            <v>沈丘农商银行</v>
          </cell>
        </row>
        <row r="848">
          <cell r="O848" t="str">
            <v>412728197010033987</v>
          </cell>
          <cell r="P848" t="str">
            <v>沈丘农商银行</v>
          </cell>
        </row>
        <row r="849">
          <cell r="O849" t="str">
            <v>412728197207173836</v>
          </cell>
          <cell r="P849" t="str">
            <v>沈丘农商银行</v>
          </cell>
        </row>
        <row r="850">
          <cell r="O850" t="str">
            <v>412728196309273833</v>
          </cell>
          <cell r="P850" t="str">
            <v>沈丘农商银行</v>
          </cell>
        </row>
        <row r="851">
          <cell r="O851" t="str">
            <v>412728197203123866</v>
          </cell>
          <cell r="P851" t="str">
            <v>沈丘农商银行</v>
          </cell>
        </row>
        <row r="852">
          <cell r="O852" t="str">
            <v>412728196803223831</v>
          </cell>
          <cell r="P852" t="str">
            <v>沈丘农商银行</v>
          </cell>
        </row>
        <row r="853">
          <cell r="O853" t="str">
            <v>412728196711103816</v>
          </cell>
          <cell r="P853" t="str">
            <v>沈丘农商银行</v>
          </cell>
        </row>
        <row r="854">
          <cell r="O854" t="str">
            <v>41272819660822381X</v>
          </cell>
          <cell r="P854" t="str">
            <v>沈丘农商银行</v>
          </cell>
        </row>
        <row r="855">
          <cell r="O855" t="str">
            <v>41272819670828381X</v>
          </cell>
          <cell r="P855" t="str">
            <v>沈丘农商银行</v>
          </cell>
        </row>
        <row r="856">
          <cell r="O856" t="str">
            <v>412728196608183918</v>
          </cell>
          <cell r="P856" t="str">
            <v>沈丘农商银行</v>
          </cell>
        </row>
        <row r="857">
          <cell r="O857" t="str">
            <v>412728199111083851</v>
          </cell>
          <cell r="P857" t="str">
            <v>沈丘农商银行</v>
          </cell>
        </row>
        <row r="858">
          <cell r="O858" t="str">
            <v>412728199105153833</v>
          </cell>
          <cell r="P858" t="str">
            <v>沈丘农商银行</v>
          </cell>
        </row>
        <row r="859">
          <cell r="O859" t="str">
            <v>412728196403242814</v>
          </cell>
          <cell r="P859" t="str">
            <v>沈丘农商银行</v>
          </cell>
        </row>
        <row r="860">
          <cell r="O860" t="str">
            <v>41272819620705383X</v>
          </cell>
          <cell r="P860" t="str">
            <v>沈丘农商银行</v>
          </cell>
        </row>
        <row r="861">
          <cell r="O861" t="str">
            <v>412728196403053896</v>
          </cell>
          <cell r="P861" t="str">
            <v>沈丘农商银行</v>
          </cell>
        </row>
        <row r="862">
          <cell r="O862" t="str">
            <v>412728197311103950</v>
          </cell>
          <cell r="P862" t="str">
            <v>沈丘农商银行</v>
          </cell>
        </row>
        <row r="863">
          <cell r="O863" t="str">
            <v>412728197208013893</v>
          </cell>
          <cell r="P863" t="str">
            <v>沈丘农商银行</v>
          </cell>
        </row>
        <row r="864">
          <cell r="O864" t="str">
            <v>412728196404173814</v>
          </cell>
          <cell r="P864" t="str">
            <v>沈丘农商银行</v>
          </cell>
        </row>
        <row r="865">
          <cell r="O865" t="str">
            <v>412728196402153852</v>
          </cell>
          <cell r="P865" t="str">
            <v>沈丘农商银行</v>
          </cell>
        </row>
        <row r="866">
          <cell r="O866" t="str">
            <v>412728198006055221</v>
          </cell>
          <cell r="P866" t="str">
            <v>沈丘农商银行</v>
          </cell>
        </row>
        <row r="867">
          <cell r="O867" t="str">
            <v>412728196908143897</v>
          </cell>
          <cell r="P867" t="str">
            <v>沈丘农商银行</v>
          </cell>
        </row>
        <row r="868">
          <cell r="O868" t="str">
            <v>412728196507053815</v>
          </cell>
          <cell r="P868" t="str">
            <v>沈丘农商银行</v>
          </cell>
        </row>
        <row r="869">
          <cell r="O869" t="str">
            <v>412728198109133851</v>
          </cell>
          <cell r="P869" t="str">
            <v>沈丘农商银行</v>
          </cell>
        </row>
        <row r="870">
          <cell r="O870" t="str">
            <v>41272819721111381X</v>
          </cell>
          <cell r="P870" t="str">
            <v>沈丘农商银行</v>
          </cell>
        </row>
        <row r="871">
          <cell r="O871" t="str">
            <v>412728196107203896</v>
          </cell>
          <cell r="P871" t="str">
            <v>沈丘农商银行</v>
          </cell>
        </row>
        <row r="872">
          <cell r="O872" t="str">
            <v>412728196507204089</v>
          </cell>
          <cell r="P872" t="str">
            <v>沈丘农商银行</v>
          </cell>
        </row>
        <row r="873">
          <cell r="O873" t="str">
            <v>412728198110033831</v>
          </cell>
          <cell r="P873" t="str">
            <v>沈丘农商银行</v>
          </cell>
        </row>
        <row r="874">
          <cell r="O874" t="str">
            <v>412728197306173831</v>
          </cell>
          <cell r="P874" t="str">
            <v>沈丘农商银行</v>
          </cell>
        </row>
        <row r="875">
          <cell r="O875" t="str">
            <v>412728198910123958</v>
          </cell>
          <cell r="P875" t="str">
            <v>沈丘农商银行</v>
          </cell>
        </row>
        <row r="876">
          <cell r="O876" t="str">
            <v>412728196601263819</v>
          </cell>
          <cell r="P876" t="str">
            <v>沈丘农商银行</v>
          </cell>
        </row>
        <row r="877">
          <cell r="O877" t="str">
            <v>412728196807073914</v>
          </cell>
          <cell r="P877" t="str">
            <v>沈丘农商银行</v>
          </cell>
        </row>
        <row r="878">
          <cell r="O878" t="str">
            <v>41272819801124393X</v>
          </cell>
          <cell r="P878" t="str">
            <v>沈丘农商银行</v>
          </cell>
        </row>
        <row r="879">
          <cell r="O879" t="str">
            <v>412728196804163850</v>
          </cell>
          <cell r="P879" t="str">
            <v>沈丘农商银行</v>
          </cell>
        </row>
        <row r="880">
          <cell r="O880" t="str">
            <v>41272819820715391X</v>
          </cell>
          <cell r="P880" t="str">
            <v>沈丘农商银行</v>
          </cell>
        </row>
        <row r="881">
          <cell r="O881" t="str">
            <v>412728199802243826</v>
          </cell>
          <cell r="P881" t="str">
            <v>沈丘农商银行</v>
          </cell>
        </row>
        <row r="882">
          <cell r="O882" t="str">
            <v>412728196107013857</v>
          </cell>
          <cell r="P882" t="str">
            <v>沈丘农商银行</v>
          </cell>
        </row>
        <row r="883">
          <cell r="O883" t="str">
            <v>411624200104143813</v>
          </cell>
          <cell r="P883" t="str">
            <v>沈丘农商银行</v>
          </cell>
        </row>
        <row r="884">
          <cell r="O884" t="str">
            <v>412728196407154168</v>
          </cell>
          <cell r="P884" t="str">
            <v>沈丘农商银行</v>
          </cell>
        </row>
        <row r="885">
          <cell r="O885" t="str">
            <v>41272819870214325X</v>
          </cell>
          <cell r="P885" t="str">
            <v>沈丘农商行</v>
          </cell>
        </row>
        <row r="886">
          <cell r="O886" t="str">
            <v>412728197701133215</v>
          </cell>
          <cell r="P886" t="str">
            <v>沈丘农商行</v>
          </cell>
        </row>
        <row r="887">
          <cell r="O887" t="str">
            <v>412728197805273116</v>
          </cell>
          <cell r="P887" t="str">
            <v>沈丘农商行</v>
          </cell>
        </row>
        <row r="888">
          <cell r="O888" t="str">
            <v>412728198904033331</v>
          </cell>
          <cell r="P888" t="str">
            <v>沈丘农商行</v>
          </cell>
        </row>
        <row r="889">
          <cell r="O889" t="str">
            <v>412728197203013210</v>
          </cell>
          <cell r="P889" t="str">
            <v>沈丘农商行</v>
          </cell>
        </row>
        <row r="890">
          <cell r="O890" t="str">
            <v>412728197908073141</v>
          </cell>
          <cell r="P890" t="str">
            <v>沈丘农商行</v>
          </cell>
        </row>
        <row r="891">
          <cell r="O891" t="str">
            <v>412728197809063124</v>
          </cell>
          <cell r="P891" t="str">
            <v>沈丘农商行</v>
          </cell>
        </row>
        <row r="892">
          <cell r="O892" t="str">
            <v>412728196604253333</v>
          </cell>
          <cell r="P892" t="str">
            <v>沈丘农商行</v>
          </cell>
        </row>
        <row r="893">
          <cell r="O893" t="str">
            <v>412728197010164530</v>
          </cell>
          <cell r="P893" t="str">
            <v>沈丘农商行</v>
          </cell>
        </row>
        <row r="894">
          <cell r="O894" t="str">
            <v>412728196909184551</v>
          </cell>
          <cell r="P894" t="str">
            <v>沈丘农商行</v>
          </cell>
        </row>
        <row r="895">
          <cell r="O895" t="str">
            <v>412728196312134535</v>
          </cell>
          <cell r="P895" t="str">
            <v>沈丘农商行</v>
          </cell>
        </row>
        <row r="896">
          <cell r="O896" t="str">
            <v>412728196209124558</v>
          </cell>
          <cell r="P896" t="str">
            <v>沈丘农商行</v>
          </cell>
        </row>
        <row r="897">
          <cell r="O897" t="str">
            <v>41272819720303453X</v>
          </cell>
          <cell r="P897" t="str">
            <v>沈丘农商行</v>
          </cell>
        </row>
        <row r="898">
          <cell r="O898" t="str">
            <v>412728199511204587</v>
          </cell>
          <cell r="P898" t="str">
            <v>沈丘农商行</v>
          </cell>
        </row>
        <row r="899">
          <cell r="O899" t="str">
            <v>412728199207074554</v>
          </cell>
          <cell r="P899" t="str">
            <v>沈丘农商行</v>
          </cell>
        </row>
        <row r="900">
          <cell r="O900" t="str">
            <v>412728195807124529</v>
          </cell>
          <cell r="P900" t="str">
            <v>沈丘农商行</v>
          </cell>
        </row>
        <row r="901">
          <cell r="O901" t="str">
            <v>412728195804244517</v>
          </cell>
          <cell r="P901" t="str">
            <v>沈丘农商行</v>
          </cell>
        </row>
        <row r="902">
          <cell r="O902" t="str">
            <v>41272819850228471X</v>
          </cell>
          <cell r="P902" t="str">
            <v>沈丘农商行</v>
          </cell>
        </row>
        <row r="903">
          <cell r="O903" t="str">
            <v>412728196307064720</v>
          </cell>
          <cell r="P903" t="str">
            <v>沈丘农商行</v>
          </cell>
        </row>
        <row r="904">
          <cell r="O904" t="str">
            <v>412728197204224538</v>
          </cell>
          <cell r="P904" t="str">
            <v>沈丘农商行</v>
          </cell>
        </row>
        <row r="905">
          <cell r="O905" t="str">
            <v>412728197407284565</v>
          </cell>
          <cell r="P905" t="str">
            <v>沈丘农商行</v>
          </cell>
        </row>
        <row r="906">
          <cell r="O906" t="str">
            <v>412728195606184533</v>
          </cell>
          <cell r="P906" t="str">
            <v>沈丘农商行</v>
          </cell>
        </row>
        <row r="907">
          <cell r="O907" t="str">
            <v>412728197002184558</v>
          </cell>
          <cell r="P907" t="str">
            <v>沈丘农商行</v>
          </cell>
        </row>
        <row r="908">
          <cell r="O908" t="str">
            <v>412728195707244558</v>
          </cell>
          <cell r="P908" t="str">
            <v>沈丘农商行</v>
          </cell>
        </row>
        <row r="909">
          <cell r="O909" t="str">
            <v>412728196004204511</v>
          </cell>
          <cell r="P909" t="str">
            <v>沈丘农商行</v>
          </cell>
        </row>
        <row r="910">
          <cell r="O910" t="str">
            <v>412728195804074511</v>
          </cell>
          <cell r="P910" t="str">
            <v>沈丘农商行</v>
          </cell>
        </row>
        <row r="911">
          <cell r="O911" t="str">
            <v>412728196505014513</v>
          </cell>
          <cell r="P911" t="str">
            <v>沈丘农商行</v>
          </cell>
        </row>
        <row r="912">
          <cell r="O912" t="str">
            <v>412728196908274512</v>
          </cell>
          <cell r="P912" t="str">
            <v>沈丘农商行</v>
          </cell>
        </row>
        <row r="913">
          <cell r="O913" t="str">
            <v>412728196108234512</v>
          </cell>
          <cell r="P913" t="str">
            <v>沈丘农商行</v>
          </cell>
        </row>
        <row r="914">
          <cell r="O914" t="str">
            <v>412728196409264512</v>
          </cell>
          <cell r="P914" t="str">
            <v>沈丘农商行</v>
          </cell>
        </row>
        <row r="915">
          <cell r="O915" t="str">
            <v>412728196002094515</v>
          </cell>
          <cell r="P915" t="str">
            <v>沈丘农商行</v>
          </cell>
        </row>
        <row r="916">
          <cell r="O916" t="str">
            <v>412728199206214519</v>
          </cell>
          <cell r="P916" t="str">
            <v>沈丘农商行</v>
          </cell>
        </row>
        <row r="917">
          <cell r="O917" t="str">
            <v>41272819660202457X</v>
          </cell>
          <cell r="P917" t="str">
            <v>沈丘农商行</v>
          </cell>
        </row>
        <row r="918">
          <cell r="O918" t="str">
            <v>412728198912054917</v>
          </cell>
          <cell r="P918" t="str">
            <v>农商行</v>
          </cell>
        </row>
        <row r="919">
          <cell r="O919" t="str">
            <v>412728198010274937</v>
          </cell>
          <cell r="P919" t="str">
            <v>农商行</v>
          </cell>
        </row>
        <row r="920">
          <cell r="O920" t="str">
            <v>412728198307134951</v>
          </cell>
          <cell r="P920" t="str">
            <v>农商行</v>
          </cell>
        </row>
        <row r="921">
          <cell r="O921" t="str">
            <v>412728197704274961</v>
          </cell>
          <cell r="P921" t="str">
            <v>农商行</v>
          </cell>
        </row>
        <row r="922">
          <cell r="O922" t="str">
            <v>412728198204014914</v>
          </cell>
          <cell r="P922" t="str">
            <v>农商行</v>
          </cell>
        </row>
        <row r="923">
          <cell r="O923" t="str">
            <v>412728196912114976</v>
          </cell>
          <cell r="P923" t="str">
            <v>农商行</v>
          </cell>
        </row>
        <row r="924">
          <cell r="O924" t="str">
            <v>412728197602124911</v>
          </cell>
          <cell r="P924" t="str">
            <v>农商行</v>
          </cell>
        </row>
        <row r="925">
          <cell r="O925" t="str">
            <v>412728196707214994</v>
          </cell>
          <cell r="P925" t="str">
            <v>农商行</v>
          </cell>
        </row>
        <row r="926">
          <cell r="O926" t="str">
            <v>412728198201204931</v>
          </cell>
          <cell r="P926" t="str">
            <v>农商行</v>
          </cell>
        </row>
        <row r="927">
          <cell r="O927" t="str">
            <v>412728198605204954</v>
          </cell>
          <cell r="P927" t="str">
            <v>农商行</v>
          </cell>
        </row>
        <row r="928">
          <cell r="O928" t="str">
            <v>412728198905274911</v>
          </cell>
          <cell r="P928" t="str">
            <v>农商行</v>
          </cell>
        </row>
        <row r="929">
          <cell r="O929" t="str">
            <v>412728197812144953</v>
          </cell>
          <cell r="P929" t="str">
            <v>农商行</v>
          </cell>
        </row>
        <row r="930">
          <cell r="O930" t="str">
            <v>412728197204205011</v>
          </cell>
          <cell r="P930" t="str">
            <v>农商行</v>
          </cell>
        </row>
        <row r="931">
          <cell r="O931" t="str">
            <v>412728196809194920</v>
          </cell>
          <cell r="P931" t="str">
            <v>农商行</v>
          </cell>
        </row>
        <row r="932">
          <cell r="O932" t="str">
            <v>412728197105254926</v>
          </cell>
          <cell r="P932" t="str">
            <v>农商行</v>
          </cell>
        </row>
        <row r="933">
          <cell r="O933" t="str">
            <v>412728197312214951</v>
          </cell>
          <cell r="P933" t="str">
            <v>农商行</v>
          </cell>
        </row>
        <row r="934">
          <cell r="O934" t="str">
            <v>412728196810204997</v>
          </cell>
          <cell r="P934" t="str">
            <v>农商行</v>
          </cell>
        </row>
        <row r="935">
          <cell r="O935" t="str">
            <v>412728197104233410</v>
          </cell>
          <cell r="P935" t="str">
            <v>农商行</v>
          </cell>
        </row>
        <row r="936">
          <cell r="O936" t="str">
            <v>412728196706033411</v>
          </cell>
          <cell r="P936" t="str">
            <v>农商行</v>
          </cell>
        </row>
        <row r="937">
          <cell r="O937" t="str">
            <v>412728196706153456</v>
          </cell>
          <cell r="P937" t="str">
            <v>农商行</v>
          </cell>
        </row>
        <row r="938">
          <cell r="O938" t="str">
            <v>412728198609182828</v>
          </cell>
          <cell r="P938" t="str">
            <v>农商行</v>
          </cell>
        </row>
        <row r="939">
          <cell r="O939" t="str">
            <v>412728196608013425</v>
          </cell>
          <cell r="P939" t="str">
            <v>农商行</v>
          </cell>
        </row>
        <row r="940">
          <cell r="O940" t="str">
            <v>412728198608236425</v>
          </cell>
          <cell r="P940" t="str">
            <v>农商行</v>
          </cell>
        </row>
        <row r="941">
          <cell r="O941" t="str">
            <v>41272819630613343X</v>
          </cell>
          <cell r="P941" t="str">
            <v>农商行</v>
          </cell>
        </row>
        <row r="942">
          <cell r="O942" t="str">
            <v>412728198101073479</v>
          </cell>
          <cell r="P942" t="str">
            <v>农商行</v>
          </cell>
        </row>
        <row r="943">
          <cell r="O943" t="str">
            <v>412728197803127246</v>
          </cell>
          <cell r="P943" t="str">
            <v>农商行</v>
          </cell>
        </row>
        <row r="944">
          <cell r="O944" t="str">
            <v>412728199207217228</v>
          </cell>
          <cell r="P944" t="str">
            <v>农商行</v>
          </cell>
        </row>
        <row r="945">
          <cell r="O945" t="str">
            <v>412728196706173414</v>
          </cell>
          <cell r="P945" t="str">
            <v>农商行</v>
          </cell>
        </row>
        <row r="946">
          <cell r="O946" t="str">
            <v>412728196510233438</v>
          </cell>
          <cell r="P946" t="str">
            <v>农商行</v>
          </cell>
        </row>
        <row r="947">
          <cell r="O947" t="str">
            <v>412728197205023412</v>
          </cell>
          <cell r="P947" t="str">
            <v>农商行</v>
          </cell>
        </row>
        <row r="948">
          <cell r="O948" t="str">
            <v>412728196910102461</v>
          </cell>
          <cell r="P948" t="str">
            <v>农商行</v>
          </cell>
        </row>
        <row r="949">
          <cell r="O949" t="str">
            <v>412728197612193419</v>
          </cell>
          <cell r="P949" t="str">
            <v>农商行</v>
          </cell>
        </row>
        <row r="950">
          <cell r="O950" t="str">
            <v>41272819600314342X</v>
          </cell>
          <cell r="P950" t="str">
            <v>农商行</v>
          </cell>
        </row>
        <row r="951">
          <cell r="O951" t="str">
            <v>412728196603083424</v>
          </cell>
          <cell r="P951" t="str">
            <v>农商行</v>
          </cell>
        </row>
        <row r="952">
          <cell r="O952" t="str">
            <v>412728198505046899</v>
          </cell>
          <cell r="P952" t="str">
            <v>沈丘农商银行付井支行</v>
          </cell>
        </row>
        <row r="953">
          <cell r="O953" t="str">
            <v>412728197708205293</v>
          </cell>
          <cell r="P953" t="str">
            <v>沈丘农商银行</v>
          </cell>
        </row>
        <row r="954">
          <cell r="O954" t="str">
            <v>412728196306185272</v>
          </cell>
          <cell r="P954" t="str">
            <v>沈丘农商银行</v>
          </cell>
        </row>
        <row r="955">
          <cell r="O955" t="str">
            <v>412728199212025220</v>
          </cell>
          <cell r="P955" t="str">
            <v>沈丘农商银行</v>
          </cell>
        </row>
        <row r="956">
          <cell r="O956" t="str">
            <v>412728197003045277</v>
          </cell>
          <cell r="P956" t="str">
            <v>沈丘农商银行</v>
          </cell>
        </row>
        <row r="957">
          <cell r="O957" t="str">
            <v>412728199312025287</v>
          </cell>
          <cell r="P957" t="str">
            <v>沈丘农商银行</v>
          </cell>
        </row>
        <row r="958">
          <cell r="O958" t="str">
            <v>412728198805095254</v>
          </cell>
          <cell r="P958" t="str">
            <v>沈丘农商银行</v>
          </cell>
        </row>
        <row r="959">
          <cell r="O959" t="str">
            <v>412728197807265232</v>
          </cell>
          <cell r="P959" t="str">
            <v>沈丘农商银行</v>
          </cell>
        </row>
        <row r="960">
          <cell r="O960" t="str">
            <v>412728196808205253</v>
          </cell>
          <cell r="P960" t="str">
            <v>沈丘农商银行</v>
          </cell>
        </row>
        <row r="961">
          <cell r="O961" t="str">
            <v>412728198102065294</v>
          </cell>
          <cell r="P961" t="str">
            <v>沈丘农商银行</v>
          </cell>
        </row>
        <row r="962">
          <cell r="O962" t="str">
            <v>412728196610015227</v>
          </cell>
          <cell r="P962" t="str">
            <v>沈丘农商银行</v>
          </cell>
        </row>
        <row r="963">
          <cell r="O963" t="str">
            <v>412728196408175251</v>
          </cell>
          <cell r="P963" t="str">
            <v>沈丘农商银行</v>
          </cell>
        </row>
        <row r="964">
          <cell r="O964" t="str">
            <v>412728196212095233</v>
          </cell>
          <cell r="P964" t="str">
            <v>沈丘农商银行</v>
          </cell>
        </row>
        <row r="965">
          <cell r="O965" t="str">
            <v>412728196803215276</v>
          </cell>
          <cell r="P965" t="str">
            <v>沈丘农商银行</v>
          </cell>
        </row>
        <row r="966">
          <cell r="O966" t="str">
            <v>412728198408025252</v>
          </cell>
          <cell r="P966" t="str">
            <v>沈丘农商银行</v>
          </cell>
        </row>
        <row r="967">
          <cell r="O967" t="str">
            <v>412728198104095219</v>
          </cell>
          <cell r="P967" t="str">
            <v>沈丘农商银行</v>
          </cell>
        </row>
        <row r="968">
          <cell r="O968" t="str">
            <v>412728197107285232</v>
          </cell>
          <cell r="P968" t="str">
            <v>沈丘农商银行</v>
          </cell>
        </row>
        <row r="969">
          <cell r="O969" t="str">
            <v>412728196908155302</v>
          </cell>
          <cell r="P969" t="str">
            <v>沈丘农商银行</v>
          </cell>
        </row>
        <row r="970">
          <cell r="O970" t="str">
            <v>41272819730523521X</v>
          </cell>
          <cell r="P970" t="str">
            <v>沈丘农商银行</v>
          </cell>
        </row>
        <row r="971">
          <cell r="O971" t="str">
            <v>412728199203125211</v>
          </cell>
          <cell r="P971" t="str">
            <v>沈丘农商银行</v>
          </cell>
        </row>
        <row r="972">
          <cell r="O972" t="str">
            <v>412728198006216021</v>
          </cell>
          <cell r="P972" t="str">
            <v>沈丘农商银行</v>
          </cell>
        </row>
        <row r="973">
          <cell r="O973" t="str">
            <v>412728195506245271</v>
          </cell>
          <cell r="P973" t="str">
            <v>沈丘农商银行</v>
          </cell>
        </row>
        <row r="974">
          <cell r="O974" t="str">
            <v>41272819850602523X</v>
          </cell>
          <cell r="P974" t="str">
            <v>沈丘农商银行</v>
          </cell>
        </row>
        <row r="975">
          <cell r="O975" t="str">
            <v>412728197805145237</v>
          </cell>
          <cell r="P975" t="str">
            <v>沈丘农商银行</v>
          </cell>
        </row>
        <row r="976">
          <cell r="O976" t="str">
            <v>412728197612175210</v>
          </cell>
          <cell r="P976" t="str">
            <v>沈丘农商银行</v>
          </cell>
        </row>
        <row r="977">
          <cell r="O977" t="str">
            <v>412728197612045248</v>
          </cell>
          <cell r="P977" t="str">
            <v>沈丘农商银行</v>
          </cell>
        </row>
        <row r="978">
          <cell r="O978" t="str">
            <v>412728196001025219</v>
          </cell>
          <cell r="P978" t="str">
            <v>沈丘农商银行</v>
          </cell>
        </row>
        <row r="979">
          <cell r="O979" t="str">
            <v>412728199005285214</v>
          </cell>
          <cell r="P979" t="str">
            <v>沈丘农商银行</v>
          </cell>
        </row>
        <row r="980">
          <cell r="O980" t="str">
            <v>412728195712105253</v>
          </cell>
          <cell r="P980" t="str">
            <v>沈丘农商银行</v>
          </cell>
        </row>
        <row r="981">
          <cell r="O981" t="str">
            <v>412728196802195226</v>
          </cell>
          <cell r="P981" t="str">
            <v>沈丘农商银行</v>
          </cell>
        </row>
        <row r="982">
          <cell r="O982" t="str">
            <v>412728198007205236</v>
          </cell>
          <cell r="P982" t="str">
            <v>沈丘农商银行</v>
          </cell>
        </row>
        <row r="983">
          <cell r="O983" t="str">
            <v>412728198110245295</v>
          </cell>
          <cell r="P983" t="str">
            <v>沈丘农商银行</v>
          </cell>
        </row>
        <row r="984">
          <cell r="O984" t="str">
            <v>412728196805055501</v>
          </cell>
          <cell r="P984" t="str">
            <v>沈丘农商银行</v>
          </cell>
        </row>
        <row r="985">
          <cell r="O985" t="str">
            <v>412728196603175230</v>
          </cell>
          <cell r="P985" t="str">
            <v>沈丘农商银行</v>
          </cell>
        </row>
        <row r="986">
          <cell r="O986" t="str">
            <v>412728196202095213</v>
          </cell>
          <cell r="P986" t="str">
            <v>沈丘农商银行</v>
          </cell>
        </row>
        <row r="987">
          <cell r="O987" t="str">
            <v>412728197408175299</v>
          </cell>
          <cell r="P987" t="str">
            <v>沈丘农商银行</v>
          </cell>
        </row>
        <row r="988">
          <cell r="O988" t="str">
            <v>412728196303215210</v>
          </cell>
          <cell r="P988" t="str">
            <v>沈丘农商银行</v>
          </cell>
        </row>
        <row r="989">
          <cell r="O989" t="str">
            <v>412728196309065217</v>
          </cell>
          <cell r="P989" t="str">
            <v>沈丘农商银行</v>
          </cell>
        </row>
        <row r="990">
          <cell r="O990" t="str">
            <v>412728197811175248</v>
          </cell>
        </row>
        <row r="991">
          <cell r="O991" t="str">
            <v>412728196610015227</v>
          </cell>
          <cell r="P991" t="str">
            <v>沈丘农商银行</v>
          </cell>
        </row>
        <row r="992">
          <cell r="O992" t="str">
            <v>412728197612045248</v>
          </cell>
          <cell r="P992" t="str">
            <v>沈丘农商银行</v>
          </cell>
        </row>
        <row r="993">
          <cell r="O993" t="str">
            <v>412728197111255298</v>
          </cell>
          <cell r="P993" t="str">
            <v>沈丘农商银行</v>
          </cell>
        </row>
        <row r="994">
          <cell r="O994" t="str">
            <v>412728198503175275</v>
          </cell>
          <cell r="P994" t="str">
            <v>沈丘农商银行</v>
          </cell>
        </row>
        <row r="995">
          <cell r="O995" t="str">
            <v>412728197711185254</v>
          </cell>
          <cell r="P995" t="str">
            <v>沈丘农商银行</v>
          </cell>
        </row>
        <row r="996">
          <cell r="O996" t="str">
            <v>412728197003015270</v>
          </cell>
          <cell r="P996" t="str">
            <v>沈丘农商银行</v>
          </cell>
        </row>
        <row r="997">
          <cell r="O997" t="str">
            <v>412728196908045277</v>
          </cell>
          <cell r="P997" t="str">
            <v>沈丘农商银行</v>
          </cell>
        </row>
        <row r="998">
          <cell r="O998" t="str">
            <v>412728198304155319</v>
          </cell>
          <cell r="P998" t="str">
            <v>沈丘农商银行</v>
          </cell>
        </row>
        <row r="999">
          <cell r="O999" t="str">
            <v>412728199401025238</v>
          </cell>
          <cell r="P999" t="str">
            <v>沈丘农商银行</v>
          </cell>
        </row>
        <row r="1000">
          <cell r="O1000" t="str">
            <v>412728199807205271</v>
          </cell>
          <cell r="P1000" t="str">
            <v>沈丘农商银行</v>
          </cell>
        </row>
        <row r="1001">
          <cell r="O1001" t="str">
            <v>412728197704032815</v>
          </cell>
          <cell r="P1001" t="str">
            <v>沈丘农商行</v>
          </cell>
        </row>
        <row r="1002">
          <cell r="O1002" t="str">
            <v>412728197009262811</v>
          </cell>
          <cell r="P1002" t="str">
            <v>沈丘农商行</v>
          </cell>
        </row>
        <row r="1003">
          <cell r="O1003" t="str">
            <v>412728198010252850</v>
          </cell>
          <cell r="P1003" t="str">
            <v>沈丘农商行</v>
          </cell>
        </row>
        <row r="1004">
          <cell r="O1004" t="str">
            <v>412728198511123272</v>
          </cell>
          <cell r="P1004" t="str">
            <v>沈丘农商行</v>
          </cell>
        </row>
        <row r="1005">
          <cell r="O1005" t="str">
            <v>412728198211083336</v>
          </cell>
          <cell r="P1005" t="str">
            <v>沈丘农商行</v>
          </cell>
        </row>
        <row r="1006">
          <cell r="O1006" t="str">
            <v>412728197810143113</v>
          </cell>
          <cell r="P1006" t="str">
            <v>沈丘农商行</v>
          </cell>
        </row>
        <row r="1007">
          <cell r="O1007" t="str">
            <v>412728197304203160</v>
          </cell>
          <cell r="P1007" t="str">
            <v>沈丘农商行</v>
          </cell>
        </row>
        <row r="1008">
          <cell r="O1008" t="str">
            <v>412728197511166032</v>
          </cell>
          <cell r="P1008" t="str">
            <v>沈丘农商银行冯营支行</v>
          </cell>
        </row>
        <row r="1009">
          <cell r="O1009" t="str">
            <v>412728197303136090</v>
          </cell>
          <cell r="P1009" t="str">
            <v>沈丘农商银行冯营支行</v>
          </cell>
        </row>
        <row r="1010">
          <cell r="O1010" t="str">
            <v>412728196607086016</v>
          </cell>
          <cell r="P1010" t="str">
            <v>沈丘农商银行冯营支行</v>
          </cell>
        </row>
        <row r="1011">
          <cell r="O1011" t="str">
            <v>412728196608026031</v>
          </cell>
          <cell r="P1011" t="str">
            <v>沈丘农商银行冯营支行</v>
          </cell>
        </row>
        <row r="1012">
          <cell r="O1012" t="str">
            <v>412728196212036014</v>
          </cell>
          <cell r="P1012" t="str">
            <v>沈丘农商银行冯营支行</v>
          </cell>
        </row>
        <row r="1013">
          <cell r="O1013" t="str">
            <v>412728196610156214</v>
          </cell>
          <cell r="P1013" t="str">
            <v>沈丘农商银行冯营支行</v>
          </cell>
        </row>
        <row r="1014">
          <cell r="O1014" t="str">
            <v>412728196208196066</v>
          </cell>
          <cell r="P1014" t="str">
            <v>沈丘农商银行冯营支行</v>
          </cell>
        </row>
        <row r="1015">
          <cell r="O1015" t="str">
            <v>41272819640616601X</v>
          </cell>
          <cell r="P1015" t="str">
            <v>沈丘农商银行冯营支行</v>
          </cell>
        </row>
        <row r="1016">
          <cell r="O1016" t="str">
            <v>412728197209076079</v>
          </cell>
          <cell r="P1016" t="str">
            <v>沈丘农商银行冯营支行</v>
          </cell>
        </row>
        <row r="1017">
          <cell r="O1017" t="str">
            <v>412728195809156030</v>
          </cell>
          <cell r="P1017" t="str">
            <v>沈丘农商银行冯营支行</v>
          </cell>
        </row>
        <row r="1018">
          <cell r="O1018" t="str">
            <v>412728196712156119</v>
          </cell>
          <cell r="P1018" t="str">
            <v>沈丘农商银行冯营支行</v>
          </cell>
        </row>
        <row r="1019">
          <cell r="O1019" t="str">
            <v>412728197412126035</v>
          </cell>
          <cell r="P1019" t="str">
            <v>沈丘农商银行冯营支行</v>
          </cell>
        </row>
        <row r="1020">
          <cell r="O1020" t="str">
            <v>412728197208246013</v>
          </cell>
          <cell r="P1020" t="str">
            <v>沈丘农商银行冯营支行</v>
          </cell>
        </row>
        <row r="1021">
          <cell r="O1021" t="str">
            <v>412728197709126036</v>
          </cell>
          <cell r="P1021" t="str">
            <v>沈丘农商银行冯营支行</v>
          </cell>
        </row>
        <row r="1022">
          <cell r="O1022" t="str">
            <v>412728196307236019</v>
          </cell>
          <cell r="P1022" t="str">
            <v>沈丘农商银行冯营支行</v>
          </cell>
        </row>
        <row r="1023">
          <cell r="O1023" t="str">
            <v>412728196208126033</v>
          </cell>
          <cell r="P1023" t="str">
            <v>沈丘农商银行冯营支行</v>
          </cell>
        </row>
        <row r="1024">
          <cell r="O1024" t="str">
            <v>412728198508116039</v>
          </cell>
          <cell r="P1024" t="str">
            <v>沈丘农商银行冯营支行</v>
          </cell>
        </row>
        <row r="1025">
          <cell r="O1025" t="str">
            <v>412728197001076010</v>
          </cell>
          <cell r="P1025" t="str">
            <v>沈丘农商银行冯营支行</v>
          </cell>
        </row>
        <row r="1026">
          <cell r="O1026" t="str">
            <v>412728196112206055</v>
          </cell>
          <cell r="P1026" t="str">
            <v>沈丘农商银行冯营支行</v>
          </cell>
        </row>
        <row r="1027">
          <cell r="O1027" t="str">
            <v>412728197508266016</v>
          </cell>
          <cell r="P1027" t="str">
            <v>沈丘农商银行冯营支行</v>
          </cell>
        </row>
        <row r="1028">
          <cell r="O1028" t="str">
            <v>412728196308096011</v>
          </cell>
          <cell r="P1028" t="str">
            <v>沈丘农商银行冯营支行</v>
          </cell>
        </row>
        <row r="1029">
          <cell r="O1029" t="str">
            <v>412728198204206094</v>
          </cell>
          <cell r="P1029" t="str">
            <v>沈丘农商银行冯营支行</v>
          </cell>
        </row>
        <row r="1030">
          <cell r="O1030" t="str">
            <v>41272819790124602X</v>
          </cell>
          <cell r="P1030" t="str">
            <v>沈丘农商银行冯营支行</v>
          </cell>
        </row>
        <row r="1031">
          <cell r="O1031" t="str">
            <v>412728197407146023</v>
          </cell>
          <cell r="P1031" t="str">
            <v>沈丘农商银行冯营支行</v>
          </cell>
        </row>
        <row r="1032">
          <cell r="O1032" t="str">
            <v>41272819881016615X</v>
          </cell>
          <cell r="P1032" t="str">
            <v>沈丘农商银行冯营支行</v>
          </cell>
        </row>
        <row r="1033">
          <cell r="O1033" t="str">
            <v>412728199006076115</v>
          </cell>
          <cell r="P1033" t="str">
            <v>沈丘农商银行冯营支行</v>
          </cell>
        </row>
        <row r="1034">
          <cell r="O1034" t="str">
            <v>412728196608096013</v>
          </cell>
          <cell r="P1034" t="str">
            <v>沈丘农商银行冯营支行</v>
          </cell>
        </row>
        <row r="1035">
          <cell r="O1035" t="str">
            <v>412728196708146073</v>
          </cell>
          <cell r="P1035" t="str">
            <v>沈丘农商银行冯营支行</v>
          </cell>
        </row>
        <row r="1036">
          <cell r="O1036" t="str">
            <v>412728196810116030</v>
          </cell>
          <cell r="P1036" t="str">
            <v>沈丘农商银行冯营支行</v>
          </cell>
        </row>
        <row r="1037">
          <cell r="O1037" t="str">
            <v>412728196810146037</v>
          </cell>
          <cell r="P1037" t="str">
            <v>沈丘农商银行冯营支行</v>
          </cell>
        </row>
        <row r="1038">
          <cell r="O1038" t="str">
            <v>412728196303106102</v>
          </cell>
          <cell r="P1038" t="str">
            <v>沈丘农商银行冯营支行</v>
          </cell>
        </row>
        <row r="1039">
          <cell r="O1039" t="str">
            <v>412728197209076079</v>
          </cell>
          <cell r="P1039" t="str">
            <v>沈丘农商银行冯营支行</v>
          </cell>
        </row>
        <row r="1040">
          <cell r="O1040" t="str">
            <v>412728196512256035</v>
          </cell>
          <cell r="P1040" t="str">
            <v>沈丘农商银行冯营支行</v>
          </cell>
        </row>
        <row r="1041">
          <cell r="O1041" t="str">
            <v>41272819911003605X</v>
          </cell>
          <cell r="P1041" t="str">
            <v>沈丘农商银行冯营支行</v>
          </cell>
        </row>
        <row r="1042">
          <cell r="O1042" t="str">
            <v>412728198012306023</v>
          </cell>
          <cell r="P1042" t="str">
            <v>沈丘农商银行冯营支行</v>
          </cell>
        </row>
        <row r="1043">
          <cell r="O1043" t="str">
            <v>41272819881016615X</v>
          </cell>
          <cell r="P1043" t="str">
            <v>沈丘农商银行冯营支行</v>
          </cell>
        </row>
        <row r="1044">
          <cell r="O1044" t="str">
            <v>412728196803146063</v>
          </cell>
          <cell r="P1044" t="str">
            <v>沈丘农商银行冯营支行</v>
          </cell>
        </row>
        <row r="1045">
          <cell r="O1045" t="str">
            <v>412728196208126033</v>
          </cell>
          <cell r="P1045" t="str">
            <v>沈丘农商银行冯营支行</v>
          </cell>
        </row>
        <row r="1046">
          <cell r="O1046" t="str">
            <v>412728197804286038</v>
          </cell>
          <cell r="P1046" t="str">
            <v>沈丘农商银行冯营支行</v>
          </cell>
        </row>
        <row r="1047">
          <cell r="O1047" t="str">
            <v>412728196607246091</v>
          </cell>
          <cell r="P1047" t="str">
            <v>沈丘农商银行冯营支行</v>
          </cell>
        </row>
        <row r="1048">
          <cell r="O1048" t="str">
            <v>412728196608026031</v>
          </cell>
          <cell r="P1048" t="str">
            <v>沈丘农商银行冯营支行</v>
          </cell>
        </row>
        <row r="1049">
          <cell r="O1049" t="str">
            <v>412728197605046074</v>
          </cell>
          <cell r="P1049" t="str">
            <v>沈丘农商银行冯营支行</v>
          </cell>
        </row>
        <row r="1050">
          <cell r="O1050" t="str">
            <v>412728196312016037</v>
          </cell>
          <cell r="P1050" t="str">
            <v>沈丘农商银行冯营支行</v>
          </cell>
        </row>
        <row r="1051">
          <cell r="O1051" t="str">
            <v>41272819671105601X</v>
          </cell>
          <cell r="P1051" t="str">
            <v>沈丘农商银行冯营支行</v>
          </cell>
        </row>
        <row r="1052">
          <cell r="O1052" t="str">
            <v>412728197208246013</v>
          </cell>
          <cell r="P1052" t="str">
            <v>沈丘农商银行冯营支行</v>
          </cell>
        </row>
        <row r="1053">
          <cell r="O1053" t="str">
            <v>412728196810116030</v>
          </cell>
          <cell r="P1053" t="str">
            <v>沈丘农商银行冯营支行</v>
          </cell>
        </row>
        <row r="1054">
          <cell r="O1054" t="str">
            <v>412728198007246038</v>
          </cell>
          <cell r="P1054" t="str">
            <v>沈丘农商银行冯营支行</v>
          </cell>
        </row>
        <row r="1055">
          <cell r="O1055" t="str">
            <v>412728198312031615</v>
          </cell>
          <cell r="P1055" t="str">
            <v>沈丘农商银行</v>
          </cell>
        </row>
        <row r="1056">
          <cell r="O1056" t="str">
            <v>412728199508031515</v>
          </cell>
          <cell r="P1056" t="str">
            <v>沈丘农商银行</v>
          </cell>
        </row>
        <row r="1057">
          <cell r="O1057" t="str">
            <v>41272819731204151X</v>
          </cell>
          <cell r="P1057" t="str">
            <v>沈丘农商银行</v>
          </cell>
        </row>
        <row r="1058">
          <cell r="O1058" t="str">
            <v>412728197303231733</v>
          </cell>
          <cell r="P1058" t="str">
            <v>沈丘农商银行</v>
          </cell>
        </row>
        <row r="1059">
          <cell r="O1059" t="str">
            <v>412728196603091555</v>
          </cell>
          <cell r="P1059" t="str">
            <v>沈丘农商银行</v>
          </cell>
        </row>
        <row r="1060">
          <cell r="O1060" t="str">
            <v>412728198011161619</v>
          </cell>
          <cell r="P1060" t="str">
            <v>沈丘农商银行</v>
          </cell>
        </row>
        <row r="1061">
          <cell r="O1061" t="str">
            <v>412728198002201519</v>
          </cell>
          <cell r="P1061" t="str">
            <v>沈丘农商银行</v>
          </cell>
        </row>
        <row r="1062">
          <cell r="O1062" t="str">
            <v>412728197012111539</v>
          </cell>
          <cell r="P1062" t="str">
            <v>沈丘农商银行</v>
          </cell>
        </row>
        <row r="1063">
          <cell r="O1063" t="str">
            <v>412728197903071534</v>
          </cell>
          <cell r="P1063" t="str">
            <v>沈丘农商银行</v>
          </cell>
        </row>
        <row r="1064">
          <cell r="O1064" t="str">
            <v>412728197512161575</v>
          </cell>
          <cell r="P1064" t="str">
            <v>沈丘农商银行</v>
          </cell>
        </row>
        <row r="1065">
          <cell r="O1065" t="str">
            <v>412728196911121533</v>
          </cell>
          <cell r="P1065" t="str">
            <v>沈丘农商银行</v>
          </cell>
        </row>
        <row r="1066">
          <cell r="O1066" t="str">
            <v>41272819700704153X</v>
          </cell>
          <cell r="P1066" t="str">
            <v>沈丘农商银行</v>
          </cell>
        </row>
        <row r="1067">
          <cell r="O1067" t="str">
            <v>412728198606021519</v>
          </cell>
          <cell r="P1067" t="str">
            <v>沈丘农商银行</v>
          </cell>
        </row>
        <row r="1068">
          <cell r="O1068" t="str">
            <v>412728198503101655</v>
          </cell>
          <cell r="P1068" t="str">
            <v>沈丘农商银行</v>
          </cell>
        </row>
        <row r="1069">
          <cell r="O1069" t="str">
            <v>412728197012091216</v>
          </cell>
          <cell r="P1069" t="str">
            <v>沈丘农商银行</v>
          </cell>
        </row>
        <row r="1070">
          <cell r="O1070" t="str">
            <v>412728197805181254</v>
          </cell>
          <cell r="P1070" t="str">
            <v>沈丘农商银行</v>
          </cell>
        </row>
        <row r="1071">
          <cell r="O1071" t="str">
            <v>412728198910101214</v>
          </cell>
          <cell r="P1071" t="str">
            <v>沈丘农商银行</v>
          </cell>
        </row>
        <row r="1072">
          <cell r="O1072" t="str">
            <v>412728197112120870</v>
          </cell>
          <cell r="P1072" t="str">
            <v>沈丘农商银行</v>
          </cell>
        </row>
        <row r="1073">
          <cell r="O1073" t="str">
            <v>412728198410250811</v>
          </cell>
          <cell r="P1073" t="str">
            <v>沈丘农商银行</v>
          </cell>
        </row>
        <row r="1074">
          <cell r="O1074" t="str">
            <v>412728198009100833</v>
          </cell>
          <cell r="P1074" t="str">
            <v>沈丘农商银行</v>
          </cell>
        </row>
        <row r="1075">
          <cell r="O1075" t="str">
            <v>412728198312081823</v>
          </cell>
          <cell r="P1075" t="str">
            <v>沈丘农商银行</v>
          </cell>
        </row>
        <row r="1076">
          <cell r="O1076" t="str">
            <v>412728197603080834</v>
          </cell>
          <cell r="P1076" t="str">
            <v>沈丘农商银行</v>
          </cell>
        </row>
        <row r="1077">
          <cell r="O1077" t="str">
            <v>41272819921213083X</v>
          </cell>
          <cell r="P1077" t="str">
            <v>沈丘农商银行</v>
          </cell>
        </row>
        <row r="1078">
          <cell r="O1078" t="str">
            <v>412728198803290814</v>
          </cell>
          <cell r="P1078" t="str">
            <v>沈丘农商银行</v>
          </cell>
        </row>
        <row r="1079">
          <cell r="O1079" t="str">
            <v>412728197206220872</v>
          </cell>
          <cell r="P1079" t="str">
            <v>沈丘农商银行</v>
          </cell>
        </row>
        <row r="1080">
          <cell r="O1080" t="str">
            <v>412728196601201220</v>
          </cell>
          <cell r="P1080" t="str">
            <v>沈丘农商银行</v>
          </cell>
        </row>
        <row r="1081">
          <cell r="O1081" t="str">
            <v>412728197906220857</v>
          </cell>
          <cell r="P1081" t="str">
            <v>沈丘农商银行</v>
          </cell>
        </row>
        <row r="1082">
          <cell r="O1082" t="str">
            <v>41272819880220083X</v>
          </cell>
          <cell r="P1082" t="str">
            <v>沈丘农商银行</v>
          </cell>
        </row>
        <row r="1083">
          <cell r="O1083" t="str">
            <v>412728198802011297</v>
          </cell>
          <cell r="P1083" t="str">
            <v>沈丘农商银行</v>
          </cell>
        </row>
        <row r="1084">
          <cell r="O1084" t="str">
            <v>412728197410010880</v>
          </cell>
          <cell r="P1084" t="str">
            <v>沈丘农商银行</v>
          </cell>
        </row>
        <row r="1085">
          <cell r="O1085" t="str">
            <v>412728196805050911</v>
          </cell>
          <cell r="P1085" t="str">
            <v>沈丘农商银行</v>
          </cell>
        </row>
        <row r="1086">
          <cell r="O1086" t="str">
            <v>412728196106210832</v>
          </cell>
          <cell r="P1086" t="str">
            <v>沈丘农商银行</v>
          </cell>
        </row>
        <row r="1087">
          <cell r="O1087" t="str">
            <v>412728196808171217</v>
          </cell>
          <cell r="P1087" t="str">
            <v>沈丘农商银行</v>
          </cell>
        </row>
        <row r="1088">
          <cell r="O1088" t="str">
            <v>412728197202180850</v>
          </cell>
          <cell r="P1088" t="str">
            <v>沈丘农商银行</v>
          </cell>
        </row>
        <row r="1089">
          <cell r="O1089" t="str">
            <v>412728198306030819</v>
          </cell>
          <cell r="P1089" t="str">
            <v>沈丘农商银行</v>
          </cell>
        </row>
        <row r="1090">
          <cell r="O1090" t="str">
            <v>412728196301060817</v>
          </cell>
          <cell r="P1090" t="str">
            <v>沈丘农商银行</v>
          </cell>
        </row>
        <row r="1091">
          <cell r="O1091" t="str">
            <v>412728197206040812</v>
          </cell>
          <cell r="P1091" t="str">
            <v>沈丘农商银行</v>
          </cell>
        </row>
        <row r="1092">
          <cell r="O1092" t="str">
            <v>412728196907041215</v>
          </cell>
          <cell r="P1092" t="str">
            <v>沈丘农商银行</v>
          </cell>
        </row>
        <row r="1093">
          <cell r="O1093" t="str">
            <v>412728198208161292</v>
          </cell>
          <cell r="P1093" t="str">
            <v>沈丘农商银行</v>
          </cell>
        </row>
        <row r="1094">
          <cell r="O1094" t="str">
            <v>412728197712191218</v>
          </cell>
          <cell r="P1094" t="str">
            <v>沈丘农商银行</v>
          </cell>
        </row>
        <row r="1095">
          <cell r="O1095" t="str">
            <v>412728196302101318</v>
          </cell>
          <cell r="P1095" t="str">
            <v>沈丘农商银行</v>
          </cell>
        </row>
        <row r="1096">
          <cell r="O1096" t="str">
            <v>41272819850226089X</v>
          </cell>
          <cell r="P1096" t="str">
            <v>沈丘农商银行</v>
          </cell>
        </row>
        <row r="1097">
          <cell r="O1097" t="str">
            <v>412728197105140814</v>
          </cell>
          <cell r="P1097" t="str">
            <v>沈丘农商银行</v>
          </cell>
        </row>
        <row r="1098">
          <cell r="O1098" t="str">
            <v>412728199105131220</v>
          </cell>
          <cell r="P1098" t="str">
            <v>沈丘农商银行</v>
          </cell>
        </row>
        <row r="1099">
          <cell r="O1099" t="str">
            <v>412728196412290834</v>
          </cell>
          <cell r="P1099" t="str">
            <v>沈丘农商银行</v>
          </cell>
        </row>
        <row r="1100">
          <cell r="O1100" t="str">
            <v>412728196411231840</v>
          </cell>
          <cell r="P1100" t="str">
            <v>沈丘农商银行</v>
          </cell>
        </row>
        <row r="1101">
          <cell r="O1101" t="str">
            <v>412728197408151211</v>
          </cell>
          <cell r="P1101" t="str">
            <v>沈丘农商银行</v>
          </cell>
        </row>
        <row r="1102">
          <cell r="O1102" t="str">
            <v>412728197910271817</v>
          </cell>
          <cell r="P1102" t="str">
            <v>沈丘农商银行</v>
          </cell>
        </row>
        <row r="1103">
          <cell r="O1103" t="str">
            <v>41272819731224187X</v>
          </cell>
          <cell r="P1103" t="str">
            <v>沈丘农商银行</v>
          </cell>
        </row>
        <row r="1104">
          <cell r="O1104" t="str">
            <v>412728197508041810</v>
          </cell>
          <cell r="P1104" t="str">
            <v>沈丘农商银行</v>
          </cell>
        </row>
        <row r="1105">
          <cell r="O1105" t="str">
            <v>412728197905031878</v>
          </cell>
          <cell r="P1105" t="str">
            <v>沈丘农商银行</v>
          </cell>
        </row>
        <row r="1106">
          <cell r="O1106" t="str">
            <v>41272819870819121X</v>
          </cell>
          <cell r="P1106" t="str">
            <v>沈丘农商银行</v>
          </cell>
        </row>
        <row r="1107">
          <cell r="O1107" t="str">
            <v>412728197102241839</v>
          </cell>
          <cell r="P1107" t="str">
            <v>沈丘农商银行</v>
          </cell>
        </row>
        <row r="1108">
          <cell r="O1108" t="str">
            <v>412728197101031581</v>
          </cell>
          <cell r="P1108" t="str">
            <v>沈丘农商银行</v>
          </cell>
        </row>
        <row r="1109">
          <cell r="O1109" t="str">
            <v>412728196802051556</v>
          </cell>
          <cell r="P1109" t="str">
            <v>沈丘农商银行</v>
          </cell>
        </row>
        <row r="1110">
          <cell r="O1110" t="str">
            <v>412728199304111580</v>
          </cell>
          <cell r="P1110" t="str">
            <v>沈丘农商银行</v>
          </cell>
        </row>
        <row r="1111">
          <cell r="O1111" t="str">
            <v>412728197106201682</v>
          </cell>
          <cell r="P1111" t="str">
            <v>沈丘农商银行</v>
          </cell>
        </row>
        <row r="1112">
          <cell r="O1112" t="str">
            <v>412728198809201237</v>
          </cell>
          <cell r="P1112" t="str">
            <v>沈丘农商银行</v>
          </cell>
        </row>
        <row r="1113">
          <cell r="O1113" t="str">
            <v>412728198108131977</v>
          </cell>
          <cell r="P1113" t="str">
            <v>沈丘农商银行</v>
          </cell>
        </row>
        <row r="1114">
          <cell r="O1114" t="str">
            <v>412728198001301817</v>
          </cell>
          <cell r="P1114" t="str">
            <v>沈丘农商银行</v>
          </cell>
        </row>
        <row r="1115">
          <cell r="O1115" t="str">
            <v>412728197406181871</v>
          </cell>
          <cell r="P1115" t="str">
            <v>沈丘农商银行</v>
          </cell>
        </row>
        <row r="1116">
          <cell r="O1116" t="str">
            <v>412728198712131818</v>
          </cell>
          <cell r="P1116" t="str">
            <v>沈丘农商银行</v>
          </cell>
        </row>
        <row r="1117">
          <cell r="O1117" t="str">
            <v>412728198705281834</v>
          </cell>
          <cell r="P1117" t="str">
            <v>沈丘农商银行</v>
          </cell>
        </row>
        <row r="1118">
          <cell r="O1118" t="str">
            <v>412728196308021810</v>
          </cell>
          <cell r="P1118" t="str">
            <v>沈丘农商银行</v>
          </cell>
        </row>
        <row r="1119">
          <cell r="O1119" t="str">
            <v>412728197205121813</v>
          </cell>
          <cell r="P1119" t="str">
            <v>沈丘农商银行</v>
          </cell>
        </row>
        <row r="1120">
          <cell r="O1120" t="str">
            <v>412728196802241878</v>
          </cell>
          <cell r="P1120" t="str">
            <v>沈丘农商银行</v>
          </cell>
        </row>
        <row r="1121">
          <cell r="O1121" t="str">
            <v>412728198108181851</v>
          </cell>
          <cell r="P1121" t="str">
            <v>沈丘农商银行</v>
          </cell>
        </row>
        <row r="1122">
          <cell r="O1122" t="str">
            <v>412728196712080812</v>
          </cell>
          <cell r="P1122" t="str">
            <v>沈丘农商银行</v>
          </cell>
        </row>
        <row r="1123">
          <cell r="O1123" t="str">
            <v>41272819770112081X</v>
          </cell>
          <cell r="P1123" t="str">
            <v>沈丘农商银行</v>
          </cell>
        </row>
        <row r="1124">
          <cell r="O1124" t="str">
            <v>412728196705251820</v>
          </cell>
          <cell r="P1124" t="str">
            <v>沈丘农商银行</v>
          </cell>
        </row>
        <row r="1125">
          <cell r="O1125" t="str">
            <v>412728197205060942</v>
          </cell>
          <cell r="P1125" t="str">
            <v>沈丘农商银行</v>
          </cell>
        </row>
        <row r="1126">
          <cell r="O1126" t="str">
            <v>412728196203020897</v>
          </cell>
          <cell r="P1126" t="str">
            <v>沈丘农商银行</v>
          </cell>
        </row>
        <row r="1127">
          <cell r="O1127" t="str">
            <v>412728198305100838</v>
          </cell>
          <cell r="P1127" t="str">
            <v>沈丘农商银行</v>
          </cell>
        </row>
        <row r="1128">
          <cell r="O1128" t="str">
            <v>412728198208041557</v>
          </cell>
          <cell r="P1128" t="str">
            <v>沈丘农商银行</v>
          </cell>
        </row>
        <row r="1129">
          <cell r="O1129" t="str">
            <v>412728197010150972</v>
          </cell>
          <cell r="P1129" t="str">
            <v>沈丘农商银行</v>
          </cell>
        </row>
        <row r="1130">
          <cell r="O1130" t="str">
            <v>412728197211181556</v>
          </cell>
          <cell r="P1130" t="str">
            <v>沈丘农商银行</v>
          </cell>
        </row>
        <row r="1131">
          <cell r="O1131" t="str">
            <v>412728200002151910</v>
          </cell>
          <cell r="P1131" t="str">
            <v>沈丘农商银行</v>
          </cell>
        </row>
        <row r="1132">
          <cell r="O1132" t="str">
            <v>41272819911119253X</v>
          </cell>
          <cell r="P1132" t="str">
            <v>沈丘农商银行</v>
          </cell>
        </row>
        <row r="1133">
          <cell r="O1133" t="str">
            <v>412728198605242563</v>
          </cell>
          <cell r="P1133" t="str">
            <v>沈丘农商银行</v>
          </cell>
        </row>
        <row r="1134">
          <cell r="O1134" t="str">
            <v>412728196607162533</v>
          </cell>
          <cell r="P1134" t="str">
            <v>沈丘农商银行</v>
          </cell>
        </row>
        <row r="1135">
          <cell r="O1135" t="str">
            <v>412728196111212517</v>
          </cell>
          <cell r="P1135" t="str">
            <v>沈丘农商银行</v>
          </cell>
        </row>
        <row r="1136">
          <cell r="O1136" t="str">
            <v>412728199611292545</v>
          </cell>
          <cell r="P1136" t="str">
            <v>沈丘农商银行</v>
          </cell>
        </row>
        <row r="1137">
          <cell r="O1137" t="str">
            <v>412728196809062549</v>
          </cell>
          <cell r="P1137" t="str">
            <v>沈丘农商银行</v>
          </cell>
        </row>
        <row r="1138">
          <cell r="O1138" t="str">
            <v>412728196603032539</v>
          </cell>
          <cell r="P1138" t="str">
            <v>沈丘农商银行</v>
          </cell>
        </row>
        <row r="1139">
          <cell r="O1139" t="str">
            <v>412728196112122513</v>
          </cell>
          <cell r="P1139" t="str">
            <v>沈丘农商银行</v>
          </cell>
        </row>
        <row r="1140">
          <cell r="O1140" t="str">
            <v>412728197710202569</v>
          </cell>
          <cell r="P1140" t="str">
            <v>沈丘农商银行</v>
          </cell>
        </row>
        <row r="1141">
          <cell r="O1141" t="str">
            <v>412728197201202536</v>
          </cell>
          <cell r="P1141" t="str">
            <v>沈丘农商银行</v>
          </cell>
        </row>
        <row r="1142">
          <cell r="O1142" t="str">
            <v>412728196904182514</v>
          </cell>
          <cell r="P1142" t="str">
            <v>沈丘农商银行</v>
          </cell>
        </row>
        <row r="1143">
          <cell r="O1143" t="str">
            <v>412728198110212530</v>
          </cell>
          <cell r="P1143" t="str">
            <v>沈丘农商银行</v>
          </cell>
        </row>
        <row r="1144">
          <cell r="O1144" t="str">
            <v>412728198102162510</v>
          </cell>
          <cell r="P1144" t="str">
            <v>沈丘农商银行</v>
          </cell>
        </row>
        <row r="1145">
          <cell r="O1145" t="str">
            <v>412728197208192553</v>
          </cell>
          <cell r="P1145" t="str">
            <v>沈丘农商银行</v>
          </cell>
        </row>
        <row r="1146">
          <cell r="O1146" t="str">
            <v>412728196407122545</v>
          </cell>
          <cell r="P1146" t="str">
            <v>沈丘农商银行</v>
          </cell>
        </row>
        <row r="1147">
          <cell r="O1147" t="str">
            <v>412728196604032530</v>
          </cell>
          <cell r="P1147" t="str">
            <v>沈丘农商银行</v>
          </cell>
        </row>
        <row r="1148">
          <cell r="O1148" t="str">
            <v>412728198308020550</v>
          </cell>
          <cell r="P1148" t="str">
            <v>沈丘农商银行</v>
          </cell>
        </row>
        <row r="1149">
          <cell r="O1149" t="str">
            <v>412728198312042517</v>
          </cell>
          <cell r="P1149" t="str">
            <v>沈丘农商银行</v>
          </cell>
        </row>
        <row r="1150">
          <cell r="O1150" t="str">
            <v>412728199703012512</v>
          </cell>
          <cell r="P1150" t="str">
            <v>沈丘农商银行</v>
          </cell>
        </row>
        <row r="1151">
          <cell r="O1151" t="str">
            <v>412728196303122620</v>
          </cell>
          <cell r="P1151" t="str">
            <v>沈丘农商银行</v>
          </cell>
        </row>
        <row r="1152">
          <cell r="O1152" t="str">
            <v>412728198212302537</v>
          </cell>
          <cell r="P1152" t="str">
            <v>沈丘农商银行</v>
          </cell>
        </row>
        <row r="1153">
          <cell r="O1153" t="str">
            <v>412728199203152519</v>
          </cell>
          <cell r="P1153" t="str">
            <v>沈丘农商银行</v>
          </cell>
        </row>
        <row r="1154">
          <cell r="O1154" t="str">
            <v>412728198703292556</v>
          </cell>
          <cell r="P1154" t="str">
            <v>沈丘农商银行</v>
          </cell>
        </row>
        <row r="1155">
          <cell r="O1155" t="str">
            <v>412728196210152513</v>
          </cell>
          <cell r="P1155" t="str">
            <v>沈丘农商银行</v>
          </cell>
        </row>
        <row r="1156">
          <cell r="O1156" t="str">
            <v>412728196307267296</v>
          </cell>
          <cell r="P1156" t="str">
            <v>沈丘农商银行</v>
          </cell>
        </row>
        <row r="1157">
          <cell r="O1157" t="str">
            <v>412728200001047230</v>
          </cell>
          <cell r="P1157" t="str">
            <v>沈丘农商银行</v>
          </cell>
        </row>
        <row r="1158">
          <cell r="O1158" t="str">
            <v>412728200001217244</v>
          </cell>
          <cell r="P1158" t="str">
            <v>沈丘农商银行</v>
          </cell>
        </row>
        <row r="1159">
          <cell r="O1159" t="str">
            <v>412728197411197229</v>
          </cell>
          <cell r="P1159" t="str">
            <v>沈丘农商银行</v>
          </cell>
        </row>
        <row r="1160">
          <cell r="O1160" t="str">
            <v>412728197004087356</v>
          </cell>
          <cell r="P1160" t="str">
            <v>沈丘农商银行</v>
          </cell>
        </row>
        <row r="1161">
          <cell r="O1161" t="str">
            <v>412728199902237212</v>
          </cell>
          <cell r="P1161" t="str">
            <v>沈丘农商银行</v>
          </cell>
        </row>
        <row r="1162">
          <cell r="O1162" t="str">
            <v>412728199802177275</v>
          </cell>
          <cell r="P1162" t="str">
            <v>沈丘农商银行</v>
          </cell>
        </row>
        <row r="1163">
          <cell r="O1163" t="str">
            <v>412728199809027253</v>
          </cell>
          <cell r="P1163" t="str">
            <v>沈丘农商银行</v>
          </cell>
        </row>
        <row r="1164">
          <cell r="O1164" t="str">
            <v>412728198008116497</v>
          </cell>
          <cell r="P1164" t="str">
            <v>农商行</v>
          </cell>
        </row>
        <row r="1165">
          <cell r="O1165" t="str">
            <v>412728196908196497</v>
          </cell>
          <cell r="P1165" t="str">
            <v>农商行</v>
          </cell>
        </row>
        <row r="1166">
          <cell r="O1166" t="str">
            <v>412728198609066413</v>
          </cell>
          <cell r="P1166" t="str">
            <v>农商行</v>
          </cell>
        </row>
        <row r="1167">
          <cell r="O1167" t="str">
            <v>412728199101266419</v>
          </cell>
          <cell r="P1167" t="str">
            <v>农商行</v>
          </cell>
        </row>
        <row r="1168">
          <cell r="O1168" t="str">
            <v>412728197204046428</v>
          </cell>
          <cell r="P1168" t="str">
            <v>农商行</v>
          </cell>
        </row>
        <row r="1169">
          <cell r="O1169" t="str">
            <v>412728196710276416</v>
          </cell>
          <cell r="P1169" t="str">
            <v>农商行</v>
          </cell>
        </row>
        <row r="1170">
          <cell r="O1170" t="str">
            <v>412728196808036410</v>
          </cell>
          <cell r="P1170" t="str">
            <v>农商行</v>
          </cell>
        </row>
        <row r="1171">
          <cell r="O1171" t="str">
            <v>412728196204246417</v>
          </cell>
          <cell r="P1171" t="str">
            <v>农商行</v>
          </cell>
        </row>
        <row r="1172">
          <cell r="O1172" t="str">
            <v>412728197112196429</v>
          </cell>
          <cell r="P1172" t="str">
            <v>农商行</v>
          </cell>
        </row>
        <row r="1173">
          <cell r="O1173" t="str">
            <v>412728196606156473</v>
          </cell>
          <cell r="P1173" t="str">
            <v>农商行</v>
          </cell>
        </row>
        <row r="1174">
          <cell r="O1174" t="str">
            <v>412728197204076459</v>
          </cell>
          <cell r="P1174" t="str">
            <v>农商行</v>
          </cell>
        </row>
        <row r="1175">
          <cell r="O1175" t="str">
            <v>412728196809076457</v>
          </cell>
          <cell r="P1175" t="str">
            <v>农商行</v>
          </cell>
        </row>
        <row r="1176">
          <cell r="O1176" t="str">
            <v>412728196509126483</v>
          </cell>
          <cell r="P1176" t="str">
            <v>农商行</v>
          </cell>
        </row>
        <row r="1177">
          <cell r="O1177" t="str">
            <v>412728197006046419</v>
          </cell>
          <cell r="P1177" t="str">
            <v>农商行</v>
          </cell>
        </row>
        <row r="1178">
          <cell r="O1178" t="str">
            <v>412728197904206437</v>
          </cell>
          <cell r="P1178" t="str">
            <v>农商行</v>
          </cell>
        </row>
        <row r="1179">
          <cell r="O1179" t="str">
            <v>412728196608156450</v>
          </cell>
          <cell r="P1179" t="str">
            <v>农商行</v>
          </cell>
        </row>
        <row r="1180">
          <cell r="O1180" t="str">
            <v>412728197409066529</v>
          </cell>
          <cell r="P1180" t="str">
            <v>农商行</v>
          </cell>
        </row>
        <row r="1181">
          <cell r="O1181" t="str">
            <v>412728196801016425</v>
          </cell>
          <cell r="P1181" t="str">
            <v>农商行</v>
          </cell>
        </row>
        <row r="1182">
          <cell r="O1182" t="str">
            <v>412728196510166415</v>
          </cell>
          <cell r="P1182" t="str">
            <v>农商行</v>
          </cell>
        </row>
        <row r="1183">
          <cell r="O1183" t="str">
            <v>412728199809066439</v>
          </cell>
          <cell r="P1183" t="str">
            <v>农商行</v>
          </cell>
        </row>
        <row r="1184">
          <cell r="O1184" t="str">
            <v>412728198209206456</v>
          </cell>
          <cell r="P1184" t="str">
            <v>农商行</v>
          </cell>
        </row>
        <row r="1185">
          <cell r="O1185" t="str">
            <v>412728196605056112</v>
          </cell>
          <cell r="P1185" t="str">
            <v>农商行</v>
          </cell>
        </row>
        <row r="1186">
          <cell r="O1186" t="str">
            <v>412728196409096432</v>
          </cell>
          <cell r="P1186" t="str">
            <v>农商行</v>
          </cell>
        </row>
        <row r="1187">
          <cell r="O1187" t="str">
            <v>41272819790418643X</v>
          </cell>
          <cell r="P1187" t="str">
            <v>农商行</v>
          </cell>
        </row>
        <row r="1188">
          <cell r="O1188" t="str">
            <v>412728197310156479</v>
          </cell>
          <cell r="P1188" t="str">
            <v>农商行</v>
          </cell>
        </row>
        <row r="1189">
          <cell r="O1189" t="str">
            <v>412728197202296458</v>
          </cell>
          <cell r="P1189" t="str">
            <v>农商行</v>
          </cell>
        </row>
        <row r="1190">
          <cell r="O1190" t="str">
            <v>412728196205256414</v>
          </cell>
          <cell r="P1190" t="str">
            <v>农商行</v>
          </cell>
        </row>
        <row r="1191">
          <cell r="O1191" t="str">
            <v>412728196710026417</v>
          </cell>
          <cell r="P1191" t="str">
            <v>农商行</v>
          </cell>
        </row>
        <row r="1192">
          <cell r="O1192" t="str">
            <v>412728197804016433</v>
          </cell>
          <cell r="P1192" t="str">
            <v>农商行</v>
          </cell>
        </row>
        <row r="1193">
          <cell r="O1193" t="str">
            <v>412728196801106412</v>
          </cell>
          <cell r="P1193" t="str">
            <v>农商行</v>
          </cell>
        </row>
        <row r="1194">
          <cell r="O1194" t="str">
            <v>412728197010046518</v>
          </cell>
          <cell r="P1194" t="str">
            <v>农商行</v>
          </cell>
        </row>
        <row r="1195">
          <cell r="O1195" t="str">
            <v>412728196803276431</v>
          </cell>
          <cell r="P1195" t="str">
            <v>农商行</v>
          </cell>
        </row>
        <row r="1196">
          <cell r="O1196" t="str">
            <v>412728196003122522</v>
          </cell>
          <cell r="P1196" t="str">
            <v>农商行</v>
          </cell>
        </row>
        <row r="1197">
          <cell r="O1197" t="str">
            <v>41272819760613253X</v>
          </cell>
          <cell r="P1197" t="str">
            <v>农商行</v>
          </cell>
        </row>
        <row r="1198">
          <cell r="O1198" t="str">
            <v>412728197006082540</v>
          </cell>
          <cell r="P1198" t="str">
            <v>农商行</v>
          </cell>
        </row>
        <row r="1199">
          <cell r="O1199" t="str">
            <v>41272819680229251X</v>
          </cell>
          <cell r="P1199" t="str">
            <v>农商行</v>
          </cell>
        </row>
        <row r="1200">
          <cell r="O1200" t="str">
            <v>412728196911142553</v>
          </cell>
          <cell r="P1200" t="str">
            <v>农商行</v>
          </cell>
        </row>
        <row r="1201">
          <cell r="O1201" t="str">
            <v>412728196505252538</v>
          </cell>
          <cell r="P1201" t="str">
            <v>农商行</v>
          </cell>
        </row>
        <row r="1202">
          <cell r="O1202" t="str">
            <v>412728196812262576</v>
          </cell>
          <cell r="P1202" t="str">
            <v>农商行</v>
          </cell>
        </row>
        <row r="1203">
          <cell r="O1203" t="str">
            <v>41272819681210253X</v>
          </cell>
          <cell r="P1203" t="str">
            <v>农商行</v>
          </cell>
        </row>
        <row r="1204">
          <cell r="O1204" t="str">
            <v>412728197807302523</v>
          </cell>
          <cell r="P1204" t="str">
            <v>农商行</v>
          </cell>
        </row>
        <row r="1205">
          <cell r="O1205" t="str">
            <v>412728199903252553</v>
          </cell>
          <cell r="P1205" t="str">
            <v>农商行</v>
          </cell>
        </row>
        <row r="1206">
          <cell r="O1206" t="str">
            <v>412728196001102560</v>
          </cell>
          <cell r="P1206" t="str">
            <v>农商行</v>
          </cell>
        </row>
        <row r="1207">
          <cell r="O1207" t="str">
            <v>412728198004127228</v>
          </cell>
          <cell r="P1207" t="str">
            <v>农商行</v>
          </cell>
        </row>
        <row r="1208">
          <cell r="O1208" t="str">
            <v>412728195912152556</v>
          </cell>
          <cell r="P1208" t="str">
            <v>农商行</v>
          </cell>
        </row>
        <row r="1209">
          <cell r="O1209" t="str">
            <v>41272819631110254X</v>
          </cell>
          <cell r="P1209" t="str">
            <v>农商行</v>
          </cell>
        </row>
        <row r="1210">
          <cell r="O1210" t="str">
            <v>412728196210012561</v>
          </cell>
          <cell r="P1210" t="str">
            <v>农商行</v>
          </cell>
        </row>
        <row r="1211">
          <cell r="O1211" t="str">
            <v>412728196712032511</v>
          </cell>
          <cell r="P1211" t="str">
            <v>农商行</v>
          </cell>
        </row>
        <row r="1212">
          <cell r="O1212" t="str">
            <v>412728197011122578</v>
          </cell>
          <cell r="P1212" t="str">
            <v>农商行</v>
          </cell>
        </row>
        <row r="1213">
          <cell r="O1213" t="str">
            <v>412728196407162555</v>
          </cell>
          <cell r="P1213" t="str">
            <v>农商行</v>
          </cell>
        </row>
        <row r="1214">
          <cell r="O1214" t="str">
            <v>412728199311202536</v>
          </cell>
          <cell r="P1214" t="str">
            <v>农商行</v>
          </cell>
        </row>
        <row r="1215">
          <cell r="O1215" t="str">
            <v>412728196508112549</v>
          </cell>
          <cell r="P1215" t="str">
            <v>农商行</v>
          </cell>
        </row>
        <row r="1216">
          <cell r="O1216" t="str">
            <v>412728195710172516</v>
          </cell>
          <cell r="P1216" t="str">
            <v>农商行</v>
          </cell>
        </row>
        <row r="1217">
          <cell r="O1217" t="str">
            <v>412728196010072519</v>
          </cell>
          <cell r="P1217" t="str">
            <v>农商行</v>
          </cell>
        </row>
        <row r="1218">
          <cell r="O1218" t="str">
            <v>412728196609242510</v>
          </cell>
          <cell r="P1218" t="str">
            <v>农商行</v>
          </cell>
        </row>
        <row r="1219">
          <cell r="O1219" t="str">
            <v>412728196307092510</v>
          </cell>
          <cell r="P1219" t="str">
            <v>农商行</v>
          </cell>
        </row>
        <row r="1220">
          <cell r="O1220" t="str">
            <v>412728197112202518</v>
          </cell>
          <cell r="P1220" t="str">
            <v>农商行</v>
          </cell>
        </row>
        <row r="1221">
          <cell r="O1221" t="str">
            <v>412728196608232513</v>
          </cell>
          <cell r="P1221" t="str">
            <v>农商行</v>
          </cell>
        </row>
        <row r="1222">
          <cell r="O1222" t="str">
            <v>412728199601072514</v>
          </cell>
          <cell r="P1222" t="str">
            <v>农商行</v>
          </cell>
        </row>
        <row r="1223">
          <cell r="O1223" t="str">
            <v>412728196206202573</v>
          </cell>
          <cell r="P1223" t="str">
            <v>农商行</v>
          </cell>
        </row>
        <row r="1224">
          <cell r="O1224" t="str">
            <v>412728197208202555</v>
          </cell>
          <cell r="P1224" t="str">
            <v>农商行</v>
          </cell>
        </row>
        <row r="1225">
          <cell r="O1225" t="str">
            <v>41272819651024257X</v>
          </cell>
          <cell r="P1225" t="str">
            <v>农商行</v>
          </cell>
        </row>
        <row r="1226">
          <cell r="O1226" t="str">
            <v>412728198807052514</v>
          </cell>
          <cell r="P1226" t="str">
            <v>农商行</v>
          </cell>
        </row>
        <row r="1227">
          <cell r="O1227" t="str">
            <v>412728198506072554</v>
          </cell>
          <cell r="P1227" t="str">
            <v>农商行</v>
          </cell>
        </row>
        <row r="1228">
          <cell r="O1228" t="str">
            <v>412728196211242510</v>
          </cell>
          <cell r="P1228" t="str">
            <v>农商行</v>
          </cell>
        </row>
        <row r="1229">
          <cell r="O1229" t="str">
            <v>41272819641027251X</v>
          </cell>
          <cell r="P1229" t="str">
            <v>农商行</v>
          </cell>
        </row>
        <row r="1230">
          <cell r="O1230" t="str">
            <v>412728199502142521</v>
          </cell>
          <cell r="P1230" t="str">
            <v>农商行</v>
          </cell>
        </row>
        <row r="1231">
          <cell r="O1231" t="str">
            <v>412728196609192517</v>
          </cell>
          <cell r="P1231" t="str">
            <v>农商行</v>
          </cell>
        </row>
        <row r="1232">
          <cell r="O1232" t="str">
            <v>412728197908106417</v>
          </cell>
          <cell r="P1232" t="str">
            <v>沈丘农商银行</v>
          </cell>
        </row>
        <row r="1233">
          <cell r="O1233" t="str">
            <v>412728196202086413</v>
          </cell>
          <cell r="P1233" t="str">
            <v>沈丘农商银行</v>
          </cell>
        </row>
        <row r="1234">
          <cell r="O1234" t="str">
            <v>412728196504056500</v>
          </cell>
          <cell r="P1234" t="str">
            <v>沈丘农商银行</v>
          </cell>
        </row>
        <row r="1235">
          <cell r="O1235" t="str">
            <v>412728197309156455</v>
          </cell>
          <cell r="P1235" t="str">
            <v>沈丘农商银行</v>
          </cell>
        </row>
        <row r="1236">
          <cell r="O1236" t="str">
            <v>41272819671001642X</v>
          </cell>
          <cell r="P1236" t="str">
            <v>沈丘农商银行</v>
          </cell>
        </row>
        <row r="1237">
          <cell r="O1237" t="str">
            <v>412728198404216414</v>
          </cell>
          <cell r="P1237" t="str">
            <v>沈丘农商银行</v>
          </cell>
        </row>
        <row r="1238">
          <cell r="O1238" t="str">
            <v>41272819860308643X</v>
          </cell>
          <cell r="P1238" t="str">
            <v>沈丘农商银行</v>
          </cell>
        </row>
        <row r="1239">
          <cell r="O1239" t="str">
            <v>412728197301016431</v>
          </cell>
          <cell r="P1239" t="str">
            <v>沈丘农商银行</v>
          </cell>
        </row>
        <row r="1240">
          <cell r="O1240" t="str">
            <v>412728198802196471</v>
          </cell>
          <cell r="P1240" t="str">
            <v>沈丘农商银行</v>
          </cell>
        </row>
        <row r="1241">
          <cell r="O1241" t="str">
            <v>412728197203106484</v>
          </cell>
          <cell r="P1241" t="str">
            <v>沈丘农商银行</v>
          </cell>
        </row>
        <row r="1242">
          <cell r="O1242" t="str">
            <v>412728196407166054</v>
          </cell>
          <cell r="P1242" t="str">
            <v>沈丘农商银行</v>
          </cell>
        </row>
        <row r="1243">
          <cell r="O1243" t="str">
            <v>412728196704206104</v>
          </cell>
          <cell r="P1243" t="str">
            <v>沈丘农商银行</v>
          </cell>
        </row>
        <row r="1244">
          <cell r="O1244" t="str">
            <v>412728196305106421</v>
          </cell>
          <cell r="P1244" t="str">
            <v>沈丘农商银行</v>
          </cell>
        </row>
        <row r="1245">
          <cell r="O1245" t="str">
            <v>412728197809026016</v>
          </cell>
          <cell r="P1245" t="str">
            <v>沈丘农商银行</v>
          </cell>
        </row>
        <row r="1246">
          <cell r="O1246" t="str">
            <v>412728197610106019</v>
          </cell>
          <cell r="P1246" t="str">
            <v>沈丘农商银行</v>
          </cell>
        </row>
        <row r="1247">
          <cell r="O1247" t="str">
            <v>412728197808097226</v>
          </cell>
          <cell r="P1247" t="str">
            <v>沈丘农商银行</v>
          </cell>
        </row>
        <row r="1248">
          <cell r="O1248" t="str">
            <v>411624196609166421</v>
          </cell>
          <cell r="P1248" t="str">
            <v>沈丘农商银行</v>
          </cell>
        </row>
        <row r="1249">
          <cell r="O1249" t="str">
            <v>412728196703156491</v>
          </cell>
          <cell r="P1249" t="str">
            <v>沈丘农商银行</v>
          </cell>
        </row>
        <row r="1250">
          <cell r="O1250" t="str">
            <v>412728199204106012</v>
          </cell>
          <cell r="P1250" t="str">
            <v>沈丘农商银行</v>
          </cell>
        </row>
        <row r="1251">
          <cell r="O1251" t="str">
            <v>412728196503193116</v>
          </cell>
          <cell r="P1251" t="str">
            <v>沈丘农商银行槐店支行</v>
          </cell>
        </row>
        <row r="1252">
          <cell r="O1252" t="str">
            <v>412728196601043154</v>
          </cell>
          <cell r="P1252" t="str">
            <v>沈丘农商银行槐店支行</v>
          </cell>
        </row>
        <row r="1253">
          <cell r="O1253" t="str">
            <v>412728199112114517</v>
          </cell>
          <cell r="P1253" t="str">
            <v>沈丘农商银行</v>
          </cell>
        </row>
        <row r="1254">
          <cell r="O1254" t="str">
            <v>412728197404014551</v>
          </cell>
          <cell r="P1254" t="str">
            <v>沈丘农商银行</v>
          </cell>
        </row>
        <row r="1255">
          <cell r="O1255" t="str">
            <v>412728198504284916</v>
          </cell>
          <cell r="P1255" t="str">
            <v>沈丘农商银行</v>
          </cell>
        </row>
        <row r="1256">
          <cell r="O1256" t="str">
            <v>41272819771003493X</v>
          </cell>
          <cell r="P1256" t="str">
            <v>沈丘农商银行</v>
          </cell>
        </row>
        <row r="1257">
          <cell r="O1257" t="str">
            <v>412728200110204979</v>
          </cell>
          <cell r="P1257" t="str">
            <v>沈丘农商银行</v>
          </cell>
        </row>
        <row r="1258">
          <cell r="O1258" t="str">
            <v>412728196306234919</v>
          </cell>
          <cell r="P1258" t="str">
            <v>沈丘农商银行</v>
          </cell>
        </row>
        <row r="1259">
          <cell r="O1259" t="str">
            <v>412728197703164971</v>
          </cell>
          <cell r="P1259" t="str">
            <v>沈丘农商银行</v>
          </cell>
        </row>
        <row r="1260">
          <cell r="O1260" t="str">
            <v>41272819841024573X</v>
          </cell>
          <cell r="P1260" t="str">
            <v>沈丘农商银行</v>
          </cell>
        </row>
        <row r="1261">
          <cell r="O1261" t="str">
            <v>412728197105015714</v>
          </cell>
          <cell r="P1261" t="str">
            <v>沈丘农商银行</v>
          </cell>
        </row>
        <row r="1262">
          <cell r="O1262" t="str">
            <v>41272819780316571X</v>
          </cell>
          <cell r="P1262" t="str">
            <v>沈丘农商银行</v>
          </cell>
        </row>
        <row r="1263">
          <cell r="O1263" t="str">
            <v>41272819621124572X</v>
          </cell>
          <cell r="P1263" t="str">
            <v>沈丘农商银行</v>
          </cell>
        </row>
        <row r="1264">
          <cell r="O1264" t="str">
            <v>412728196509024911</v>
          </cell>
          <cell r="P1264" t="str">
            <v>沈丘农商银行</v>
          </cell>
        </row>
        <row r="1265">
          <cell r="O1265" t="str">
            <v>412728198407165739</v>
          </cell>
          <cell r="P1265" t="str">
            <v>沈丘农商银行</v>
          </cell>
        </row>
        <row r="1266">
          <cell r="O1266" t="str">
            <v>412728198612264218</v>
          </cell>
          <cell r="P1266" t="str">
            <v>沈丘农商银行</v>
          </cell>
          <cell r="Q1266" t="str">
            <v>信用社</v>
          </cell>
          <cell r="R1266" t="str">
            <v>刘俊涛</v>
          </cell>
          <cell r="S1266" t="str">
            <v>623059137803824431</v>
          </cell>
        </row>
        <row r="1267">
          <cell r="O1267" t="str">
            <v>412728199703214237</v>
          </cell>
          <cell r="P1267" t="str">
            <v>沈丘农商银行</v>
          </cell>
          <cell r="Q1267" t="str">
            <v>信用社</v>
          </cell>
          <cell r="R1267" t="str">
            <v>潘洋洋</v>
          </cell>
          <cell r="S1267" t="str">
            <v>623059137801679753</v>
          </cell>
        </row>
        <row r="1268">
          <cell r="O1268" t="str">
            <v>412728199412174239</v>
          </cell>
          <cell r="P1268" t="str">
            <v>沈丘农商银行</v>
          </cell>
          <cell r="Q1268" t="str">
            <v>信用社</v>
          </cell>
          <cell r="R1268" t="str">
            <v>李海飞</v>
          </cell>
          <cell r="S1268" t="str">
            <v>623059137803711745</v>
          </cell>
        </row>
        <row r="1269">
          <cell r="O1269" t="str">
            <v>412728198205254258</v>
          </cell>
          <cell r="P1269" t="str">
            <v>沈丘农商银行</v>
          </cell>
          <cell r="Q1269" t="str">
            <v>信用社</v>
          </cell>
          <cell r="R1269" t="str">
            <v>崔象棋</v>
          </cell>
          <cell r="S1269" t="str">
            <v>623059137800023334</v>
          </cell>
        </row>
        <row r="1270">
          <cell r="O1270" t="str">
            <v>412728199109264215</v>
          </cell>
          <cell r="P1270" t="str">
            <v>沈丘农商银行</v>
          </cell>
          <cell r="Q1270" t="str">
            <v>信用社</v>
          </cell>
          <cell r="R1270" t="str">
            <v>陈俊涛</v>
          </cell>
          <cell r="S1270" t="str">
            <v>623059137803711307</v>
          </cell>
        </row>
        <row r="1271">
          <cell r="O1271" t="str">
            <v>412728198605304226</v>
          </cell>
          <cell r="P1271" t="str">
            <v>沈丘农商银行</v>
          </cell>
          <cell r="Q1271" t="str">
            <v>信用社</v>
          </cell>
          <cell r="R1271" t="str">
            <v>刘展红</v>
          </cell>
          <cell r="S1271" t="str">
            <v>623059137801311480</v>
          </cell>
        </row>
        <row r="1272">
          <cell r="O1272" t="str">
            <v>412728197104304231</v>
          </cell>
          <cell r="P1272" t="str">
            <v>沈丘农商银行</v>
          </cell>
          <cell r="Q1272" t="str">
            <v>信用社</v>
          </cell>
          <cell r="R1272" t="str">
            <v>陈效金</v>
          </cell>
          <cell r="S1272" t="str">
            <v>623059137801929026</v>
          </cell>
        </row>
        <row r="1273">
          <cell r="O1273" t="str">
            <v>412728196307054282</v>
          </cell>
          <cell r="P1273" t="str">
            <v>沈丘农商银行</v>
          </cell>
          <cell r="Q1273" t="str">
            <v>信用社</v>
          </cell>
          <cell r="R1273" t="str">
            <v>崔情</v>
          </cell>
          <cell r="S1273" t="str">
            <v>623059137801311654</v>
          </cell>
        </row>
        <row r="1274">
          <cell r="O1274" t="str">
            <v>412728198710254291</v>
          </cell>
          <cell r="P1274" t="str">
            <v>沈丘农商银行</v>
          </cell>
          <cell r="Q1274" t="str">
            <v>信用社</v>
          </cell>
          <cell r="R1274" t="str">
            <v>孙艳魁</v>
          </cell>
          <cell r="S1274" t="str">
            <v>623059137803711588</v>
          </cell>
        </row>
        <row r="1275">
          <cell r="O1275" t="str">
            <v>412728200103284210</v>
          </cell>
          <cell r="P1275" t="str">
            <v>沈丘农商银行</v>
          </cell>
          <cell r="Q1275" t="str">
            <v>信用社</v>
          </cell>
          <cell r="R1275" t="str">
            <v>姚晓磊</v>
          </cell>
          <cell r="S1275" t="str">
            <v>623059137801455154</v>
          </cell>
        </row>
        <row r="1276">
          <cell r="O1276" t="str">
            <v>41272819730318499X</v>
          </cell>
          <cell r="P1276" t="str">
            <v>沈丘农商银行</v>
          </cell>
        </row>
        <row r="1277">
          <cell r="O1277" t="str">
            <v>412728196207084919</v>
          </cell>
          <cell r="P1277" t="str">
            <v>沈丘农商银行</v>
          </cell>
        </row>
        <row r="1278">
          <cell r="O1278" t="str">
            <v>412728197704084957</v>
          </cell>
          <cell r="P1278" t="str">
            <v>沈丘农商银行</v>
          </cell>
        </row>
        <row r="1279">
          <cell r="O1279" t="str">
            <v>412728197201084912</v>
          </cell>
          <cell r="P1279" t="str">
            <v>沈丘农商银行</v>
          </cell>
        </row>
        <row r="1280">
          <cell r="O1280" t="str">
            <v>412728198912024929</v>
          </cell>
          <cell r="P1280" t="str">
            <v>沈丘农商银行</v>
          </cell>
        </row>
        <row r="1281">
          <cell r="O1281" t="str">
            <v>412728197411104934</v>
          </cell>
          <cell r="P1281" t="str">
            <v>沈丘农商银行</v>
          </cell>
        </row>
        <row r="1282">
          <cell r="O1282" t="str">
            <v>412728197009174918</v>
          </cell>
          <cell r="P1282" t="str">
            <v>沈丘农商银行</v>
          </cell>
        </row>
        <row r="1283">
          <cell r="O1283" t="str">
            <v>41132319900612264X</v>
          </cell>
          <cell r="P1283" t="str">
            <v>沈丘农商银行</v>
          </cell>
          <cell r="Q1283" t="str">
            <v>信用社</v>
          </cell>
          <cell r="R1283" t="str">
            <v>王建平</v>
          </cell>
          <cell r="S1283" t="str">
            <v>623059137803710911</v>
          </cell>
        </row>
        <row r="1284">
          <cell r="O1284" t="str">
            <v>412728198002134213</v>
          </cell>
          <cell r="P1284" t="str">
            <v>沈丘农商银行</v>
          </cell>
          <cell r="Q1284" t="str">
            <v>信用社</v>
          </cell>
          <cell r="R1284" t="str">
            <v>张向伟</v>
          </cell>
          <cell r="S1284" t="str">
            <v>623059137803824217</v>
          </cell>
        </row>
        <row r="1285">
          <cell r="O1285" t="str">
            <v>412728199205014232</v>
          </cell>
          <cell r="P1285" t="str">
            <v>沈丘农商银行</v>
          </cell>
          <cell r="Q1285" t="str">
            <v>信用社</v>
          </cell>
          <cell r="R1285" t="str">
            <v>张自强</v>
          </cell>
          <cell r="S1285" t="str">
            <v>623059137803710978</v>
          </cell>
        </row>
        <row r="1286">
          <cell r="O1286" t="str">
            <v>412728196311104211</v>
          </cell>
          <cell r="P1286" t="str">
            <v>沈丘农商银行</v>
          </cell>
          <cell r="Q1286" t="str">
            <v>信用社</v>
          </cell>
          <cell r="R1286" t="str">
            <v>李保军</v>
          </cell>
          <cell r="S1286" t="str">
            <v>623059137800532045</v>
          </cell>
        </row>
        <row r="1287">
          <cell r="O1287" t="str">
            <v>412728197810014215</v>
          </cell>
          <cell r="P1287" t="str">
            <v>沈丘农商银行</v>
          </cell>
          <cell r="Q1287" t="str">
            <v>信用社</v>
          </cell>
          <cell r="R1287" t="str">
            <v>王洪山</v>
          </cell>
          <cell r="S1287" t="str">
            <v>623059137803514131</v>
          </cell>
        </row>
        <row r="1288">
          <cell r="O1288" t="str">
            <v>142622199311191022</v>
          </cell>
          <cell r="P1288" t="str">
            <v>沈丘农商银行</v>
          </cell>
        </row>
        <row r="1289">
          <cell r="O1289" t="str">
            <v>412728198004254518</v>
          </cell>
          <cell r="P1289" t="str">
            <v>沈丘农商银行</v>
          </cell>
        </row>
        <row r="1290">
          <cell r="O1290" t="str">
            <v>412728200001204590</v>
          </cell>
          <cell r="P1290" t="str">
            <v>沈丘农商银行</v>
          </cell>
        </row>
        <row r="1291">
          <cell r="O1291" t="str">
            <v>412728197608024532</v>
          </cell>
          <cell r="P1291" t="str">
            <v>沈丘农商银行</v>
          </cell>
        </row>
        <row r="1292">
          <cell r="O1292" t="str">
            <v>412728199711224531</v>
          </cell>
          <cell r="P1292" t="str">
            <v>沈丘农商银行</v>
          </cell>
        </row>
        <row r="1293">
          <cell r="O1293" t="str">
            <v>412728199707064539</v>
          </cell>
          <cell r="P1293" t="str">
            <v>沈丘农商银行</v>
          </cell>
        </row>
        <row r="1294">
          <cell r="O1294" t="str">
            <v>41272819830927451X</v>
          </cell>
          <cell r="P1294" t="str">
            <v>沈丘农商银行</v>
          </cell>
        </row>
        <row r="1295">
          <cell r="O1295" t="str">
            <v>412728198502104547</v>
          </cell>
          <cell r="P1295" t="str">
            <v>沈丘农商银行</v>
          </cell>
        </row>
        <row r="1296">
          <cell r="O1296" t="str">
            <v>412728197106165722</v>
          </cell>
          <cell r="P1296" t="str">
            <v>沈丘农商银行</v>
          </cell>
        </row>
        <row r="1297">
          <cell r="O1297" t="str">
            <v>412728197108025715</v>
          </cell>
          <cell r="P1297" t="str">
            <v>沈丘农商银行</v>
          </cell>
        </row>
        <row r="1298">
          <cell r="O1298" t="str">
            <v>412728198307245731</v>
          </cell>
          <cell r="P1298" t="str">
            <v>沈丘农商银行</v>
          </cell>
        </row>
        <row r="1299">
          <cell r="O1299" t="str">
            <v>412728196206055737</v>
          </cell>
          <cell r="P1299" t="str">
            <v>沈丘农商银行</v>
          </cell>
        </row>
        <row r="1300">
          <cell r="O1300" t="str">
            <v>412728197701025716</v>
          </cell>
          <cell r="P1300" t="str">
            <v>沈丘农商银行</v>
          </cell>
        </row>
        <row r="1301">
          <cell r="O1301" t="str">
            <v>412728198608225734</v>
          </cell>
          <cell r="P1301" t="str">
            <v>沈丘农商银行</v>
          </cell>
        </row>
        <row r="1302">
          <cell r="O1302" t="str">
            <v>412728199805095718</v>
          </cell>
          <cell r="P1302" t="str">
            <v>沈丘农商银行</v>
          </cell>
        </row>
        <row r="1303">
          <cell r="O1303" t="str">
            <v>412728199702105741</v>
          </cell>
          <cell r="P1303" t="str">
            <v>沈丘农商银行</v>
          </cell>
        </row>
        <row r="1304">
          <cell r="O1304" t="str">
            <v>412728196906295731</v>
          </cell>
          <cell r="P1304" t="str">
            <v>沈丘农商银行</v>
          </cell>
        </row>
        <row r="1305">
          <cell r="O1305" t="str">
            <v>412728196301015717</v>
          </cell>
          <cell r="P1305" t="str">
            <v>沈丘农商银行</v>
          </cell>
        </row>
        <row r="1306">
          <cell r="O1306" t="str">
            <v>412728196905115719</v>
          </cell>
          <cell r="P1306" t="str">
            <v>沈丘农商银行</v>
          </cell>
        </row>
        <row r="1307">
          <cell r="O1307" t="str">
            <v>412728196210105741</v>
          </cell>
          <cell r="P1307" t="str">
            <v>沈丘农商银行</v>
          </cell>
        </row>
        <row r="1308">
          <cell r="O1308" t="str">
            <v>412728197410044511</v>
          </cell>
          <cell r="P1308" t="str">
            <v>沈丘农商银行</v>
          </cell>
        </row>
        <row r="1309">
          <cell r="O1309" t="str">
            <v>412728197201184518</v>
          </cell>
          <cell r="P1309" t="str">
            <v>沈丘农商银行</v>
          </cell>
        </row>
        <row r="1310">
          <cell r="O1310" t="str">
            <v>412728196609254554</v>
          </cell>
          <cell r="P1310" t="str">
            <v>沈丘农商银行</v>
          </cell>
        </row>
        <row r="1311">
          <cell r="O1311" t="str">
            <v>412728196807124515</v>
          </cell>
          <cell r="P1311" t="str">
            <v>沈丘农商银行</v>
          </cell>
        </row>
        <row r="1312">
          <cell r="O1312" t="str">
            <v>510823198908148641</v>
          </cell>
          <cell r="P1312" t="str">
            <v>沈丘农商银行</v>
          </cell>
        </row>
        <row r="1313">
          <cell r="O1313" t="str">
            <v>412728198404064537</v>
          </cell>
          <cell r="P1313" t="str">
            <v>沈丘农商银行</v>
          </cell>
        </row>
        <row r="1314">
          <cell r="O1314" t="str">
            <v>412728198104164579</v>
          </cell>
          <cell r="P1314" t="str">
            <v>沈丘农商银行</v>
          </cell>
        </row>
        <row r="1315">
          <cell r="O1315" t="str">
            <v>412728198506274519</v>
          </cell>
          <cell r="P1315" t="str">
            <v>沈丘农商银行</v>
          </cell>
        </row>
        <row r="1316">
          <cell r="O1316" t="str">
            <v>41272819680701456X</v>
          </cell>
          <cell r="P1316" t="str">
            <v>沈丘农商银行</v>
          </cell>
        </row>
        <row r="1317">
          <cell r="O1317" t="str">
            <v>412728199003084224</v>
          </cell>
          <cell r="P1317" t="str">
            <v>沈丘农商银行</v>
          </cell>
        </row>
        <row r="1318">
          <cell r="O1318" t="str">
            <v>412728197111014531</v>
          </cell>
          <cell r="P1318" t="str">
            <v>沈丘农商银行</v>
          </cell>
        </row>
        <row r="1319">
          <cell r="O1319" t="str">
            <v>412728198010204656</v>
          </cell>
          <cell r="P1319" t="str">
            <v>沈丘农商银行</v>
          </cell>
        </row>
        <row r="1320">
          <cell r="O1320" t="str">
            <v>412728197109114576</v>
          </cell>
          <cell r="P1320" t="str">
            <v>沈丘农商银行</v>
          </cell>
        </row>
        <row r="1321">
          <cell r="O1321" t="str">
            <v>412728199803014929</v>
          </cell>
          <cell r="P1321" t="str">
            <v>沈丘农商银行</v>
          </cell>
        </row>
        <row r="1322">
          <cell r="O1322" t="str">
            <v>412728197212285015</v>
          </cell>
          <cell r="P1322" t="str">
            <v>沈丘农商银行</v>
          </cell>
        </row>
        <row r="1323">
          <cell r="O1323" t="str">
            <v>412728199912064917</v>
          </cell>
          <cell r="P1323" t="str">
            <v>沈丘农商银行</v>
          </cell>
        </row>
        <row r="1324">
          <cell r="O1324" t="str">
            <v>41272819630320495X</v>
          </cell>
          <cell r="P1324" t="str">
            <v>沈丘农商银行</v>
          </cell>
        </row>
        <row r="1325">
          <cell r="O1325" t="str">
            <v>412728196802094214</v>
          </cell>
          <cell r="P1325" t="str">
            <v>沈丘农商银行</v>
          </cell>
          <cell r="Q1325" t="str">
            <v>信用社</v>
          </cell>
          <cell r="R1325" t="str">
            <v>张海水</v>
          </cell>
          <cell r="S1325" t="str">
            <v>623059137803163798</v>
          </cell>
        </row>
        <row r="1326">
          <cell r="O1326" t="str">
            <v>412728197011234377</v>
          </cell>
          <cell r="P1326" t="str">
            <v>沈丘农商银行</v>
          </cell>
          <cell r="Q1326" t="str">
            <v>信用社</v>
          </cell>
          <cell r="R1326" t="str">
            <v>张立新</v>
          </cell>
          <cell r="S1326" t="str">
            <v>623059137801236869</v>
          </cell>
        </row>
        <row r="1327">
          <cell r="O1327" t="str">
            <v>412728197705164211</v>
          </cell>
          <cell r="P1327" t="str">
            <v>沈丘农商银行</v>
          </cell>
          <cell r="Q1327" t="str">
            <v>信用社</v>
          </cell>
          <cell r="R1327" t="str">
            <v>李玉成</v>
          </cell>
          <cell r="S1327" t="str">
            <v>623059137801453431</v>
          </cell>
        </row>
        <row r="1328">
          <cell r="O1328" t="str">
            <v>412728196301094232</v>
          </cell>
          <cell r="P1328" t="str">
            <v>沈丘农商银行</v>
          </cell>
          <cell r="Q1328" t="str">
            <v>信用社</v>
          </cell>
          <cell r="R1328" t="str">
            <v>李学玉</v>
          </cell>
          <cell r="S1328" t="str">
            <v>623059137802522655</v>
          </cell>
        </row>
        <row r="1329">
          <cell r="O1329" t="str">
            <v>412728199908194225</v>
          </cell>
          <cell r="P1329" t="str">
            <v>沈丘农商银行</v>
          </cell>
          <cell r="Q1329" t="str">
            <v>信用社</v>
          </cell>
          <cell r="R1329" t="str">
            <v>陈培培</v>
          </cell>
          <cell r="S1329" t="str">
            <v>623059137803824670</v>
          </cell>
        </row>
        <row r="1330">
          <cell r="O1330" t="str">
            <v>412728199810054240</v>
          </cell>
          <cell r="P1330" t="str">
            <v>沈丘农商银行</v>
          </cell>
          <cell r="Q1330" t="str">
            <v>信用社</v>
          </cell>
          <cell r="R1330" t="str">
            <v>李增光</v>
          </cell>
          <cell r="S1330" t="str">
            <v>623059137800577081</v>
          </cell>
        </row>
        <row r="1331">
          <cell r="O1331" t="str">
            <v>412728197610154213</v>
          </cell>
          <cell r="P1331" t="str">
            <v>沈丘农商银行</v>
          </cell>
          <cell r="Q1331" t="str">
            <v>信用社</v>
          </cell>
          <cell r="R1331" t="str">
            <v>艾怀利</v>
          </cell>
          <cell r="S1331" t="str">
            <v>623059137801454348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4">
          <cell r="O4" t="str">
            <v>412728196605034511</v>
          </cell>
          <cell r="P4" t="str">
            <v>邮储银行</v>
          </cell>
          <cell r="Q4" t="str">
            <v>农商银行</v>
          </cell>
          <cell r="R4" t="str">
            <v>崔开运</v>
          </cell>
          <cell r="S4" t="str">
            <v>623059137803157725</v>
          </cell>
        </row>
        <row r="5">
          <cell r="O5" t="str">
            <v>412728196110214537</v>
          </cell>
          <cell r="P5" t="str">
            <v>邮储银行</v>
          </cell>
          <cell r="Q5" t="str">
            <v>农商银行</v>
          </cell>
          <cell r="R5" t="str">
            <v>张建军</v>
          </cell>
          <cell r="S5" t="str">
            <v>00000024804133785889</v>
          </cell>
        </row>
        <row r="6">
          <cell r="O6" t="str">
            <v>412728197705014539</v>
          </cell>
          <cell r="P6" t="str">
            <v>邮储银行</v>
          </cell>
          <cell r="Q6" t="str">
            <v>农商银行</v>
          </cell>
          <cell r="R6" t="str">
            <v>崔刘庄</v>
          </cell>
          <cell r="S6" t="str">
            <v>623059137803604700</v>
          </cell>
        </row>
        <row r="7">
          <cell r="O7" t="str">
            <v>412728198903104513</v>
          </cell>
          <cell r="P7" t="str">
            <v>邮储银行</v>
          </cell>
          <cell r="Q7" t="str">
            <v>农商银行</v>
          </cell>
          <cell r="R7" t="str">
            <v>崔帅</v>
          </cell>
          <cell r="S7" t="str">
            <v>623059137800693037</v>
          </cell>
        </row>
        <row r="8">
          <cell r="O8" t="str">
            <v>412728198803214555</v>
          </cell>
          <cell r="P8" t="str">
            <v>邮储银行</v>
          </cell>
          <cell r="Q8" t="str">
            <v>农商银行</v>
          </cell>
          <cell r="R8" t="str">
            <v>崔战礼</v>
          </cell>
          <cell r="S8" t="str">
            <v>623059137803575769</v>
          </cell>
        </row>
        <row r="9">
          <cell r="O9" t="str">
            <v>412728198510074552</v>
          </cell>
          <cell r="P9" t="str">
            <v>邮储银行</v>
          </cell>
          <cell r="Q9" t="str">
            <v>农商银行</v>
          </cell>
          <cell r="R9" t="str">
            <v>王志强</v>
          </cell>
          <cell r="S9" t="str">
            <v>623059137802674712</v>
          </cell>
        </row>
        <row r="10">
          <cell r="O10" t="str">
            <v>412728196703124537</v>
          </cell>
          <cell r="P10" t="str">
            <v>邮储银行</v>
          </cell>
          <cell r="Q10" t="str">
            <v>农商银行</v>
          </cell>
          <cell r="R10" t="str">
            <v>陈小毛</v>
          </cell>
          <cell r="S10" t="str">
            <v>00000025269603788889</v>
          </cell>
        </row>
        <row r="11">
          <cell r="O11" t="str">
            <v>41272819660926463X</v>
          </cell>
          <cell r="P11" t="str">
            <v>邮储银行</v>
          </cell>
          <cell r="Q11" t="str">
            <v>农商银行</v>
          </cell>
          <cell r="R11" t="str">
            <v>屈军良</v>
          </cell>
          <cell r="S11" t="str">
            <v>623059137801942466</v>
          </cell>
        </row>
        <row r="12">
          <cell r="O12" t="str">
            <v>412728196306164594</v>
          </cell>
          <cell r="P12" t="str">
            <v>邮储银行</v>
          </cell>
          <cell r="Q12" t="str">
            <v>农商银行</v>
          </cell>
          <cell r="R12" t="str">
            <v>李同仁</v>
          </cell>
          <cell r="S12" t="str">
            <v>000000251616733780889</v>
          </cell>
        </row>
        <row r="13">
          <cell r="O13" t="str">
            <v>412728196710044519</v>
          </cell>
          <cell r="P13" t="str">
            <v>邮储银行</v>
          </cell>
          <cell r="Q13" t="str">
            <v>农商银行</v>
          </cell>
          <cell r="R13" t="str">
            <v>梁宝恒</v>
          </cell>
          <cell r="S13" t="str">
            <v>622991137801527013</v>
          </cell>
        </row>
        <row r="14">
          <cell r="O14" t="str">
            <v>412728198907254615</v>
          </cell>
          <cell r="P14" t="str">
            <v>邮储银行</v>
          </cell>
          <cell r="Q14" t="str">
            <v>农商银行</v>
          </cell>
          <cell r="R14" t="str">
            <v>张前进</v>
          </cell>
          <cell r="S14" t="str">
            <v>623059137801737296</v>
          </cell>
        </row>
        <row r="15">
          <cell r="O15" t="str">
            <v>412728197012084593</v>
          </cell>
          <cell r="P15" t="str">
            <v>邮储银行</v>
          </cell>
          <cell r="Q15" t="str">
            <v>农商银行</v>
          </cell>
          <cell r="R15" t="str">
            <v>刘卫东</v>
          </cell>
          <cell r="S15" t="str">
            <v>623059137802547173</v>
          </cell>
        </row>
        <row r="16">
          <cell r="O16" t="str">
            <v>412728196306124584</v>
          </cell>
          <cell r="P16" t="str">
            <v>邮储银行</v>
          </cell>
          <cell r="Q16" t="str">
            <v>农商银行</v>
          </cell>
          <cell r="R16" t="str">
            <v>殷贺勤</v>
          </cell>
          <cell r="S16" t="str">
            <v>623059137802546092</v>
          </cell>
        </row>
        <row r="17">
          <cell r="O17" t="str">
            <v>412728198908184567</v>
          </cell>
          <cell r="P17" t="str">
            <v>邮储银行</v>
          </cell>
          <cell r="Q17" t="str">
            <v>农商银行</v>
          </cell>
          <cell r="R17" t="str">
            <v>顾丹丹</v>
          </cell>
          <cell r="S17" t="str">
            <v>623059137801094847</v>
          </cell>
        </row>
        <row r="18">
          <cell r="O18" t="str">
            <v>412728197709194530</v>
          </cell>
          <cell r="P18" t="str">
            <v>邮储银行</v>
          </cell>
          <cell r="Q18" t="str">
            <v>农商银行</v>
          </cell>
          <cell r="R18" t="str">
            <v>褚志刚</v>
          </cell>
          <cell r="S18" t="str">
            <v>623059137803758555</v>
          </cell>
        </row>
        <row r="19">
          <cell r="O19" t="str">
            <v>41272819770201455X</v>
          </cell>
          <cell r="P19" t="str">
            <v>邮储银行</v>
          </cell>
          <cell r="Q19" t="str">
            <v>农商银行</v>
          </cell>
          <cell r="R19" t="str">
            <v>李振会</v>
          </cell>
          <cell r="S19" t="str">
            <v>623059137801236133</v>
          </cell>
        </row>
        <row r="20">
          <cell r="O20" t="str">
            <v>412728196602164548</v>
          </cell>
          <cell r="P20" t="str">
            <v>邮储银行</v>
          </cell>
          <cell r="Q20" t="str">
            <v>农商银行</v>
          </cell>
          <cell r="R20" t="str">
            <v>柳雪平</v>
          </cell>
          <cell r="S20" t="str">
            <v>00000206922593784889</v>
          </cell>
        </row>
        <row r="21">
          <cell r="O21" t="str">
            <v>412728196301154514</v>
          </cell>
          <cell r="P21" t="str">
            <v>邮储银行</v>
          </cell>
          <cell r="Q21" t="str">
            <v>农商银行</v>
          </cell>
          <cell r="R21" t="str">
            <v>褚新明</v>
          </cell>
          <cell r="S21" t="str">
            <v>623059137803471084</v>
          </cell>
        </row>
        <row r="22">
          <cell r="O22" t="str">
            <v>41272819691220455X</v>
          </cell>
          <cell r="P22" t="str">
            <v>邮储银行</v>
          </cell>
          <cell r="Q22" t="str">
            <v>农商银行</v>
          </cell>
          <cell r="R22" t="str">
            <v>褚守奎</v>
          </cell>
          <cell r="S22" t="str">
            <v>623059137801739193</v>
          </cell>
        </row>
        <row r="23">
          <cell r="O23" t="str">
            <v>412728197604054531</v>
          </cell>
          <cell r="P23" t="str">
            <v>邮储银行</v>
          </cell>
          <cell r="Q23" t="str">
            <v>农商银行</v>
          </cell>
          <cell r="R23" t="str">
            <v>李标兵</v>
          </cell>
          <cell r="S23" t="str">
            <v>623059137801954693</v>
          </cell>
        </row>
        <row r="24">
          <cell r="O24" t="str">
            <v>412728196608044563</v>
          </cell>
          <cell r="P24" t="str">
            <v>邮储银行</v>
          </cell>
          <cell r="Q24" t="str">
            <v>农商银行</v>
          </cell>
          <cell r="R24" t="str">
            <v>崔素勤</v>
          </cell>
          <cell r="S24" t="str">
            <v>605089114260209158</v>
          </cell>
        </row>
        <row r="25">
          <cell r="O25" t="str">
            <v>412728198510214551</v>
          </cell>
          <cell r="P25" t="str">
            <v>邮储银行</v>
          </cell>
          <cell r="Q25" t="str">
            <v>农商银行</v>
          </cell>
          <cell r="R25" t="str">
            <v>于长江</v>
          </cell>
          <cell r="S25" t="str">
            <v>623059137803758597</v>
          </cell>
        </row>
        <row r="26">
          <cell r="O26" t="str">
            <v>412728197308204590</v>
          </cell>
          <cell r="P26" t="str">
            <v>农行</v>
          </cell>
          <cell r="Q26" t="str">
            <v>农商银行</v>
          </cell>
          <cell r="R26" t="str">
            <v>崔银龙</v>
          </cell>
          <cell r="S26" t="str">
            <v>623059137802425941</v>
          </cell>
        </row>
        <row r="27">
          <cell r="O27" t="str">
            <v>412728196405204512</v>
          </cell>
          <cell r="P27" t="str">
            <v>农行</v>
          </cell>
          <cell r="Q27" t="str">
            <v>农商银行</v>
          </cell>
          <cell r="R27" t="str">
            <v>崔永领</v>
          </cell>
          <cell r="S27" t="str">
            <v>623059137802675511</v>
          </cell>
        </row>
        <row r="28">
          <cell r="O28" t="str">
            <v>412728197509234518</v>
          </cell>
          <cell r="P28" t="str">
            <v>农行</v>
          </cell>
          <cell r="Q28" t="str">
            <v>农商银行</v>
          </cell>
          <cell r="R28" t="str">
            <v>代建红</v>
          </cell>
          <cell r="S28" t="str">
            <v>623059137801457002</v>
          </cell>
        </row>
        <row r="29">
          <cell r="O29" t="str">
            <v>412728196007154679</v>
          </cell>
          <cell r="P29" t="str">
            <v>农行</v>
          </cell>
          <cell r="Q29" t="str">
            <v>农商银行</v>
          </cell>
          <cell r="R29" t="str">
            <v>韩四</v>
          </cell>
          <cell r="S29" t="str">
            <v>00000025038343787889</v>
          </cell>
        </row>
        <row r="30">
          <cell r="O30" t="str">
            <v>412728197406204703</v>
          </cell>
          <cell r="P30" t="str">
            <v>农行</v>
          </cell>
          <cell r="Q30" t="str">
            <v>农商银行</v>
          </cell>
          <cell r="R30" t="str">
            <v>刘静</v>
          </cell>
          <cell r="S30" t="str">
            <v>6228412083018097468</v>
          </cell>
        </row>
        <row r="31">
          <cell r="O31" t="str">
            <v>412728196907124512</v>
          </cell>
          <cell r="P31" t="str">
            <v>农行</v>
          </cell>
          <cell r="Q31" t="str">
            <v>农商银行</v>
          </cell>
          <cell r="R31" t="str">
            <v>孙金中</v>
          </cell>
          <cell r="S31" t="str">
            <v>00000024932863781889</v>
          </cell>
        </row>
        <row r="32">
          <cell r="O32" t="str">
            <v>41272819660901477X</v>
          </cell>
          <cell r="P32" t="str">
            <v>农行</v>
          </cell>
          <cell r="Q32" t="str">
            <v>农商银行</v>
          </cell>
          <cell r="R32" t="str">
            <v>孙永厂</v>
          </cell>
          <cell r="S32" t="str">
            <v>623059137802187210</v>
          </cell>
        </row>
        <row r="33">
          <cell r="O33" t="str">
            <v>412728198909104549</v>
          </cell>
          <cell r="P33" t="str">
            <v>农行</v>
          </cell>
          <cell r="Q33" t="str">
            <v>农商银行</v>
          </cell>
          <cell r="R33" t="str">
            <v>曹金梅</v>
          </cell>
          <cell r="S33" t="str">
            <v>623059137802675933</v>
          </cell>
        </row>
        <row r="34">
          <cell r="O34" t="str">
            <v>412728198602154533</v>
          </cell>
          <cell r="P34" t="str">
            <v>农行</v>
          </cell>
          <cell r="Q34" t="str">
            <v>农商银行</v>
          </cell>
          <cell r="R34" t="str">
            <v>严全福</v>
          </cell>
          <cell r="S34" t="str">
            <v>6228412083007418162</v>
          </cell>
        </row>
        <row r="35">
          <cell r="O35" t="str">
            <v>412728196710114572</v>
          </cell>
          <cell r="P35" t="str">
            <v>农行</v>
          </cell>
          <cell r="Q35" t="str">
            <v>农商银行</v>
          </cell>
          <cell r="R35" t="str">
            <v>张春雷</v>
          </cell>
          <cell r="S35" t="str">
            <v>623059137801345934</v>
          </cell>
        </row>
        <row r="36">
          <cell r="O36" t="str">
            <v>412728197105174555</v>
          </cell>
          <cell r="P36" t="str">
            <v>农行</v>
          </cell>
          <cell r="Q36" t="str">
            <v>农商银行</v>
          </cell>
          <cell r="R36" t="str">
            <v>张三中</v>
          </cell>
          <cell r="S36" t="str">
            <v>623059137801640813</v>
          </cell>
        </row>
        <row r="37">
          <cell r="O37" t="str">
            <v>412728196805024529</v>
          </cell>
          <cell r="P37" t="str">
            <v>农行</v>
          </cell>
          <cell r="Q37" t="str">
            <v>农商银行</v>
          </cell>
          <cell r="R37" t="str">
            <v>卞玉芝</v>
          </cell>
          <cell r="S37" t="str">
            <v>623059137803675080</v>
          </cell>
        </row>
        <row r="38">
          <cell r="O38" t="str">
            <v>412728198909114560</v>
          </cell>
          <cell r="P38" t="str">
            <v>农行</v>
          </cell>
          <cell r="Q38" t="str">
            <v>农商银行</v>
          </cell>
          <cell r="R38" t="str">
            <v>李秋霞</v>
          </cell>
          <cell r="S38" t="str">
            <v>623059137802189778</v>
          </cell>
        </row>
        <row r="39">
          <cell r="O39" t="str">
            <v>412728197010164530</v>
          </cell>
          <cell r="P39" t="str">
            <v>沈丘农商行</v>
          </cell>
          <cell r="Q39" t="str">
            <v>农商银行</v>
          </cell>
          <cell r="R39" t="str">
            <v>卞建军</v>
          </cell>
          <cell r="S39" t="str">
            <v>623059137802015080</v>
          </cell>
        </row>
        <row r="40">
          <cell r="O40" t="str">
            <v>412728196909184551</v>
          </cell>
          <cell r="P40" t="str">
            <v>沈丘农商行</v>
          </cell>
          <cell r="Q40" t="str">
            <v>农商银行</v>
          </cell>
          <cell r="R40" t="str">
            <v>褚杰</v>
          </cell>
          <cell r="S40" t="str">
            <v>623059137801458000</v>
          </cell>
        </row>
        <row r="41">
          <cell r="O41" t="str">
            <v>412728196312134535</v>
          </cell>
          <cell r="P41" t="str">
            <v>沈丘农商行</v>
          </cell>
          <cell r="Q41" t="str">
            <v>农商银行</v>
          </cell>
          <cell r="R41" t="str">
            <v>褚俊伟</v>
          </cell>
          <cell r="S41" t="str">
            <v>623059137803588929</v>
          </cell>
        </row>
        <row r="42">
          <cell r="O42" t="str">
            <v>412728196209124558</v>
          </cell>
          <cell r="P42" t="str">
            <v>沈丘农商行</v>
          </cell>
          <cell r="Q42" t="str">
            <v>农商银行</v>
          </cell>
          <cell r="R42" t="str">
            <v>褚立功</v>
          </cell>
          <cell r="S42" t="str">
            <v>623059137802673300</v>
          </cell>
        </row>
        <row r="43">
          <cell r="O43" t="str">
            <v>41272819720303453X</v>
          </cell>
          <cell r="P43" t="str">
            <v>沈丘农商行</v>
          </cell>
          <cell r="Q43" t="str">
            <v>农商银行</v>
          </cell>
          <cell r="R43" t="str">
            <v>崔亮</v>
          </cell>
          <cell r="S43" t="str">
            <v>623059137801343442</v>
          </cell>
        </row>
        <row r="44">
          <cell r="O44" t="str">
            <v>412728199511204587</v>
          </cell>
          <cell r="P44" t="str">
            <v>沈丘农商行</v>
          </cell>
          <cell r="Q44" t="str">
            <v>农商银行</v>
          </cell>
          <cell r="R44" t="str">
            <v>房锦阁</v>
          </cell>
          <cell r="S44" t="str">
            <v>623059137803470672</v>
          </cell>
        </row>
        <row r="45">
          <cell r="O45" t="str">
            <v>412728199207074554</v>
          </cell>
          <cell r="P45" t="str">
            <v>沈丘农商行</v>
          </cell>
          <cell r="Q45" t="str">
            <v>农商银行</v>
          </cell>
          <cell r="R45" t="str">
            <v>李超</v>
          </cell>
          <cell r="S45" t="str">
            <v>623059137802349026</v>
          </cell>
        </row>
        <row r="46">
          <cell r="O46" t="str">
            <v>412728195807124529</v>
          </cell>
          <cell r="P46" t="str">
            <v>沈丘农商行</v>
          </cell>
          <cell r="Q46" t="str">
            <v>农商银行</v>
          </cell>
          <cell r="R46" t="str">
            <v>李大梅</v>
          </cell>
          <cell r="S46" t="str">
            <v>623059137801739847</v>
          </cell>
        </row>
        <row r="47">
          <cell r="O47" t="str">
            <v>412728195804244517</v>
          </cell>
          <cell r="P47" t="str">
            <v>沈丘农商行</v>
          </cell>
          <cell r="Q47" t="str">
            <v>农商银行</v>
          </cell>
          <cell r="R47" t="str">
            <v>李金钟</v>
          </cell>
          <cell r="S47" t="str">
            <v>623059137803589182</v>
          </cell>
        </row>
        <row r="48">
          <cell r="O48" t="str">
            <v>41272819850228471X</v>
          </cell>
          <cell r="P48" t="str">
            <v>沈丘农商行</v>
          </cell>
          <cell r="Q48" t="str">
            <v>农商银行</v>
          </cell>
          <cell r="R48" t="str">
            <v>李奎</v>
          </cell>
          <cell r="S48" t="str">
            <v>623059137801342949</v>
          </cell>
        </row>
        <row r="49">
          <cell r="O49" t="str">
            <v>412728196307064720</v>
          </cell>
          <cell r="P49" t="str">
            <v>沈丘农商行</v>
          </cell>
          <cell r="Q49" t="str">
            <v>农商银行</v>
          </cell>
          <cell r="R49" t="str">
            <v>李素兰</v>
          </cell>
          <cell r="S49" t="str">
            <v>623059137801824144</v>
          </cell>
        </row>
        <row r="50">
          <cell r="O50" t="str">
            <v>412728197204224538</v>
          </cell>
          <cell r="P50" t="str">
            <v>沈丘农商行</v>
          </cell>
          <cell r="Q50" t="str">
            <v>农商银行</v>
          </cell>
          <cell r="R50" t="str">
            <v>李文定</v>
          </cell>
          <cell r="S50" t="str">
            <v>623059137801141085</v>
          </cell>
        </row>
        <row r="51">
          <cell r="O51" t="str">
            <v>412728197407284565</v>
          </cell>
          <cell r="P51" t="str">
            <v>沈丘农商行</v>
          </cell>
          <cell r="Q51" t="str">
            <v>农商银行</v>
          </cell>
          <cell r="R51" t="str">
            <v>刘三平</v>
          </cell>
          <cell r="S51" t="str">
            <v>623059137800733650</v>
          </cell>
        </row>
        <row r="52">
          <cell r="O52" t="str">
            <v>412728195606184533</v>
          </cell>
          <cell r="P52" t="str">
            <v>沈丘农商行</v>
          </cell>
          <cell r="Q52" t="str">
            <v>农商银行</v>
          </cell>
          <cell r="R52" t="str">
            <v>王保亮</v>
          </cell>
          <cell r="S52" t="str">
            <v>623059137801824235</v>
          </cell>
        </row>
        <row r="53">
          <cell r="O53" t="str">
            <v>412728197002184558</v>
          </cell>
          <cell r="P53" t="str">
            <v>沈丘农商行</v>
          </cell>
          <cell r="Q53" t="str">
            <v>农商银行</v>
          </cell>
          <cell r="R53" t="str">
            <v>王建党</v>
          </cell>
          <cell r="S53" t="str">
            <v>623059137803454346</v>
          </cell>
        </row>
        <row r="54">
          <cell r="O54" t="str">
            <v>412728195707244558</v>
          </cell>
          <cell r="P54" t="str">
            <v>沈丘农商行</v>
          </cell>
          <cell r="Q54" t="str">
            <v>农商银行</v>
          </cell>
          <cell r="R54" t="str">
            <v>王永良</v>
          </cell>
          <cell r="S54" t="str">
            <v>623059137803674737</v>
          </cell>
        </row>
        <row r="55">
          <cell r="O55" t="str">
            <v>412728196004204511</v>
          </cell>
          <cell r="P55" t="str">
            <v>沈丘农商行</v>
          </cell>
          <cell r="Q55" t="str">
            <v>农商银行</v>
          </cell>
          <cell r="R55" t="str">
            <v>吴四</v>
          </cell>
          <cell r="S55" t="str">
            <v>623059137803588457</v>
          </cell>
        </row>
        <row r="56">
          <cell r="O56" t="str">
            <v>412728195804074511</v>
          </cell>
          <cell r="P56" t="str">
            <v>沈丘农商行</v>
          </cell>
          <cell r="Q56" t="str">
            <v>农商银行</v>
          </cell>
          <cell r="R56" t="str">
            <v>严图文</v>
          </cell>
          <cell r="S56" t="str">
            <v>6228412083005773360</v>
          </cell>
        </row>
        <row r="57">
          <cell r="O57" t="str">
            <v>412728196505014513</v>
          </cell>
          <cell r="P57" t="str">
            <v>沈丘农商行</v>
          </cell>
          <cell r="Q57" t="str">
            <v>农商银行</v>
          </cell>
          <cell r="R57" t="str">
            <v>晏学礼</v>
          </cell>
          <cell r="S57" t="str">
            <v>623059137801479618</v>
          </cell>
        </row>
        <row r="58">
          <cell r="O58" t="str">
            <v>412728196908274512</v>
          </cell>
          <cell r="P58" t="str">
            <v>沈丘农商行</v>
          </cell>
          <cell r="Q58" t="str">
            <v>农商银行</v>
          </cell>
          <cell r="R58" t="str">
            <v>尹战争</v>
          </cell>
          <cell r="S58" t="str">
            <v>623059137802864024</v>
          </cell>
        </row>
        <row r="59">
          <cell r="O59" t="str">
            <v>412728196108234512</v>
          </cell>
          <cell r="P59" t="str">
            <v>沈丘农商行</v>
          </cell>
          <cell r="Q59" t="str">
            <v>农商银行</v>
          </cell>
          <cell r="R59" t="str">
            <v>袁海涛</v>
          </cell>
          <cell r="S59" t="str">
            <v>623059137801957183</v>
          </cell>
        </row>
        <row r="60">
          <cell r="O60" t="str">
            <v>412728196409264512</v>
          </cell>
          <cell r="P60" t="str">
            <v>沈丘农商行</v>
          </cell>
          <cell r="Q60" t="str">
            <v>农商银行</v>
          </cell>
          <cell r="R60" t="str">
            <v>张德旺</v>
          </cell>
          <cell r="S60" t="str">
            <v>623059137801827063</v>
          </cell>
        </row>
        <row r="61">
          <cell r="O61" t="str">
            <v>412728196002094515</v>
          </cell>
          <cell r="P61" t="str">
            <v>沈丘农商行</v>
          </cell>
          <cell r="Q61" t="str">
            <v>农商银行</v>
          </cell>
          <cell r="R61" t="str">
            <v>张国英</v>
          </cell>
          <cell r="S61" t="str">
            <v>623059137800374380</v>
          </cell>
        </row>
        <row r="62">
          <cell r="O62" t="str">
            <v>412728199206214519</v>
          </cell>
          <cell r="P62" t="str">
            <v>沈丘农商行</v>
          </cell>
          <cell r="Q62" t="str">
            <v>农商银行</v>
          </cell>
          <cell r="R62" t="str">
            <v>张货蛋</v>
          </cell>
          <cell r="S62" t="str">
            <v>623059137803574804</v>
          </cell>
        </row>
        <row r="63">
          <cell r="O63" t="str">
            <v>41272819660202457X</v>
          </cell>
          <cell r="P63" t="str">
            <v>沈丘农商行</v>
          </cell>
          <cell r="Q63" t="str">
            <v>农商银行</v>
          </cell>
          <cell r="R63" t="str">
            <v>张建同</v>
          </cell>
          <cell r="S63" t="str">
            <v>623059137801898817</v>
          </cell>
        </row>
        <row r="64">
          <cell r="O64" t="str">
            <v>412728199112114517</v>
          </cell>
          <cell r="P64" t="str">
            <v>沈丘农商银行</v>
          </cell>
          <cell r="Q64" t="str">
            <v>农商银行</v>
          </cell>
          <cell r="R64" t="str">
            <v>屈帅领</v>
          </cell>
          <cell r="S64" t="str">
            <v>623059137803758621</v>
          </cell>
        </row>
        <row r="65">
          <cell r="O65" t="str">
            <v>412728197404014551</v>
          </cell>
          <cell r="P65" t="str">
            <v>沈丘农商银行</v>
          </cell>
          <cell r="Q65" t="str">
            <v>农商银行</v>
          </cell>
          <cell r="R65" t="str">
            <v>屈东产</v>
          </cell>
          <cell r="S65" t="str">
            <v>623059100803707873</v>
          </cell>
        </row>
        <row r="66">
          <cell r="O66" t="str">
            <v>142622199311191022</v>
          </cell>
          <cell r="P66" t="str">
            <v>沈丘农商银行</v>
          </cell>
          <cell r="Q66" t="str">
            <v>农商银行</v>
          </cell>
          <cell r="R66" t="str">
            <v>崔燕</v>
          </cell>
          <cell r="S66" t="str">
            <v>623059137802014786</v>
          </cell>
        </row>
        <row r="67">
          <cell r="O67" t="str">
            <v>412728198004254518</v>
          </cell>
          <cell r="P67" t="str">
            <v>沈丘农商银行</v>
          </cell>
          <cell r="Q67" t="str">
            <v>农商银行</v>
          </cell>
          <cell r="R67" t="str">
            <v>于玉海</v>
          </cell>
          <cell r="S67" t="str">
            <v>623059137800861907</v>
          </cell>
        </row>
        <row r="68">
          <cell r="O68" t="str">
            <v>412728200001204590</v>
          </cell>
          <cell r="P68" t="str">
            <v>沈丘农商银行</v>
          </cell>
          <cell r="Q68" t="str">
            <v>农商银行</v>
          </cell>
          <cell r="R68" t="str">
            <v>孙宏凯</v>
          </cell>
          <cell r="S68" t="str">
            <v>623059137803760528</v>
          </cell>
        </row>
        <row r="69">
          <cell r="O69" t="str">
            <v>412728197608024532</v>
          </cell>
          <cell r="P69" t="str">
            <v>沈丘农商银行</v>
          </cell>
          <cell r="Q69" t="str">
            <v>农商银行</v>
          </cell>
          <cell r="R69" t="str">
            <v>陈京领</v>
          </cell>
          <cell r="S69" t="str">
            <v>623059137800081670</v>
          </cell>
        </row>
        <row r="70">
          <cell r="O70" t="str">
            <v>412728199711224531</v>
          </cell>
          <cell r="P70" t="str">
            <v>沈丘农商银行</v>
          </cell>
          <cell r="Q70" t="str">
            <v>农商银行</v>
          </cell>
          <cell r="R70" t="str">
            <v>孙同</v>
          </cell>
          <cell r="S70" t="str">
            <v>623059137803814028</v>
          </cell>
        </row>
        <row r="71">
          <cell r="O71" t="str">
            <v>412728199707064539</v>
          </cell>
          <cell r="P71" t="str">
            <v>沈丘农商银行</v>
          </cell>
          <cell r="Q71" t="str">
            <v>农商银行</v>
          </cell>
          <cell r="R71" t="str">
            <v>孙士强</v>
          </cell>
          <cell r="S71" t="str">
            <v>623059137803759488</v>
          </cell>
        </row>
        <row r="72">
          <cell r="O72" t="str">
            <v>41272819830927451X</v>
          </cell>
          <cell r="P72" t="str">
            <v>沈丘农商银行</v>
          </cell>
          <cell r="Q72" t="str">
            <v>农商银行</v>
          </cell>
          <cell r="R72" t="str">
            <v>孙务队</v>
          </cell>
          <cell r="S72" t="str">
            <v>623059137802182542</v>
          </cell>
        </row>
        <row r="73">
          <cell r="O73" t="str">
            <v>412728198502104547</v>
          </cell>
          <cell r="P73" t="str">
            <v>沈丘农商银行</v>
          </cell>
          <cell r="Q73" t="str">
            <v>农商银行</v>
          </cell>
          <cell r="R73" t="str">
            <v>陈海霞</v>
          </cell>
          <cell r="S73" t="str">
            <v>623059137801303586</v>
          </cell>
        </row>
        <row r="74">
          <cell r="O74" t="str">
            <v>412728197410044511</v>
          </cell>
          <cell r="P74" t="str">
            <v>沈丘农商银行</v>
          </cell>
          <cell r="Q74" t="str">
            <v>农商银行</v>
          </cell>
          <cell r="R74" t="str">
            <v>任山峰</v>
          </cell>
          <cell r="S74" t="str">
            <v>622991137800364715</v>
          </cell>
        </row>
        <row r="75">
          <cell r="O75" t="str">
            <v>412728197201184518</v>
          </cell>
          <cell r="P75" t="str">
            <v>沈丘农商银行</v>
          </cell>
          <cell r="Q75" t="str">
            <v>农商银行</v>
          </cell>
          <cell r="R75" t="str">
            <v>张国义</v>
          </cell>
          <cell r="S75" t="str">
            <v>623059137801343871</v>
          </cell>
        </row>
        <row r="76">
          <cell r="O76" t="str">
            <v>412728196609254554</v>
          </cell>
          <cell r="P76" t="str">
            <v>沈丘农商银行</v>
          </cell>
          <cell r="Q76" t="str">
            <v>农商银行</v>
          </cell>
          <cell r="R76" t="str">
            <v>张财旺</v>
          </cell>
          <cell r="S76" t="str">
            <v>623059137800341462</v>
          </cell>
        </row>
        <row r="77">
          <cell r="O77" t="str">
            <v>412728196807124515</v>
          </cell>
          <cell r="P77" t="str">
            <v>沈丘农商银行</v>
          </cell>
          <cell r="Q77" t="str">
            <v>农商银行</v>
          </cell>
          <cell r="R77" t="str">
            <v>张国轩</v>
          </cell>
          <cell r="S77" t="str">
            <v>623059137803675544</v>
          </cell>
        </row>
        <row r="78">
          <cell r="O78" t="str">
            <v>510823198908148641</v>
          </cell>
          <cell r="P78" t="str">
            <v>沈丘农商银行</v>
          </cell>
          <cell r="Q78" t="str">
            <v>农商银行</v>
          </cell>
          <cell r="R78" t="str">
            <v>王秋霞</v>
          </cell>
          <cell r="S78" t="str">
            <v>623059137801344333</v>
          </cell>
        </row>
        <row r="79">
          <cell r="O79" t="str">
            <v>412728198404064537</v>
          </cell>
          <cell r="P79" t="str">
            <v>沈丘农商银行</v>
          </cell>
          <cell r="Q79" t="str">
            <v>农商银行</v>
          </cell>
          <cell r="R79" t="str">
            <v>张纪红</v>
          </cell>
          <cell r="S79" t="str">
            <v>623059100707870645</v>
          </cell>
        </row>
        <row r="80">
          <cell r="O80" t="str">
            <v>412728198104164579</v>
          </cell>
          <cell r="P80" t="str">
            <v>沈丘农商银行</v>
          </cell>
          <cell r="Q80" t="str">
            <v>农商银行</v>
          </cell>
          <cell r="R80" t="str">
            <v>张磊</v>
          </cell>
          <cell r="S80" t="str">
            <v>623059137801344341</v>
          </cell>
        </row>
        <row r="81">
          <cell r="O81" t="str">
            <v>412728198506274519</v>
          </cell>
          <cell r="P81" t="str">
            <v>沈丘农商银行</v>
          </cell>
          <cell r="Q81" t="str">
            <v>农商银行</v>
          </cell>
          <cell r="R81" t="str">
            <v>严留帅</v>
          </cell>
          <cell r="S81" t="str">
            <v>623059137801408641</v>
          </cell>
        </row>
        <row r="82">
          <cell r="O82" t="str">
            <v>41272819680701456X</v>
          </cell>
          <cell r="P82" t="str">
            <v>沈丘农商银行</v>
          </cell>
          <cell r="Q82" t="str">
            <v>农商银行</v>
          </cell>
          <cell r="R82" t="str">
            <v>李彩霞</v>
          </cell>
          <cell r="S82" t="str">
            <v>623059137803313161</v>
          </cell>
        </row>
        <row r="83">
          <cell r="O83" t="str">
            <v>412728199003084224</v>
          </cell>
          <cell r="P83" t="str">
            <v>沈丘农商银行</v>
          </cell>
          <cell r="Q83" t="str">
            <v>农商银行</v>
          </cell>
          <cell r="R83" t="str">
            <v>吴静静</v>
          </cell>
          <cell r="S83" t="str">
            <v>623059137803814119</v>
          </cell>
        </row>
        <row r="84">
          <cell r="O84" t="str">
            <v>412728197111014531</v>
          </cell>
          <cell r="P84" t="str">
            <v>沈丘农商银行</v>
          </cell>
          <cell r="Q84" t="str">
            <v>农商银行</v>
          </cell>
          <cell r="R84" t="str">
            <v>刘海超</v>
          </cell>
          <cell r="S84" t="str">
            <v>00000024691073781889</v>
          </cell>
        </row>
        <row r="85">
          <cell r="O85" t="str">
            <v>412728198010204656</v>
          </cell>
          <cell r="P85" t="str">
            <v>沈丘农商银行</v>
          </cell>
          <cell r="Q85" t="str">
            <v>农商银行</v>
          </cell>
          <cell r="R85" t="str">
            <v>刘红升</v>
          </cell>
          <cell r="S85" t="str">
            <v>623059137803814523</v>
          </cell>
        </row>
        <row r="86">
          <cell r="O86" t="str">
            <v>412728197109114576</v>
          </cell>
          <cell r="P86" t="str">
            <v>沈丘农商银行</v>
          </cell>
          <cell r="Q86" t="str">
            <v>农商银行</v>
          </cell>
          <cell r="R86" t="str">
            <v>张超杰</v>
          </cell>
          <cell r="S86" t="str">
            <v>623059137801478164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4">
          <cell r="O4" t="str">
            <v>412728198912054917</v>
          </cell>
          <cell r="P4" t="str">
            <v>农商行</v>
          </cell>
          <cell r="Q4" t="str">
            <v>农商行</v>
          </cell>
          <cell r="R4" t="str">
            <v>袁南南</v>
          </cell>
          <cell r="S4" t="str">
            <v>623059137803469567</v>
          </cell>
        </row>
        <row r="5">
          <cell r="O5" t="str">
            <v>412728198010274937</v>
          </cell>
          <cell r="P5" t="str">
            <v>农商行</v>
          </cell>
          <cell r="Q5" t="str">
            <v>农商行</v>
          </cell>
          <cell r="R5" t="str">
            <v>冯看林</v>
          </cell>
          <cell r="S5" t="str">
            <v>623059137801740480</v>
          </cell>
        </row>
        <row r="6">
          <cell r="O6" t="str">
            <v>412728198307134951</v>
          </cell>
          <cell r="P6" t="str">
            <v>农商行</v>
          </cell>
          <cell r="Q6" t="str">
            <v>农商行</v>
          </cell>
          <cell r="R6" t="str">
            <v>薛俊岭</v>
          </cell>
          <cell r="S6" t="str">
            <v>623059137802108273</v>
          </cell>
        </row>
        <row r="7">
          <cell r="O7" t="str">
            <v>412728197704274961</v>
          </cell>
          <cell r="P7" t="str">
            <v>农商行</v>
          </cell>
          <cell r="Q7" t="str">
            <v>农商行</v>
          </cell>
          <cell r="R7" t="str">
            <v>贾艳梅</v>
          </cell>
          <cell r="S7" t="str">
            <v>623059137803536068</v>
          </cell>
        </row>
        <row r="8">
          <cell r="O8" t="str">
            <v>412728198204014914</v>
          </cell>
          <cell r="P8" t="str">
            <v>农商行</v>
          </cell>
          <cell r="Q8" t="str">
            <v>农商行</v>
          </cell>
          <cell r="R8" t="str">
            <v>苏万福</v>
          </cell>
          <cell r="S8" t="str">
            <v>623059137803536555</v>
          </cell>
        </row>
        <row r="9">
          <cell r="O9" t="str">
            <v>412728196912114976</v>
          </cell>
          <cell r="P9" t="str">
            <v>农商行</v>
          </cell>
          <cell r="Q9" t="str">
            <v>农商行</v>
          </cell>
          <cell r="R9" t="str">
            <v>李春生</v>
          </cell>
          <cell r="S9" t="str">
            <v>623059137803536118</v>
          </cell>
        </row>
        <row r="10">
          <cell r="O10" t="str">
            <v>412728197602124911</v>
          </cell>
          <cell r="P10" t="str">
            <v>农商行</v>
          </cell>
          <cell r="Q10" t="str">
            <v>农商行</v>
          </cell>
          <cell r="R10" t="str">
            <v>范海涛</v>
          </cell>
          <cell r="S10" t="str">
            <v>622991137801528581</v>
          </cell>
        </row>
        <row r="11">
          <cell r="O11" t="str">
            <v>412728196707214994</v>
          </cell>
          <cell r="P11" t="str">
            <v>农商行</v>
          </cell>
          <cell r="Q11" t="str">
            <v>农商行</v>
          </cell>
          <cell r="R11" t="str">
            <v>韩红军</v>
          </cell>
          <cell r="S11" t="str">
            <v>623059137801695239</v>
          </cell>
        </row>
        <row r="12">
          <cell r="O12" t="str">
            <v>412728198201204931</v>
          </cell>
          <cell r="P12" t="str">
            <v>农商行</v>
          </cell>
          <cell r="Q12" t="str">
            <v>农商行</v>
          </cell>
          <cell r="R12" t="str">
            <v>冯丽伟</v>
          </cell>
          <cell r="S12" t="str">
            <v>623059137803536530</v>
          </cell>
        </row>
        <row r="13">
          <cell r="O13" t="str">
            <v>412728198605204954</v>
          </cell>
          <cell r="P13" t="str">
            <v>农商行</v>
          </cell>
          <cell r="Q13" t="str">
            <v>农商行</v>
          </cell>
          <cell r="R13" t="str">
            <v>赵董理</v>
          </cell>
          <cell r="S13" t="str">
            <v>621585137800103109</v>
          </cell>
        </row>
        <row r="14">
          <cell r="O14" t="str">
            <v>412728198905274911</v>
          </cell>
          <cell r="P14" t="str">
            <v>农商行</v>
          </cell>
          <cell r="Q14" t="str">
            <v>农商行</v>
          </cell>
          <cell r="R14" t="str">
            <v>王冰冰</v>
          </cell>
          <cell r="S14" t="str">
            <v>623059137803536837</v>
          </cell>
        </row>
        <row r="15">
          <cell r="O15" t="str">
            <v>412728197812144953</v>
          </cell>
          <cell r="P15" t="str">
            <v>农商行</v>
          </cell>
          <cell r="Q15" t="str">
            <v>农商行</v>
          </cell>
          <cell r="R15" t="str">
            <v>严常领</v>
          </cell>
          <cell r="S15" t="str">
            <v>623059137801397331</v>
          </cell>
        </row>
        <row r="16">
          <cell r="O16" t="str">
            <v>412728197204205011</v>
          </cell>
          <cell r="P16" t="str">
            <v>农商行</v>
          </cell>
          <cell r="Q16" t="str">
            <v>农商行</v>
          </cell>
          <cell r="R16" t="str">
            <v>范东良</v>
          </cell>
          <cell r="S16" t="str">
            <v>623059137800709817</v>
          </cell>
        </row>
        <row r="17">
          <cell r="O17" t="str">
            <v>412728196809194920</v>
          </cell>
          <cell r="P17" t="str">
            <v>农商行</v>
          </cell>
          <cell r="Q17" t="str">
            <v>农商行</v>
          </cell>
          <cell r="R17" t="str">
            <v>金彩英</v>
          </cell>
          <cell r="S17" t="str">
            <v>623059137803536183</v>
          </cell>
        </row>
        <row r="18">
          <cell r="O18" t="str">
            <v>412728197105254926</v>
          </cell>
          <cell r="P18" t="str">
            <v>农商行</v>
          </cell>
          <cell r="Q18" t="str">
            <v>农商行</v>
          </cell>
          <cell r="R18" t="str">
            <v>李梅</v>
          </cell>
          <cell r="S18" t="str">
            <v>623059137803536373</v>
          </cell>
        </row>
        <row r="19">
          <cell r="O19" t="str">
            <v>412728197312214951</v>
          </cell>
          <cell r="P19" t="str">
            <v>农商行</v>
          </cell>
          <cell r="Q19" t="str">
            <v>农商行</v>
          </cell>
          <cell r="R19" t="str">
            <v>韩金星</v>
          </cell>
          <cell r="S19" t="str">
            <v>623059137803534642</v>
          </cell>
        </row>
        <row r="20">
          <cell r="O20" t="str">
            <v>412728196810204997</v>
          </cell>
          <cell r="P20" t="str">
            <v>农商行</v>
          </cell>
          <cell r="Q20" t="str">
            <v>农商行</v>
          </cell>
          <cell r="R20" t="str">
            <v>刘建党</v>
          </cell>
          <cell r="S20" t="str">
            <v>623059137803536365</v>
          </cell>
        </row>
        <row r="21">
          <cell r="O21" t="str">
            <v>412728198504284916</v>
          </cell>
          <cell r="P21" t="str">
            <v>沈丘农商银行</v>
          </cell>
          <cell r="Q21" t="str">
            <v>农商行</v>
          </cell>
          <cell r="R21" t="str">
            <v>武小钟</v>
          </cell>
          <cell r="S21" t="str">
            <v>623059137803672939</v>
          </cell>
        </row>
        <row r="22">
          <cell r="O22" t="str">
            <v>41272819771003493X</v>
          </cell>
          <cell r="P22" t="str">
            <v>沈丘农商银行</v>
          </cell>
          <cell r="Q22" t="str">
            <v>农商行</v>
          </cell>
          <cell r="R22" t="str">
            <v>武威风</v>
          </cell>
          <cell r="S22" t="str">
            <v>37809002800010604</v>
          </cell>
        </row>
        <row r="23">
          <cell r="O23" t="str">
            <v>412728200110204979</v>
          </cell>
          <cell r="P23" t="str">
            <v>沈丘农商银行</v>
          </cell>
          <cell r="Q23" t="str">
            <v>农商行</v>
          </cell>
          <cell r="R23" t="str">
            <v>武贾圣</v>
          </cell>
          <cell r="S23" t="str">
            <v>37809002200007911</v>
          </cell>
        </row>
        <row r="24">
          <cell r="O24" t="str">
            <v>412728196306234919</v>
          </cell>
          <cell r="P24" t="str">
            <v>沈丘农商银行</v>
          </cell>
          <cell r="Q24" t="str">
            <v>农商行</v>
          </cell>
          <cell r="R24" t="str">
            <v>岳东山</v>
          </cell>
          <cell r="S24" t="str">
            <v>623059137803062685</v>
          </cell>
        </row>
        <row r="25">
          <cell r="O25" t="str">
            <v>412728197703164971</v>
          </cell>
          <cell r="P25" t="str">
            <v>沈丘农商银行</v>
          </cell>
          <cell r="Q25" t="str">
            <v>农商行</v>
          </cell>
          <cell r="R25" t="str">
            <v>李秀兰</v>
          </cell>
          <cell r="S25" t="str">
            <v>37809002600007909</v>
          </cell>
        </row>
        <row r="26">
          <cell r="O26" t="str">
            <v>412728196509024911</v>
          </cell>
          <cell r="P26" t="str">
            <v>沈丘农商银行</v>
          </cell>
          <cell r="Q26" t="str">
            <v>农商行</v>
          </cell>
          <cell r="R26" t="str">
            <v>张保仁</v>
          </cell>
          <cell r="S26" t="str">
            <v>623059137803712529</v>
          </cell>
        </row>
        <row r="27">
          <cell r="O27" t="str">
            <v>41272819730318499X</v>
          </cell>
          <cell r="P27" t="str">
            <v>沈丘农商银行</v>
          </cell>
          <cell r="Q27" t="str">
            <v>农商行</v>
          </cell>
          <cell r="R27" t="str">
            <v>李富强</v>
          </cell>
          <cell r="S27" t="str">
            <v>623059137801846261</v>
          </cell>
        </row>
        <row r="28">
          <cell r="O28" t="str">
            <v>412728196207084919</v>
          </cell>
          <cell r="P28" t="str">
            <v>沈丘农商银行</v>
          </cell>
          <cell r="Q28" t="str">
            <v>农商行</v>
          </cell>
          <cell r="R28" t="str">
            <v>杜建立</v>
          </cell>
          <cell r="S28" t="str">
            <v>0000002726015789889</v>
          </cell>
        </row>
        <row r="29">
          <cell r="O29" t="str">
            <v>412728197704084957</v>
          </cell>
          <cell r="P29" t="str">
            <v>沈丘农商银行</v>
          </cell>
          <cell r="Q29" t="str">
            <v>农商行</v>
          </cell>
          <cell r="R29" t="str">
            <v>刘志安</v>
          </cell>
          <cell r="S29" t="str">
            <v>00000027266633787889</v>
          </cell>
        </row>
        <row r="30">
          <cell r="O30" t="str">
            <v>412728197201084912</v>
          </cell>
          <cell r="P30" t="str">
            <v>沈丘农商银行</v>
          </cell>
          <cell r="Q30" t="str">
            <v>农商行</v>
          </cell>
          <cell r="R30" t="str">
            <v>张常艳</v>
          </cell>
          <cell r="S30" t="str">
            <v>37809002100003819</v>
          </cell>
        </row>
        <row r="31">
          <cell r="O31" t="str">
            <v>412728198912024929</v>
          </cell>
          <cell r="P31" t="str">
            <v>沈丘农商银行</v>
          </cell>
          <cell r="Q31" t="str">
            <v>农商行</v>
          </cell>
          <cell r="R31" t="str">
            <v>韩辰辰</v>
          </cell>
          <cell r="S31" t="str">
            <v>37809002600004270</v>
          </cell>
        </row>
        <row r="32">
          <cell r="O32" t="str">
            <v>412728197411104934</v>
          </cell>
          <cell r="P32" t="str">
            <v>沈丘农商银行</v>
          </cell>
          <cell r="Q32" t="str">
            <v>农商行</v>
          </cell>
          <cell r="R32" t="str">
            <v>张东歌</v>
          </cell>
          <cell r="S32" t="str">
            <v>623059137801919647</v>
          </cell>
        </row>
        <row r="33">
          <cell r="O33" t="str">
            <v>412728197009174918</v>
          </cell>
          <cell r="P33" t="str">
            <v>沈丘农商银行</v>
          </cell>
          <cell r="Q33" t="str">
            <v>农商行</v>
          </cell>
          <cell r="R33" t="str">
            <v>祁新华</v>
          </cell>
          <cell r="S33" t="str">
            <v>623059137801593749</v>
          </cell>
        </row>
        <row r="34">
          <cell r="O34" t="str">
            <v>412728199803014929</v>
          </cell>
          <cell r="P34" t="str">
            <v>沈丘农商银行</v>
          </cell>
          <cell r="Q34" t="str">
            <v>农商行</v>
          </cell>
          <cell r="R34" t="str">
            <v>韩建林</v>
          </cell>
          <cell r="S34" t="str">
            <v>623059137803671295</v>
          </cell>
        </row>
        <row r="35">
          <cell r="O35" t="str">
            <v>412728197212285015</v>
          </cell>
          <cell r="P35" t="str">
            <v>沈丘农商银行</v>
          </cell>
          <cell r="Q35" t="str">
            <v>农商行</v>
          </cell>
          <cell r="R35" t="str">
            <v>李怀艳</v>
          </cell>
          <cell r="S35" t="str">
            <v>623059137801278630</v>
          </cell>
        </row>
        <row r="36">
          <cell r="O36" t="str">
            <v>412728199912064917</v>
          </cell>
          <cell r="P36" t="str">
            <v>沈丘农商银行</v>
          </cell>
          <cell r="Q36" t="str">
            <v>农商行</v>
          </cell>
          <cell r="R36" t="str">
            <v>李泽昌</v>
          </cell>
          <cell r="S36" t="str">
            <v>00000027766043786889</v>
          </cell>
        </row>
        <row r="37">
          <cell r="O37" t="str">
            <v>41272819630320495X</v>
          </cell>
          <cell r="P37" t="str">
            <v>沈丘农商银行</v>
          </cell>
          <cell r="Q37" t="str">
            <v>农商行</v>
          </cell>
          <cell r="R37" t="str">
            <v>袁付行</v>
          </cell>
          <cell r="S37" t="str">
            <v>623059137802640564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贷款未到期或已还款需贴息人员"/>
      <sheetName val="2019年11月-2020年3月31新贷款人员"/>
    </sheetNames>
    <sheetDataSet>
      <sheetData sheetId="0"/>
      <sheetData sheetId="1">
        <row r="5">
          <cell r="O5" t="str">
            <v>41272819691106281X</v>
          </cell>
          <cell r="P5" t="str">
            <v>沈丘农商银行</v>
          </cell>
          <cell r="Q5" t="str">
            <v>农商行</v>
          </cell>
          <cell r="R5" t="str">
            <v>张建伟</v>
          </cell>
          <cell r="S5" t="str">
            <v>00000067664263780889</v>
          </cell>
        </row>
        <row r="6">
          <cell r="O6" t="str">
            <v>412728196511262812</v>
          </cell>
          <cell r="P6" t="str">
            <v>沈丘农商银行</v>
          </cell>
          <cell r="Q6" t="str">
            <v>农商行</v>
          </cell>
          <cell r="R6" t="str">
            <v>程书永</v>
          </cell>
          <cell r="S6" t="str">
            <v>623059137803607042</v>
          </cell>
        </row>
        <row r="7">
          <cell r="O7" t="str">
            <v>41272819570707283X</v>
          </cell>
          <cell r="P7" t="str">
            <v>沈丘农商银行</v>
          </cell>
          <cell r="Q7" t="str">
            <v>农商行</v>
          </cell>
          <cell r="R7" t="str">
            <v>王林忠</v>
          </cell>
          <cell r="S7" t="str">
            <v>37820002700006916</v>
          </cell>
        </row>
        <row r="8">
          <cell r="O8" t="str">
            <v>412728196605072817</v>
          </cell>
          <cell r="P8" t="str">
            <v>沈丘农商银行</v>
          </cell>
          <cell r="Q8" t="str">
            <v>农商行</v>
          </cell>
          <cell r="R8" t="str">
            <v>张全东</v>
          </cell>
          <cell r="S8" t="str">
            <v>00000071284313783889</v>
          </cell>
        </row>
        <row r="9">
          <cell r="O9" t="str">
            <v>412728196605142811</v>
          </cell>
          <cell r="P9" t="str">
            <v>沈丘农商银行</v>
          </cell>
          <cell r="Q9" t="str">
            <v>农商行</v>
          </cell>
          <cell r="R9" t="str">
            <v>王国印</v>
          </cell>
          <cell r="S9" t="str">
            <v>623059137803606614</v>
          </cell>
        </row>
        <row r="10">
          <cell r="O10" t="str">
            <v>412728195909102814</v>
          </cell>
          <cell r="P10" t="str">
            <v>沈丘农商银行</v>
          </cell>
          <cell r="Q10" t="str">
            <v>农商行</v>
          </cell>
          <cell r="R10" t="str">
            <v>徐西安</v>
          </cell>
          <cell r="S10" t="str">
            <v>00000023707993781889</v>
          </cell>
        </row>
        <row r="11">
          <cell r="O11" t="str">
            <v>412728198012082832</v>
          </cell>
          <cell r="P11" t="str">
            <v>沈丘农商银行</v>
          </cell>
          <cell r="Q11" t="str">
            <v>农商行</v>
          </cell>
          <cell r="R11" t="str">
            <v>崔晓良</v>
          </cell>
          <cell r="S11" t="str">
            <v>623059137801762120</v>
          </cell>
        </row>
        <row r="12">
          <cell r="O12" t="str">
            <v>412728197011012846</v>
          </cell>
          <cell r="P12" t="str">
            <v>沈丘农商银行</v>
          </cell>
          <cell r="Q12" t="str">
            <v>农商行</v>
          </cell>
          <cell r="R12" t="str">
            <v>王月华</v>
          </cell>
          <cell r="S12" t="str">
            <v>623059137803606606</v>
          </cell>
        </row>
        <row r="13">
          <cell r="O13" t="str">
            <v>41272819630511283X</v>
          </cell>
          <cell r="P13" t="str">
            <v>沈丘农商银行</v>
          </cell>
          <cell r="Q13" t="str">
            <v>农商行</v>
          </cell>
          <cell r="R13" t="str">
            <v>朱良才</v>
          </cell>
          <cell r="S13" t="str">
            <v>623059137801855155</v>
          </cell>
        </row>
        <row r="14">
          <cell r="O14" t="str">
            <v>412728196108252817</v>
          </cell>
          <cell r="P14" t="str">
            <v>沈丘农商银行</v>
          </cell>
          <cell r="Q14" t="str">
            <v>农商行</v>
          </cell>
          <cell r="R14" t="str">
            <v>黄国新</v>
          </cell>
          <cell r="S14" t="str">
            <v>00000023891773785889</v>
          </cell>
        </row>
        <row r="15">
          <cell r="O15" t="str">
            <v>412728196304172814</v>
          </cell>
          <cell r="P15" t="str">
            <v>沈丘农商银行</v>
          </cell>
          <cell r="Q15" t="str">
            <v>农商行</v>
          </cell>
          <cell r="R15" t="str">
            <v>焦艳娜</v>
          </cell>
          <cell r="S15" t="str">
            <v>623059137802239086</v>
          </cell>
        </row>
        <row r="16">
          <cell r="O16" t="str">
            <v>412728196404142815</v>
          </cell>
          <cell r="P16" t="str">
            <v>沈丘农商银行</v>
          </cell>
          <cell r="Q16" t="str">
            <v>农商行</v>
          </cell>
          <cell r="R16" t="str">
            <v>周玉领</v>
          </cell>
          <cell r="S16" t="str">
            <v>00000023772463787889</v>
          </cell>
        </row>
        <row r="17">
          <cell r="O17" t="str">
            <v>412728196607072888</v>
          </cell>
          <cell r="P17" t="str">
            <v>沈丘农商银行</v>
          </cell>
          <cell r="Q17" t="str">
            <v>农商行</v>
          </cell>
          <cell r="R17" t="str">
            <v>乔春生</v>
          </cell>
          <cell r="S17" t="str">
            <v>00000024042153785889</v>
          </cell>
        </row>
        <row r="18">
          <cell r="O18" t="str">
            <v>412728199201132813</v>
          </cell>
          <cell r="P18" t="str">
            <v>沈丘农商银行</v>
          </cell>
          <cell r="Q18" t="str">
            <v>农商行</v>
          </cell>
          <cell r="R18" t="str">
            <v>孙永轩</v>
          </cell>
          <cell r="S18" t="str">
            <v>623059137803262210</v>
          </cell>
        </row>
        <row r="19">
          <cell r="O19" t="str">
            <v>412728197212152853</v>
          </cell>
          <cell r="P19" t="str">
            <v>沈丘农商银行</v>
          </cell>
          <cell r="Q19" t="str">
            <v>农商行</v>
          </cell>
          <cell r="R19" t="str">
            <v>李书起</v>
          </cell>
          <cell r="S19" t="str">
            <v>623059137803115301</v>
          </cell>
        </row>
        <row r="20">
          <cell r="O20" t="str">
            <v>412728197104032846</v>
          </cell>
          <cell r="P20" t="str">
            <v>沈丘农商银行</v>
          </cell>
          <cell r="Q20" t="str">
            <v>农商行</v>
          </cell>
          <cell r="R20" t="str">
            <v>赵金灵</v>
          </cell>
          <cell r="S20" t="str">
            <v>623059137803541712</v>
          </cell>
        </row>
        <row r="21">
          <cell r="O21" t="str">
            <v>412728196809102897</v>
          </cell>
          <cell r="P21" t="str">
            <v>沈丘农商银行</v>
          </cell>
          <cell r="Q21" t="str">
            <v>农商行</v>
          </cell>
          <cell r="R21" t="str">
            <v>乔红利</v>
          </cell>
          <cell r="S21" t="str">
            <v>623059137803606770</v>
          </cell>
        </row>
        <row r="22">
          <cell r="O22" t="str">
            <v>412728196910122876</v>
          </cell>
          <cell r="P22" t="str">
            <v>沈丘农商银行</v>
          </cell>
          <cell r="Q22" t="str">
            <v>农商行</v>
          </cell>
          <cell r="R22" t="str">
            <v>贾元朝</v>
          </cell>
          <cell r="S22" t="str">
            <v>623059137803607232</v>
          </cell>
        </row>
        <row r="23">
          <cell r="O23" t="str">
            <v>412728196811142855</v>
          </cell>
          <cell r="P23" t="str">
            <v>沈丘农商银行</v>
          </cell>
          <cell r="Q23" t="str">
            <v>农商行</v>
          </cell>
          <cell r="R23" t="str">
            <v>毛联闯</v>
          </cell>
          <cell r="S23" t="str">
            <v>623059137802238948</v>
          </cell>
        </row>
        <row r="24">
          <cell r="O24" t="str">
            <v>412728195604202814</v>
          </cell>
          <cell r="P24" t="str">
            <v>沈丘农商银行</v>
          </cell>
          <cell r="Q24" t="str">
            <v>农商行</v>
          </cell>
          <cell r="R24" t="str">
            <v>郭友庄</v>
          </cell>
          <cell r="S24" t="str">
            <v>00000023674883785889</v>
          </cell>
        </row>
        <row r="25">
          <cell r="O25" t="str">
            <v>412728195609012817</v>
          </cell>
          <cell r="P25" t="str">
            <v>沈丘农商银行</v>
          </cell>
          <cell r="Q25" t="str">
            <v>农商行</v>
          </cell>
          <cell r="R25" t="str">
            <v>郭大庄</v>
          </cell>
          <cell r="S25" t="str">
            <v>00000067659383788889</v>
          </cell>
        </row>
        <row r="26">
          <cell r="O26" t="str">
            <v>412728197108172838</v>
          </cell>
          <cell r="P26" t="str">
            <v>沈丘农商银行</v>
          </cell>
          <cell r="Q26" t="str">
            <v>农商行</v>
          </cell>
          <cell r="R26" t="str">
            <v>郭丽</v>
          </cell>
          <cell r="S26" t="str">
            <v>623059137801854059</v>
          </cell>
        </row>
        <row r="27">
          <cell r="O27" t="str">
            <v>412728195608252827</v>
          </cell>
          <cell r="P27" t="str">
            <v>沈丘农商银行</v>
          </cell>
          <cell r="Q27" t="str">
            <v>农商行</v>
          </cell>
          <cell r="R27" t="str">
            <v>翁全中</v>
          </cell>
          <cell r="S27" t="str">
            <v>623059137801823526</v>
          </cell>
        </row>
        <row r="28">
          <cell r="O28" t="str">
            <v>412728196903102818</v>
          </cell>
          <cell r="P28" t="str">
            <v>沈丘农商银行</v>
          </cell>
          <cell r="Q28" t="str">
            <v>农商行</v>
          </cell>
          <cell r="R28" t="str">
            <v>徐刚屯</v>
          </cell>
          <cell r="S28" t="str">
            <v>00000200172683785889</v>
          </cell>
        </row>
        <row r="29">
          <cell r="O29" t="str">
            <v>41272819690404287X</v>
          </cell>
          <cell r="P29" t="str">
            <v>沈丘农商银行</v>
          </cell>
          <cell r="Q29" t="str">
            <v>农商行</v>
          </cell>
          <cell r="R29" t="str">
            <v>孙建中</v>
          </cell>
          <cell r="S29" t="str">
            <v>00000147272703781889</v>
          </cell>
        </row>
        <row r="30">
          <cell r="O30" t="str">
            <v>412728196304152813</v>
          </cell>
          <cell r="P30" t="str">
            <v>沈丘农商银行</v>
          </cell>
          <cell r="Q30" t="str">
            <v>农商行</v>
          </cell>
          <cell r="R30" t="str">
            <v>王松红</v>
          </cell>
          <cell r="S30" t="str">
            <v>00000023925373780889</v>
          </cell>
        </row>
        <row r="31">
          <cell r="O31" t="str">
            <v>412728196908132856</v>
          </cell>
          <cell r="P31" t="str">
            <v>沈丘农商银行</v>
          </cell>
          <cell r="Q31" t="str">
            <v>农商行</v>
          </cell>
          <cell r="R31" t="str">
            <v>马工厂</v>
          </cell>
          <cell r="S31" t="str">
            <v>00000023990803786889</v>
          </cell>
        </row>
        <row r="32">
          <cell r="O32" t="str">
            <v>412728196507212855</v>
          </cell>
          <cell r="P32" t="str">
            <v>沈丘农商银行</v>
          </cell>
          <cell r="Q32" t="str">
            <v>农商行</v>
          </cell>
          <cell r="R32" t="str">
            <v>李瑞亮</v>
          </cell>
          <cell r="S32" t="str">
            <v>00000063166673788889</v>
          </cell>
        </row>
        <row r="33">
          <cell r="O33" t="str">
            <v>412728197908242814</v>
          </cell>
          <cell r="P33" t="str">
            <v>沈丘农商银行</v>
          </cell>
          <cell r="Q33" t="str">
            <v>农商行</v>
          </cell>
          <cell r="R33" t="str">
            <v>贾桂芝</v>
          </cell>
          <cell r="S33" t="str">
            <v>37820002100008937</v>
          </cell>
        </row>
        <row r="34">
          <cell r="O34" t="str">
            <v>412728198608202815</v>
          </cell>
          <cell r="P34" t="str">
            <v>沈丘农商银行</v>
          </cell>
          <cell r="Q34" t="str">
            <v>农商行</v>
          </cell>
          <cell r="R34" t="str">
            <v>武心建</v>
          </cell>
          <cell r="S34" t="str">
            <v>623059137803606424</v>
          </cell>
        </row>
        <row r="35">
          <cell r="O35" t="str">
            <v>412728197203202898</v>
          </cell>
          <cell r="P35" t="str">
            <v>沈丘农商银行</v>
          </cell>
          <cell r="Q35" t="str">
            <v>农商行</v>
          </cell>
          <cell r="R35" t="str">
            <v>李新明</v>
          </cell>
          <cell r="S35" t="str">
            <v>00000023889143787889</v>
          </cell>
        </row>
        <row r="36">
          <cell r="O36" t="str">
            <v>412728197409042818</v>
          </cell>
          <cell r="P36" t="str">
            <v>沈丘农商银行</v>
          </cell>
          <cell r="Q36" t="str">
            <v>农商行</v>
          </cell>
          <cell r="R36" t="str">
            <v>毛晨丽</v>
          </cell>
          <cell r="S36" t="str">
            <v>00000067656663788889</v>
          </cell>
        </row>
        <row r="37">
          <cell r="O37" t="str">
            <v>412728197611142812</v>
          </cell>
          <cell r="P37" t="str">
            <v>沈丘农商银行</v>
          </cell>
          <cell r="Q37" t="str">
            <v>农商行</v>
          </cell>
          <cell r="R37" t="str">
            <v>杨礼彬</v>
          </cell>
          <cell r="S37" t="str">
            <v>00000023928433780889</v>
          </cell>
        </row>
        <row r="38">
          <cell r="O38" t="str">
            <v>412728198104181547</v>
          </cell>
          <cell r="P38" t="str">
            <v>沈丘农商银行</v>
          </cell>
          <cell r="Q38" t="str">
            <v>农商行</v>
          </cell>
          <cell r="R38" t="str">
            <v>张爱华</v>
          </cell>
          <cell r="S38" t="str">
            <v>37820002800018301</v>
          </cell>
        </row>
        <row r="39">
          <cell r="O39" t="str">
            <v>412728196306042845</v>
          </cell>
          <cell r="P39" t="str">
            <v>沈丘农商银行</v>
          </cell>
          <cell r="Q39" t="str">
            <v>农商行</v>
          </cell>
          <cell r="R39" t="str">
            <v>王翠平</v>
          </cell>
          <cell r="S39" t="str">
            <v>623059137803607547</v>
          </cell>
        </row>
        <row r="40">
          <cell r="O40" t="str">
            <v>412728197706072845</v>
          </cell>
          <cell r="P40" t="str">
            <v>沈丘农商银行</v>
          </cell>
          <cell r="Q40" t="str">
            <v>农商行</v>
          </cell>
          <cell r="R40" t="str">
            <v>李美灵</v>
          </cell>
          <cell r="S40" t="str">
            <v>623059137801179283</v>
          </cell>
        </row>
        <row r="41">
          <cell r="O41" t="str">
            <v>412728196512212817</v>
          </cell>
          <cell r="P41" t="str">
            <v>沈丘农商银行</v>
          </cell>
          <cell r="Q41" t="str">
            <v>农商行</v>
          </cell>
          <cell r="R41" t="str">
            <v>黄永福</v>
          </cell>
          <cell r="S41" t="str">
            <v>37820002100014523</v>
          </cell>
        </row>
        <row r="42">
          <cell r="O42" t="str">
            <v>412728195606022868</v>
          </cell>
          <cell r="P42" t="str">
            <v>沈丘农商银行</v>
          </cell>
          <cell r="Q42" t="str">
            <v>农商行</v>
          </cell>
          <cell r="R42" t="str">
            <v>张梅灵</v>
          </cell>
          <cell r="S42" t="str">
            <v>623059137800810193</v>
          </cell>
        </row>
        <row r="43">
          <cell r="O43" t="str">
            <v>41272819600910283X</v>
          </cell>
          <cell r="P43" t="str">
            <v>沈丘农商银行</v>
          </cell>
          <cell r="Q43" t="str">
            <v>农商行</v>
          </cell>
          <cell r="R43" t="str">
            <v>程庆国</v>
          </cell>
          <cell r="S43" t="str">
            <v>00000024190843788889</v>
          </cell>
        </row>
        <row r="44">
          <cell r="O44" t="str">
            <v>412728197606062834</v>
          </cell>
          <cell r="P44" t="str">
            <v>沈丘农商银行</v>
          </cell>
          <cell r="Q44" t="str">
            <v>农商行</v>
          </cell>
          <cell r="R44" t="str">
            <v>谢从军</v>
          </cell>
          <cell r="S44" t="str">
            <v>00000023980163785889</v>
          </cell>
        </row>
        <row r="45">
          <cell r="O45" t="str">
            <v>412728196412202830</v>
          </cell>
          <cell r="P45" t="str">
            <v>沈丘农商银行</v>
          </cell>
          <cell r="Q45" t="str">
            <v>农商行</v>
          </cell>
          <cell r="R45" t="str">
            <v>赵刘生</v>
          </cell>
          <cell r="S45" t="str">
            <v>623059137800731829</v>
          </cell>
        </row>
        <row r="46">
          <cell r="O46" t="str">
            <v>41272819670214283X</v>
          </cell>
          <cell r="P46" t="str">
            <v>沈丘农商银行</v>
          </cell>
          <cell r="Q46" t="str">
            <v>农商行</v>
          </cell>
          <cell r="R46" t="str">
            <v>孙学林</v>
          </cell>
          <cell r="S46" t="str">
            <v>623059137801726042</v>
          </cell>
        </row>
        <row r="47">
          <cell r="O47" t="str">
            <v>412728195705052819</v>
          </cell>
          <cell r="P47" t="str">
            <v>沈丘农商银行</v>
          </cell>
          <cell r="Q47" t="str">
            <v>农商行</v>
          </cell>
          <cell r="R47" t="str">
            <v>孙绍美</v>
          </cell>
          <cell r="S47" t="str">
            <v>00000024107913787889</v>
          </cell>
        </row>
        <row r="48">
          <cell r="O48" t="str">
            <v>412728196808082871</v>
          </cell>
          <cell r="P48" t="str">
            <v>沈丘农商银行</v>
          </cell>
          <cell r="Q48" t="str">
            <v>农商行</v>
          </cell>
          <cell r="R48" t="str">
            <v>张卫东</v>
          </cell>
          <cell r="S48" t="str">
            <v>623059137801763052</v>
          </cell>
        </row>
        <row r="49">
          <cell r="O49" t="str">
            <v>412728196408152893</v>
          </cell>
          <cell r="P49" t="str">
            <v>沈丘农商银行</v>
          </cell>
          <cell r="Q49" t="str">
            <v>农商行</v>
          </cell>
          <cell r="R49" t="str">
            <v>韩铁厂</v>
          </cell>
          <cell r="S49" t="str">
            <v>623059137801269068</v>
          </cell>
        </row>
        <row r="50">
          <cell r="O50" t="str">
            <v>412728197704032815</v>
          </cell>
          <cell r="P50" t="str">
            <v>沈丘农商行</v>
          </cell>
          <cell r="Q50" t="str">
            <v>农商行</v>
          </cell>
          <cell r="R50" t="str">
            <v>崔永华</v>
          </cell>
          <cell r="S50" t="str">
            <v>623059137801601161</v>
          </cell>
        </row>
        <row r="51">
          <cell r="O51" t="str">
            <v>412728197009262811</v>
          </cell>
          <cell r="P51" t="str">
            <v>沈丘农商行</v>
          </cell>
          <cell r="Q51" t="str">
            <v>农商行</v>
          </cell>
          <cell r="R51" t="str">
            <v>朱连举</v>
          </cell>
          <cell r="S51" t="str">
            <v>00000023924033785889</v>
          </cell>
        </row>
        <row r="52">
          <cell r="O52" t="str">
            <v>412728198010252850</v>
          </cell>
          <cell r="P52" t="str">
            <v>沈丘农商行</v>
          </cell>
          <cell r="Q52" t="str">
            <v>农商行</v>
          </cell>
          <cell r="R52" t="str">
            <v>王秋华</v>
          </cell>
          <cell r="S52" t="str">
            <v>623059137803643922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O4" t="str">
            <v>412728196011233812</v>
          </cell>
          <cell r="P4" t="str">
            <v>邮储银行</v>
          </cell>
          <cell r="Q4" t="str">
            <v>农商行</v>
          </cell>
          <cell r="R4" t="str">
            <v>钱杰</v>
          </cell>
          <cell r="S4" t="str">
            <v>00000028050493788889</v>
          </cell>
        </row>
        <row r="5">
          <cell r="O5" t="str">
            <v>412728197312183913</v>
          </cell>
          <cell r="P5" t="str">
            <v>邮储银行</v>
          </cell>
          <cell r="Q5" t="str">
            <v>农商行</v>
          </cell>
          <cell r="R5" t="str">
            <v>刘金良</v>
          </cell>
          <cell r="S5" t="str">
            <v>623059137802385921</v>
          </cell>
        </row>
        <row r="6">
          <cell r="O6" t="str">
            <v>412728198206173855</v>
          </cell>
          <cell r="P6" t="str">
            <v>邮储银行</v>
          </cell>
          <cell r="Q6" t="str">
            <v>农商行</v>
          </cell>
          <cell r="R6" t="str">
            <v>刘家军</v>
          </cell>
          <cell r="S6" t="str">
            <v>00000028436793784889</v>
          </cell>
        </row>
        <row r="7">
          <cell r="O7" t="str">
            <v>412728197309243858</v>
          </cell>
          <cell r="P7" t="str">
            <v>邮储银行</v>
          </cell>
          <cell r="Q7" t="str">
            <v>农商行</v>
          </cell>
          <cell r="R7" t="str">
            <v>钱登榜</v>
          </cell>
          <cell r="S7" t="str">
            <v>00000065877283785889</v>
          </cell>
        </row>
        <row r="8">
          <cell r="O8" t="str">
            <v>412728196806143896</v>
          </cell>
          <cell r="P8" t="str">
            <v>邮储银行</v>
          </cell>
          <cell r="Q8" t="str">
            <v>农商行</v>
          </cell>
          <cell r="R8" t="str">
            <v>普国富</v>
          </cell>
          <cell r="S8" t="str">
            <v>00000027574743782889</v>
          </cell>
        </row>
        <row r="9">
          <cell r="O9" t="str">
            <v>412728197010203851</v>
          </cell>
          <cell r="P9" t="str">
            <v>邮储银行</v>
          </cell>
          <cell r="Q9" t="str">
            <v>农商行</v>
          </cell>
          <cell r="R9" t="str">
            <v>钱五岭</v>
          </cell>
          <cell r="S9" t="str">
            <v>00000028435253780889</v>
          </cell>
        </row>
        <row r="10">
          <cell r="O10" t="str">
            <v>412728197503163878</v>
          </cell>
          <cell r="P10" t="str">
            <v>中银富登</v>
          </cell>
          <cell r="Q10" t="str">
            <v>农商行</v>
          </cell>
          <cell r="R10" t="str">
            <v>耿志恒</v>
          </cell>
          <cell r="S10" t="str">
            <v>623059137802287135</v>
          </cell>
        </row>
        <row r="11">
          <cell r="O11" t="str">
            <v>412728197509153873</v>
          </cell>
          <cell r="P11" t="str">
            <v>沈丘农商银行</v>
          </cell>
          <cell r="Q11" t="str">
            <v>农商行</v>
          </cell>
          <cell r="R11" t="str">
            <v>范红良</v>
          </cell>
          <cell r="S11" t="str">
            <v>623059137803568624</v>
          </cell>
        </row>
        <row r="12">
          <cell r="O12" t="str">
            <v>412728197010033987</v>
          </cell>
          <cell r="P12" t="str">
            <v>沈丘农商银行</v>
          </cell>
          <cell r="Q12" t="str">
            <v>农商行</v>
          </cell>
          <cell r="R12" t="str">
            <v>刘鲜林</v>
          </cell>
          <cell r="S12" t="str">
            <v>00000028034853785889</v>
          </cell>
        </row>
        <row r="13">
          <cell r="O13" t="str">
            <v>41272819660822381X</v>
          </cell>
          <cell r="P13" t="str">
            <v>沈丘农商银行</v>
          </cell>
          <cell r="Q13" t="str">
            <v>农商行</v>
          </cell>
          <cell r="R13" t="str">
            <v>范新利</v>
          </cell>
          <cell r="S13" t="str">
            <v>00000050661213780889</v>
          </cell>
        </row>
        <row r="14">
          <cell r="O14" t="str">
            <v>412728196403053896</v>
          </cell>
          <cell r="P14" t="str">
            <v>沈丘农商银行</v>
          </cell>
          <cell r="Q14" t="str">
            <v>农商行</v>
          </cell>
          <cell r="R14" t="str">
            <v>于海亮</v>
          </cell>
          <cell r="S14" t="str">
            <v>37805002200030433</v>
          </cell>
        </row>
        <row r="15">
          <cell r="O15" t="str">
            <v>412728196507204089</v>
          </cell>
          <cell r="P15" t="str">
            <v>沈丘农商银行</v>
          </cell>
          <cell r="Q15" t="str">
            <v>农商行</v>
          </cell>
          <cell r="R15" t="str">
            <v>李金风</v>
          </cell>
          <cell r="S15" t="str">
            <v>623059137801071456</v>
          </cell>
        </row>
        <row r="16">
          <cell r="O16" t="str">
            <v>412728199001083930</v>
          </cell>
          <cell r="P16" t="str">
            <v>中银富登</v>
          </cell>
          <cell r="Q16" t="str">
            <v>农商行</v>
          </cell>
          <cell r="R16" t="str">
            <v>刘党魁</v>
          </cell>
          <cell r="S16" t="str">
            <v>00000028033553780889</v>
          </cell>
        </row>
        <row r="17">
          <cell r="O17" t="str">
            <v>412728197207173836</v>
          </cell>
          <cell r="P17" t="str">
            <v>沈丘农商银行</v>
          </cell>
          <cell r="Q17" t="str">
            <v>信用社</v>
          </cell>
          <cell r="R17" t="str">
            <v>刘更生</v>
          </cell>
          <cell r="S17" t="str">
            <v>00000203232183782889</v>
          </cell>
        </row>
        <row r="18">
          <cell r="O18" t="str">
            <v>412728196803223831</v>
          </cell>
          <cell r="P18" t="str">
            <v>沈丘农商银行</v>
          </cell>
          <cell r="Q18" t="str">
            <v>信用社</v>
          </cell>
          <cell r="R18" t="str">
            <v>褚振华</v>
          </cell>
          <cell r="S18" t="str">
            <v>00000208308713780889</v>
          </cell>
        </row>
        <row r="19">
          <cell r="O19" t="str">
            <v>412728196711103816</v>
          </cell>
          <cell r="P19" t="str">
            <v>沈丘农商银行</v>
          </cell>
          <cell r="Q19" t="str">
            <v>信用社</v>
          </cell>
          <cell r="R19" t="str">
            <v>李刚</v>
          </cell>
          <cell r="S19" t="str">
            <v>623059137803569267</v>
          </cell>
        </row>
        <row r="20">
          <cell r="O20" t="str">
            <v>412728198109133851</v>
          </cell>
          <cell r="P20" t="str">
            <v>沈丘农商银行</v>
          </cell>
          <cell r="Q20" t="str">
            <v>信用社</v>
          </cell>
          <cell r="R20" t="str">
            <v>孙运东</v>
          </cell>
          <cell r="S20" t="str">
            <v>623059137802163740</v>
          </cell>
        </row>
        <row r="21">
          <cell r="O21" t="str">
            <v>411624200104143813</v>
          </cell>
          <cell r="P21" t="str">
            <v>沈丘农商银行</v>
          </cell>
          <cell r="Q21" t="str">
            <v>信用社</v>
          </cell>
          <cell r="R21" t="str">
            <v>李奥宇</v>
          </cell>
          <cell r="S21" t="str">
            <v>623059137803717023</v>
          </cell>
        </row>
        <row r="22">
          <cell r="O22" t="str">
            <v>412728197203123866</v>
          </cell>
          <cell r="P22" t="str">
            <v>沈丘农商银行</v>
          </cell>
          <cell r="Q22" t="str">
            <v>农商行</v>
          </cell>
          <cell r="R22" t="str">
            <v>齐华丽</v>
          </cell>
          <cell r="S22" t="str">
            <v>00000070804753784889</v>
          </cell>
        </row>
        <row r="23">
          <cell r="O23" t="str">
            <v>412728196403242814</v>
          </cell>
          <cell r="P23" t="str">
            <v>沈丘农商银行</v>
          </cell>
          <cell r="Q23" t="str">
            <v>农商行</v>
          </cell>
          <cell r="R23" t="str">
            <v>陈海龙</v>
          </cell>
          <cell r="S23" t="str">
            <v>00000160052723780889</v>
          </cell>
        </row>
        <row r="24">
          <cell r="O24" t="str">
            <v>412728196404173814</v>
          </cell>
          <cell r="P24" t="str">
            <v>沈丘农商银行</v>
          </cell>
          <cell r="Q24" t="str">
            <v>农商行</v>
          </cell>
          <cell r="R24" t="str">
            <v>于红喜</v>
          </cell>
          <cell r="S24" t="str">
            <v>623059137803569457</v>
          </cell>
        </row>
        <row r="25">
          <cell r="O25" t="str">
            <v>41272819721111381X</v>
          </cell>
          <cell r="P25" t="str">
            <v>沈丘农商银行</v>
          </cell>
          <cell r="Q25" t="str">
            <v>农商行</v>
          </cell>
          <cell r="R25" t="str">
            <v>胡春林</v>
          </cell>
          <cell r="S25" t="str">
            <v>37805002400026915</v>
          </cell>
        </row>
        <row r="26">
          <cell r="O26" t="str">
            <v>412728196107203896</v>
          </cell>
          <cell r="P26" t="str">
            <v>沈丘农商银行</v>
          </cell>
          <cell r="Q26" t="str">
            <v>农商行</v>
          </cell>
          <cell r="R26" t="str">
            <v>李子华</v>
          </cell>
          <cell r="S26" t="str">
            <v>00000026776503788889</v>
          </cell>
        </row>
        <row r="27">
          <cell r="O27" t="str">
            <v>412728197306173831</v>
          </cell>
          <cell r="P27" t="str">
            <v>沈丘农商银行</v>
          </cell>
          <cell r="Q27" t="str">
            <v>农商行</v>
          </cell>
          <cell r="R27" t="str">
            <v>张刘朋</v>
          </cell>
          <cell r="S27" t="str">
            <v>623059137803717304</v>
          </cell>
        </row>
        <row r="28">
          <cell r="O28" t="str">
            <v>412728197410183853</v>
          </cell>
          <cell r="P28" t="str">
            <v>邮储银行</v>
          </cell>
          <cell r="Q28" t="str">
            <v>沈丘农商银行</v>
          </cell>
          <cell r="R28" t="str">
            <v>孔令众</v>
          </cell>
          <cell r="S28" t="str">
            <v>623059137803373967</v>
          </cell>
        </row>
        <row r="29">
          <cell r="O29" t="str">
            <v>412728199105153833</v>
          </cell>
          <cell r="P29" t="str">
            <v>沈丘农商银行</v>
          </cell>
          <cell r="Q29" t="str">
            <v>沈丘农商银行</v>
          </cell>
          <cell r="R29" t="str">
            <v>张永超</v>
          </cell>
          <cell r="S29" t="str">
            <v>623059137803569184</v>
          </cell>
        </row>
        <row r="30">
          <cell r="O30" t="str">
            <v>412728198910123958</v>
          </cell>
          <cell r="P30" t="str">
            <v>沈丘农商银行</v>
          </cell>
          <cell r="Q30" t="str">
            <v>沈丘农商银行</v>
          </cell>
          <cell r="R30" t="str">
            <v>范东兴</v>
          </cell>
          <cell r="S30" t="str">
            <v>623059137802751296</v>
          </cell>
        </row>
        <row r="31">
          <cell r="O31" t="str">
            <v>41272819670828381X</v>
          </cell>
          <cell r="P31" t="str">
            <v>沈丘农商银行</v>
          </cell>
          <cell r="Q31" t="str">
            <v>沈丘农商银行</v>
          </cell>
          <cell r="R31" t="str">
            <v>张俊岭</v>
          </cell>
          <cell r="S31" t="str">
            <v>623059137803372928</v>
          </cell>
        </row>
        <row r="32">
          <cell r="O32" t="str">
            <v>412728196309133873</v>
          </cell>
          <cell r="P32" t="str">
            <v>沈丘农商银行</v>
          </cell>
          <cell r="Q32" t="str">
            <v>沈丘农商银行</v>
          </cell>
          <cell r="R32" t="str">
            <v>卢连生</v>
          </cell>
          <cell r="S32" t="str">
            <v>00000027759093788889</v>
          </cell>
        </row>
        <row r="33">
          <cell r="O33" t="str">
            <v>412728196911113859</v>
          </cell>
          <cell r="P33" t="str">
            <v>沈丘农商银行</v>
          </cell>
          <cell r="Q33" t="str">
            <v>沈丘农商银行</v>
          </cell>
          <cell r="R33" t="str">
            <v>卢子军</v>
          </cell>
          <cell r="S33" t="str">
            <v>623059137803568319</v>
          </cell>
        </row>
        <row r="34">
          <cell r="O34" t="str">
            <v>412728196401123811</v>
          </cell>
          <cell r="P34" t="str">
            <v>沈丘农商银行</v>
          </cell>
          <cell r="Q34" t="str">
            <v>沈丘农商银行</v>
          </cell>
          <cell r="R34" t="str">
            <v>卢连友</v>
          </cell>
          <cell r="S34" t="str">
            <v>623059137803568699</v>
          </cell>
        </row>
        <row r="35">
          <cell r="O35" t="str">
            <v>412728196408123873</v>
          </cell>
          <cell r="P35" t="str">
            <v>沈丘农商银行</v>
          </cell>
          <cell r="Q35" t="str">
            <v>沈丘农商银行</v>
          </cell>
          <cell r="R35" t="str">
            <v>陈新强</v>
          </cell>
          <cell r="S35" t="str">
            <v>623059137803568871</v>
          </cell>
        </row>
        <row r="36">
          <cell r="O36" t="str">
            <v>412728196704103834</v>
          </cell>
          <cell r="P36" t="str">
            <v>沈丘农商银行</v>
          </cell>
          <cell r="Q36" t="str">
            <v>沈丘农商银行</v>
          </cell>
          <cell r="R36" t="str">
            <v>卢北京</v>
          </cell>
          <cell r="S36" t="str">
            <v>623059137803568301</v>
          </cell>
        </row>
        <row r="37">
          <cell r="O37" t="str">
            <v>412728197311103950</v>
          </cell>
          <cell r="P37" t="str">
            <v>沈丘农商银行</v>
          </cell>
          <cell r="Q37" t="str">
            <v>沈丘农商银行</v>
          </cell>
          <cell r="R37" t="str">
            <v>陈连军</v>
          </cell>
          <cell r="S37" t="str">
            <v>623059137803628261</v>
          </cell>
        </row>
        <row r="38">
          <cell r="O38" t="str">
            <v>412728197208013893</v>
          </cell>
          <cell r="P38" t="str">
            <v>沈丘农商银行</v>
          </cell>
          <cell r="Q38" t="str">
            <v>沈丘农商银行</v>
          </cell>
          <cell r="R38" t="str">
            <v>李高峰</v>
          </cell>
          <cell r="S38" t="str">
            <v>000000163246613780889</v>
          </cell>
        </row>
        <row r="39">
          <cell r="O39" t="str">
            <v>412728198006055221</v>
          </cell>
          <cell r="P39" t="str">
            <v>沈丘农商银行</v>
          </cell>
          <cell r="Q39" t="str">
            <v>沈丘农商银行</v>
          </cell>
          <cell r="R39" t="str">
            <v>赵丽</v>
          </cell>
          <cell r="S39" t="str">
            <v>00000162883803780889</v>
          </cell>
        </row>
        <row r="40">
          <cell r="O40" t="str">
            <v>412728196908143897</v>
          </cell>
          <cell r="P40" t="str">
            <v>沈丘农商银行</v>
          </cell>
          <cell r="Q40" t="str">
            <v>沈丘农商银行</v>
          </cell>
          <cell r="R40" t="str">
            <v>李红运</v>
          </cell>
          <cell r="S40" t="str">
            <v>623059137803569192</v>
          </cell>
        </row>
        <row r="41">
          <cell r="O41" t="str">
            <v>412728197010153890</v>
          </cell>
          <cell r="P41" t="str">
            <v>中银富登</v>
          </cell>
          <cell r="Q41" t="str">
            <v>沈丘农商银行</v>
          </cell>
          <cell r="R41" t="str">
            <v>蒋如良</v>
          </cell>
          <cell r="S41" t="str">
            <v>00000026773633783889</v>
          </cell>
        </row>
        <row r="42">
          <cell r="O42" t="str">
            <v>412728196807093974</v>
          </cell>
          <cell r="P42" t="str">
            <v>沈丘农商银行</v>
          </cell>
          <cell r="Q42" t="str">
            <v>沈丘农商银行</v>
          </cell>
          <cell r="R42" t="str">
            <v>马云学</v>
          </cell>
          <cell r="S42" t="str">
            <v>623059137803568509</v>
          </cell>
        </row>
        <row r="43">
          <cell r="O43" t="str">
            <v>412728196608183918</v>
          </cell>
          <cell r="P43" t="str">
            <v>沈丘农商银行</v>
          </cell>
          <cell r="Q43" t="str">
            <v>沈丘农商银行</v>
          </cell>
          <cell r="R43" t="str">
            <v>蒋立</v>
          </cell>
          <cell r="S43" t="str">
            <v>623059137803569242</v>
          </cell>
        </row>
        <row r="44">
          <cell r="O44" t="str">
            <v>412728199111083851</v>
          </cell>
          <cell r="P44" t="str">
            <v>沈丘农商银行</v>
          </cell>
          <cell r="Q44" t="str">
            <v>沈丘农商银行</v>
          </cell>
          <cell r="R44" t="str">
            <v>蒋文岗</v>
          </cell>
          <cell r="S44" t="str">
            <v>623059137803569259</v>
          </cell>
        </row>
        <row r="45">
          <cell r="O45" t="str">
            <v>41272819801124393X</v>
          </cell>
          <cell r="P45" t="str">
            <v>沈丘农商银行</v>
          </cell>
          <cell r="Q45" t="str">
            <v>沈丘农商银行</v>
          </cell>
          <cell r="R45" t="str">
            <v>王艳军</v>
          </cell>
          <cell r="S45" t="str">
            <v>623059137803818029</v>
          </cell>
        </row>
        <row r="46">
          <cell r="O46" t="str">
            <v>412728196804163850</v>
          </cell>
          <cell r="P46" t="str">
            <v>沈丘农商银行</v>
          </cell>
          <cell r="Q46" t="str">
            <v>沈丘农商银行</v>
          </cell>
          <cell r="R46" t="str">
            <v>王兵</v>
          </cell>
          <cell r="S46" t="str">
            <v>623059137801723841</v>
          </cell>
        </row>
        <row r="47">
          <cell r="O47" t="str">
            <v>41272819820715391X</v>
          </cell>
          <cell r="P47" t="str">
            <v>沈丘农商银行</v>
          </cell>
          <cell r="Q47" t="str">
            <v>沈丘农商银行</v>
          </cell>
          <cell r="R47" t="str">
            <v>蒋飞</v>
          </cell>
          <cell r="S47" t="str">
            <v>623059137800950072</v>
          </cell>
        </row>
        <row r="48">
          <cell r="O48" t="str">
            <v>412728196610123850</v>
          </cell>
          <cell r="P48" t="str">
            <v>邮储银行</v>
          </cell>
          <cell r="Q48" t="str">
            <v>农商银行</v>
          </cell>
          <cell r="R48" t="str">
            <v>任洪义</v>
          </cell>
          <cell r="S48" t="str">
            <v>00000026521613789889</v>
          </cell>
        </row>
        <row r="49">
          <cell r="O49" t="str">
            <v>412728198103013875</v>
          </cell>
          <cell r="P49" t="str">
            <v>邮储银行</v>
          </cell>
          <cell r="Q49" t="str">
            <v>农商银行</v>
          </cell>
          <cell r="R49" t="str">
            <v>李伟</v>
          </cell>
          <cell r="S49" t="str">
            <v>623059137800886842</v>
          </cell>
        </row>
        <row r="50">
          <cell r="O50" t="str">
            <v>412728198002213851</v>
          </cell>
          <cell r="P50" t="str">
            <v>邮储银行</v>
          </cell>
          <cell r="Q50" t="str">
            <v>农商银行</v>
          </cell>
          <cell r="R50" t="str">
            <v>单工厂</v>
          </cell>
          <cell r="S50" t="str">
            <v>00000116620353780889</v>
          </cell>
        </row>
        <row r="51">
          <cell r="O51" t="str">
            <v>412728196206123824</v>
          </cell>
          <cell r="P51" t="str">
            <v>沈丘农商银行</v>
          </cell>
          <cell r="Q51" t="str">
            <v>农商银行</v>
          </cell>
          <cell r="R51" t="str">
            <v>普彩霞</v>
          </cell>
          <cell r="S51" t="str">
            <v>623059137803568434</v>
          </cell>
        </row>
        <row r="52">
          <cell r="O52" t="str">
            <v>412728196309273833</v>
          </cell>
          <cell r="P52" t="str">
            <v>沈丘农商银行</v>
          </cell>
          <cell r="Q52" t="str">
            <v>农商银行</v>
          </cell>
          <cell r="R52" t="str">
            <v>齐长领</v>
          </cell>
          <cell r="S52" t="str">
            <v>623059137803499283</v>
          </cell>
        </row>
        <row r="53">
          <cell r="O53" t="str">
            <v>41272819620705383X</v>
          </cell>
          <cell r="P53" t="str">
            <v>沈丘农商银行</v>
          </cell>
          <cell r="Q53" t="str">
            <v>农商银行</v>
          </cell>
          <cell r="R53" t="str">
            <v>马振龙</v>
          </cell>
          <cell r="S53" t="str">
            <v>00000026566523783889</v>
          </cell>
        </row>
        <row r="54">
          <cell r="O54" t="str">
            <v>412728196402153852</v>
          </cell>
          <cell r="P54" t="str">
            <v>沈丘农商银行</v>
          </cell>
          <cell r="Q54" t="str">
            <v>农商银行</v>
          </cell>
          <cell r="R54" t="str">
            <v>马保亮</v>
          </cell>
          <cell r="S54" t="str">
            <v>00000160063393784889</v>
          </cell>
        </row>
        <row r="55">
          <cell r="O55" t="str">
            <v>412728196507053815</v>
          </cell>
          <cell r="P55" t="str">
            <v>沈丘农商银行</v>
          </cell>
          <cell r="Q55" t="str">
            <v>农商银行</v>
          </cell>
          <cell r="R55" t="str">
            <v>张玉志</v>
          </cell>
          <cell r="S55" t="str">
            <v>00000026786573780889</v>
          </cell>
        </row>
        <row r="56">
          <cell r="O56" t="str">
            <v>412728198110033831</v>
          </cell>
          <cell r="P56" t="str">
            <v>沈丘农商银行</v>
          </cell>
          <cell r="Q56" t="str">
            <v>农商银行</v>
          </cell>
          <cell r="R56" t="str">
            <v>赵辉</v>
          </cell>
          <cell r="S56" t="str">
            <v>623059137803569176</v>
          </cell>
        </row>
        <row r="57">
          <cell r="O57" t="str">
            <v>412728196601263819</v>
          </cell>
          <cell r="P57" t="str">
            <v>沈丘农商银行</v>
          </cell>
          <cell r="Q57" t="str">
            <v>农商银行</v>
          </cell>
          <cell r="R57" t="str">
            <v>丁守海</v>
          </cell>
          <cell r="S57" t="str">
            <v>623059137803716892</v>
          </cell>
        </row>
        <row r="58">
          <cell r="O58" t="str">
            <v>412728196807073914</v>
          </cell>
          <cell r="P58" t="str">
            <v>沈丘农商银行</v>
          </cell>
          <cell r="Q58" t="str">
            <v>农商银行</v>
          </cell>
          <cell r="R58" t="str">
            <v>徐九</v>
          </cell>
          <cell r="S58" t="str">
            <v>623059137803717411</v>
          </cell>
        </row>
        <row r="59">
          <cell r="O59" t="str">
            <v>412728199802243826</v>
          </cell>
          <cell r="P59" t="str">
            <v>沈丘农商银行</v>
          </cell>
          <cell r="Q59" t="str">
            <v>农商银行</v>
          </cell>
          <cell r="R59" t="str">
            <v>陈婉婷</v>
          </cell>
          <cell r="S59" t="str">
            <v>623059137803717460</v>
          </cell>
        </row>
        <row r="60">
          <cell r="O60" t="str">
            <v>412728196107013857</v>
          </cell>
          <cell r="P60" t="str">
            <v>沈丘农商银行</v>
          </cell>
          <cell r="Q60" t="str">
            <v>农商银行</v>
          </cell>
          <cell r="R60" t="str">
            <v>李太平</v>
          </cell>
          <cell r="S60" t="str">
            <v>623059137802612514</v>
          </cell>
        </row>
        <row r="61">
          <cell r="O61" t="str">
            <v>412728196407154168</v>
          </cell>
          <cell r="P61" t="str">
            <v>沈丘农商银行</v>
          </cell>
          <cell r="Q61" t="str">
            <v>农商银行</v>
          </cell>
          <cell r="R61" t="str">
            <v>张凤彩</v>
          </cell>
          <cell r="S61" t="str">
            <v>623059137802287119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94"/>
  <sheetViews>
    <sheetView tabSelected="1" workbookViewId="0">
      <pane ySplit="2" topLeftCell="A3576" activePane="bottomLeft" state="frozen"/>
      <selection/>
      <selection pane="bottomLeft" activeCell="I2" sqref="I2:I3593"/>
    </sheetView>
  </sheetViews>
  <sheetFormatPr defaultColWidth="9" defaultRowHeight="13.5"/>
  <cols>
    <col min="1" max="1" width="3.875" customWidth="1"/>
    <col min="2" max="2" width="5.75" customWidth="1"/>
    <col min="3" max="3" width="6" customWidth="1"/>
    <col min="4" max="4" width="5.375" customWidth="1"/>
    <col min="5" max="5" width="6.875" customWidth="1"/>
    <col min="6" max="7" width="8.875" customWidth="1"/>
    <col min="8" max="9" width="16.5" customWidth="1"/>
    <col min="10" max="10" width="14.625" customWidth="1"/>
    <col min="11" max="11" width="12.875" customWidth="1"/>
    <col min="12" max="12" width="18.25" customWidth="1"/>
    <col min="14" max="14" width="10.125" customWidth="1"/>
  </cols>
  <sheetData>
    <row r="1" ht="33" customHeight="1" spans="1:12">
      <c r="A1" s="53" t="s">
        <v>0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</row>
    <row r="2" ht="36" customHeight="1" spans="1:12">
      <c r="A2" s="55" t="s">
        <v>1</v>
      </c>
      <c r="B2" s="56" t="s">
        <v>2</v>
      </c>
      <c r="C2" s="56" t="s">
        <v>3</v>
      </c>
      <c r="D2" s="56" t="s">
        <v>4</v>
      </c>
      <c r="E2" s="57" t="s">
        <v>5</v>
      </c>
      <c r="F2" s="58" t="s">
        <v>6</v>
      </c>
      <c r="G2" s="58" t="s">
        <v>7</v>
      </c>
      <c r="H2" s="58" t="s">
        <v>8</v>
      </c>
      <c r="I2" s="56" t="s">
        <v>9</v>
      </c>
      <c r="J2" s="56" t="s">
        <v>10</v>
      </c>
      <c r="K2" s="55" t="s">
        <v>11</v>
      </c>
      <c r="L2" s="56" t="s">
        <v>12</v>
      </c>
    </row>
    <row r="3" ht="25" customHeight="1" spans="1:12">
      <c r="A3" s="59">
        <v>1</v>
      </c>
      <c r="B3" s="59" t="s">
        <v>13</v>
      </c>
      <c r="C3" s="60" t="s">
        <v>14</v>
      </c>
      <c r="D3" s="61">
        <v>4.35</v>
      </c>
      <c r="E3" s="62">
        <v>50000</v>
      </c>
      <c r="F3" s="62" t="s">
        <v>15</v>
      </c>
      <c r="G3" s="62" t="s">
        <v>16</v>
      </c>
      <c r="H3" s="62">
        <v>20200529</v>
      </c>
      <c r="I3" s="59" t="s">
        <v>17</v>
      </c>
      <c r="J3" s="61">
        <v>4.35</v>
      </c>
      <c r="K3" s="59" t="s">
        <v>18</v>
      </c>
      <c r="L3" s="66">
        <v>362.5</v>
      </c>
    </row>
    <row r="4" ht="25" customHeight="1" spans="1:12">
      <c r="A4" s="59">
        <v>2</v>
      </c>
      <c r="B4" s="59" t="s">
        <v>13</v>
      </c>
      <c r="C4" s="60" t="s">
        <v>19</v>
      </c>
      <c r="D4" s="61">
        <v>4.35</v>
      </c>
      <c r="E4" s="62">
        <v>50000</v>
      </c>
      <c r="F4" s="62" t="s">
        <v>20</v>
      </c>
      <c r="G4" s="62" t="s">
        <v>21</v>
      </c>
      <c r="H4" s="62">
        <v>20200602</v>
      </c>
      <c r="I4" s="59" t="s">
        <v>22</v>
      </c>
      <c r="J4" s="61">
        <v>4.35</v>
      </c>
      <c r="K4" s="59" t="s">
        <v>18</v>
      </c>
      <c r="L4" s="66">
        <v>386.67</v>
      </c>
    </row>
    <row r="5" ht="25" customHeight="1" spans="1:12">
      <c r="A5" s="59">
        <v>3</v>
      </c>
      <c r="B5" s="59" t="s">
        <v>23</v>
      </c>
      <c r="C5" s="60" t="s">
        <v>24</v>
      </c>
      <c r="D5" s="61">
        <v>4.35</v>
      </c>
      <c r="E5" s="62">
        <v>50000</v>
      </c>
      <c r="F5" s="63" t="s">
        <v>25</v>
      </c>
      <c r="G5" s="62" t="s">
        <v>26</v>
      </c>
      <c r="H5" s="62">
        <v>20200611</v>
      </c>
      <c r="I5" s="59" t="s">
        <v>27</v>
      </c>
      <c r="J5" s="61">
        <v>4.35</v>
      </c>
      <c r="K5" s="59" t="s">
        <v>18</v>
      </c>
      <c r="L5" s="66">
        <v>441.04</v>
      </c>
    </row>
    <row r="6" ht="25" customHeight="1" spans="1:12">
      <c r="A6" s="59">
        <v>4</v>
      </c>
      <c r="B6" s="59" t="s">
        <v>28</v>
      </c>
      <c r="C6" s="60" t="s">
        <v>29</v>
      </c>
      <c r="D6" s="61">
        <v>4.35</v>
      </c>
      <c r="E6" s="62">
        <v>20000</v>
      </c>
      <c r="F6" s="62" t="s">
        <v>30</v>
      </c>
      <c r="G6" s="62" t="s">
        <v>31</v>
      </c>
      <c r="H6" s="62">
        <v>20200508</v>
      </c>
      <c r="I6" s="59" t="s">
        <v>32</v>
      </c>
      <c r="J6" s="61">
        <v>4.35</v>
      </c>
      <c r="K6" s="59" t="s">
        <v>18</v>
      </c>
      <c r="L6" s="66">
        <v>91.83</v>
      </c>
    </row>
    <row r="7" ht="25" customHeight="1" spans="1:12">
      <c r="A7" s="59">
        <v>5</v>
      </c>
      <c r="B7" s="59" t="s">
        <v>28</v>
      </c>
      <c r="C7" s="60" t="s">
        <v>33</v>
      </c>
      <c r="D7" s="61">
        <v>4.35</v>
      </c>
      <c r="E7" s="62">
        <v>20000</v>
      </c>
      <c r="F7" s="62" t="s">
        <v>30</v>
      </c>
      <c r="G7" s="62" t="s">
        <v>31</v>
      </c>
      <c r="H7" s="62">
        <v>20200508</v>
      </c>
      <c r="I7" s="59" t="s">
        <v>32</v>
      </c>
      <c r="J7" s="61">
        <v>4.35</v>
      </c>
      <c r="K7" s="59" t="s">
        <v>18</v>
      </c>
      <c r="L7" s="66">
        <v>91.83</v>
      </c>
    </row>
    <row r="8" ht="25" customHeight="1" spans="1:12">
      <c r="A8" s="59">
        <v>6</v>
      </c>
      <c r="B8" s="59" t="s">
        <v>34</v>
      </c>
      <c r="C8" s="60" t="s">
        <v>35</v>
      </c>
      <c r="D8" s="61">
        <v>4.35</v>
      </c>
      <c r="E8" s="62">
        <v>50000</v>
      </c>
      <c r="F8" s="62" t="s">
        <v>36</v>
      </c>
      <c r="G8" s="62" t="s">
        <v>30</v>
      </c>
      <c r="H8" s="62">
        <v>20200601</v>
      </c>
      <c r="I8" s="59" t="s">
        <v>22</v>
      </c>
      <c r="J8" s="61">
        <v>4.35</v>
      </c>
      <c r="K8" s="59" t="s">
        <v>18</v>
      </c>
      <c r="L8" s="66">
        <v>374.58</v>
      </c>
    </row>
    <row r="9" ht="25" customHeight="1" spans="1:12">
      <c r="A9" s="59">
        <v>7</v>
      </c>
      <c r="B9" s="59" t="s">
        <v>37</v>
      </c>
      <c r="C9" s="60" t="s">
        <v>38</v>
      </c>
      <c r="D9" s="61">
        <v>4.35</v>
      </c>
      <c r="E9" s="62">
        <v>20000</v>
      </c>
      <c r="F9" s="62" t="s">
        <v>39</v>
      </c>
      <c r="G9" s="63">
        <v>43728</v>
      </c>
      <c r="H9" s="62">
        <v>20200602</v>
      </c>
      <c r="I9" s="59" t="s">
        <v>22</v>
      </c>
      <c r="J9" s="61">
        <v>4.35</v>
      </c>
      <c r="K9" s="59" t="s">
        <v>18</v>
      </c>
      <c r="L9" s="66">
        <v>152.25</v>
      </c>
    </row>
    <row r="10" ht="25" customHeight="1" spans="1:12">
      <c r="A10" s="59">
        <v>8</v>
      </c>
      <c r="B10" s="59" t="s">
        <v>37</v>
      </c>
      <c r="C10" s="60" t="s">
        <v>40</v>
      </c>
      <c r="D10" s="61">
        <v>4.35</v>
      </c>
      <c r="E10" s="62">
        <v>50000</v>
      </c>
      <c r="F10" s="62" t="s">
        <v>41</v>
      </c>
      <c r="G10" s="63">
        <v>43731</v>
      </c>
      <c r="H10" s="62">
        <v>20200628</v>
      </c>
      <c r="I10" s="59" t="s">
        <v>42</v>
      </c>
      <c r="J10" s="61">
        <v>4.35</v>
      </c>
      <c r="K10" s="59" t="s">
        <v>18</v>
      </c>
      <c r="L10" s="66">
        <v>537.71</v>
      </c>
    </row>
    <row r="11" ht="25" customHeight="1" spans="1:12">
      <c r="A11" s="59">
        <v>9</v>
      </c>
      <c r="B11" s="59" t="s">
        <v>43</v>
      </c>
      <c r="C11" s="60" t="s">
        <v>44</v>
      </c>
      <c r="D11" s="61">
        <v>4.35</v>
      </c>
      <c r="E11" s="62">
        <v>50000</v>
      </c>
      <c r="F11" s="64" t="s">
        <v>45</v>
      </c>
      <c r="G11" s="64" t="s">
        <v>46</v>
      </c>
      <c r="H11" s="62">
        <v>20200527</v>
      </c>
      <c r="I11" s="59" t="s">
        <v>32</v>
      </c>
      <c r="J11" s="61">
        <v>4.35</v>
      </c>
      <c r="K11" s="59" t="s">
        <v>18</v>
      </c>
      <c r="L11" s="66">
        <v>344.38</v>
      </c>
    </row>
    <row r="12" ht="25" customHeight="1" spans="1:12">
      <c r="A12" s="59">
        <v>10</v>
      </c>
      <c r="B12" s="59" t="s">
        <v>47</v>
      </c>
      <c r="C12" s="60" t="s">
        <v>48</v>
      </c>
      <c r="D12" s="61">
        <v>4.35</v>
      </c>
      <c r="E12" s="62">
        <v>5000</v>
      </c>
      <c r="F12" s="64" t="s">
        <v>49</v>
      </c>
      <c r="G12" s="64">
        <v>44281</v>
      </c>
      <c r="H12" s="62">
        <v>20200522</v>
      </c>
      <c r="I12" s="59" t="s">
        <v>50</v>
      </c>
      <c r="J12" s="61">
        <v>4.35</v>
      </c>
      <c r="K12" s="59" t="s">
        <v>18</v>
      </c>
      <c r="L12" s="66">
        <v>31.42</v>
      </c>
    </row>
    <row r="13" ht="25" customHeight="1" spans="1:12">
      <c r="A13" s="59">
        <v>11</v>
      </c>
      <c r="B13" s="59" t="s">
        <v>28</v>
      </c>
      <c r="C13" s="59" t="s">
        <v>51</v>
      </c>
      <c r="D13" s="59">
        <v>4.35</v>
      </c>
      <c r="E13" s="62">
        <v>50000</v>
      </c>
      <c r="F13" s="65">
        <v>43584</v>
      </c>
      <c r="G13" s="65">
        <v>43950</v>
      </c>
      <c r="H13" s="65">
        <v>43950</v>
      </c>
      <c r="I13" s="59" t="s">
        <v>52</v>
      </c>
      <c r="J13" s="59">
        <v>4.35</v>
      </c>
      <c r="K13" s="59" t="s">
        <v>53</v>
      </c>
      <c r="L13" s="66">
        <v>172.808219178082</v>
      </c>
    </row>
    <row r="14" ht="25" customHeight="1" spans="1:12">
      <c r="A14" s="59">
        <v>12</v>
      </c>
      <c r="B14" s="59" t="s">
        <v>54</v>
      </c>
      <c r="C14" s="59" t="s">
        <v>55</v>
      </c>
      <c r="D14" s="59">
        <v>4.35</v>
      </c>
      <c r="E14" s="62">
        <v>50000</v>
      </c>
      <c r="F14" s="65">
        <v>43731</v>
      </c>
      <c r="G14" s="65">
        <v>44097</v>
      </c>
      <c r="H14" s="65">
        <v>43984</v>
      </c>
      <c r="I14" s="59" t="s">
        <v>52</v>
      </c>
      <c r="J14" s="59">
        <v>4.35</v>
      </c>
      <c r="K14" s="59" t="s">
        <v>53</v>
      </c>
      <c r="L14" s="66">
        <v>375.41095890411</v>
      </c>
    </row>
    <row r="15" ht="25" customHeight="1" spans="1:12">
      <c r="A15" s="59">
        <v>13</v>
      </c>
      <c r="B15" s="59" t="s">
        <v>56</v>
      </c>
      <c r="C15" s="59" t="s">
        <v>57</v>
      </c>
      <c r="D15" s="59">
        <v>4.35</v>
      </c>
      <c r="E15" s="62">
        <v>5000</v>
      </c>
      <c r="F15" s="65">
        <v>43756</v>
      </c>
      <c r="G15" s="65">
        <v>44122</v>
      </c>
      <c r="H15" s="65">
        <v>43931</v>
      </c>
      <c r="I15" s="59" t="s">
        <v>52</v>
      </c>
      <c r="J15" s="59">
        <v>4.35</v>
      </c>
      <c r="K15" s="59" t="s">
        <v>53</v>
      </c>
      <c r="L15" s="66">
        <v>5.95890410958904</v>
      </c>
    </row>
    <row r="16" ht="25" customHeight="1" spans="1:12">
      <c r="A16" s="59">
        <v>14</v>
      </c>
      <c r="B16" s="59" t="s">
        <v>56</v>
      </c>
      <c r="C16" s="59" t="s">
        <v>58</v>
      </c>
      <c r="D16" s="59">
        <v>4.35</v>
      </c>
      <c r="E16" s="62">
        <v>5000</v>
      </c>
      <c r="F16" s="65">
        <v>43756</v>
      </c>
      <c r="G16" s="65">
        <v>44122</v>
      </c>
      <c r="H16" s="65">
        <v>43931</v>
      </c>
      <c r="I16" s="59" t="s">
        <v>52</v>
      </c>
      <c r="J16" s="59">
        <v>4.35</v>
      </c>
      <c r="K16" s="59" t="s">
        <v>53</v>
      </c>
      <c r="L16" s="66">
        <v>5.95890410958904</v>
      </c>
    </row>
    <row r="17" ht="25" customHeight="1" spans="1:12">
      <c r="A17" s="59">
        <v>15</v>
      </c>
      <c r="B17" s="59" t="s">
        <v>56</v>
      </c>
      <c r="C17" s="59" t="s">
        <v>59</v>
      </c>
      <c r="D17" s="59">
        <v>4.35</v>
      </c>
      <c r="E17" s="62">
        <v>5000</v>
      </c>
      <c r="F17" s="65">
        <v>43757</v>
      </c>
      <c r="G17" s="65">
        <v>44123</v>
      </c>
      <c r="H17" s="65">
        <v>43970</v>
      </c>
      <c r="I17" s="59" t="s">
        <v>52</v>
      </c>
      <c r="J17" s="59">
        <v>4.35</v>
      </c>
      <c r="K17" s="59" t="s">
        <v>53</v>
      </c>
      <c r="L17" s="66">
        <v>29.1986301369863</v>
      </c>
    </row>
    <row r="18" ht="25" customHeight="1" spans="1:12">
      <c r="A18" s="59">
        <v>16</v>
      </c>
      <c r="B18" s="59" t="s">
        <v>56</v>
      </c>
      <c r="C18" s="59" t="s">
        <v>60</v>
      </c>
      <c r="D18" s="59">
        <v>4.35</v>
      </c>
      <c r="E18" s="62">
        <v>10000</v>
      </c>
      <c r="F18" s="65">
        <v>43758</v>
      </c>
      <c r="G18" s="65">
        <v>44124</v>
      </c>
      <c r="H18" s="65">
        <v>43960</v>
      </c>
      <c r="I18" s="59" t="s">
        <v>52</v>
      </c>
      <c r="J18" s="59">
        <v>4.35</v>
      </c>
      <c r="K18" s="59" t="s">
        <v>53</v>
      </c>
      <c r="L18" s="66">
        <v>46.4794520547945</v>
      </c>
    </row>
    <row r="19" ht="25" customHeight="1" spans="1:12">
      <c r="A19" s="59">
        <v>17</v>
      </c>
      <c r="B19" s="59" t="s">
        <v>56</v>
      </c>
      <c r="C19" s="59" t="s">
        <v>61</v>
      </c>
      <c r="D19" s="59">
        <v>4.35</v>
      </c>
      <c r="E19" s="62">
        <v>50000</v>
      </c>
      <c r="F19" s="65">
        <v>43758</v>
      </c>
      <c r="G19" s="65">
        <v>44124</v>
      </c>
      <c r="H19" s="65">
        <v>43984</v>
      </c>
      <c r="I19" s="59" t="s">
        <v>52</v>
      </c>
      <c r="J19" s="59">
        <v>4.35</v>
      </c>
      <c r="K19" s="59" t="s">
        <v>53</v>
      </c>
      <c r="L19" s="66">
        <v>375.41095890411</v>
      </c>
    </row>
    <row r="20" ht="25" customHeight="1" spans="1:12">
      <c r="A20" s="59">
        <v>18</v>
      </c>
      <c r="B20" s="59" t="s">
        <v>56</v>
      </c>
      <c r="C20" s="59" t="s">
        <v>62</v>
      </c>
      <c r="D20" s="59">
        <v>4.35</v>
      </c>
      <c r="E20" s="62">
        <v>10000</v>
      </c>
      <c r="F20" s="65">
        <v>43758</v>
      </c>
      <c r="G20" s="65">
        <v>44124</v>
      </c>
      <c r="H20" s="65">
        <v>43935</v>
      </c>
      <c r="I20" s="59" t="s">
        <v>52</v>
      </c>
      <c r="J20" s="59">
        <v>4.35</v>
      </c>
      <c r="K20" s="59" t="s">
        <v>53</v>
      </c>
      <c r="L20" s="66">
        <v>16.6849315068493</v>
      </c>
    </row>
    <row r="21" ht="25" customHeight="1" spans="1:12">
      <c r="A21" s="59">
        <v>19</v>
      </c>
      <c r="B21" s="59" t="s">
        <v>63</v>
      </c>
      <c r="C21" s="59" t="s">
        <v>64</v>
      </c>
      <c r="D21" s="59">
        <v>4.35</v>
      </c>
      <c r="E21" s="62">
        <v>5000</v>
      </c>
      <c r="F21" s="65">
        <v>43773</v>
      </c>
      <c r="G21" s="65">
        <v>44139</v>
      </c>
      <c r="H21" s="65">
        <v>43998</v>
      </c>
      <c r="I21" s="59" t="s">
        <v>52</v>
      </c>
      <c r="J21" s="59">
        <v>4.35</v>
      </c>
      <c r="K21" s="59" t="s">
        <v>53</v>
      </c>
      <c r="L21" s="66">
        <v>45.8835616438356</v>
      </c>
    </row>
    <row r="22" ht="25" customHeight="1" spans="1:12">
      <c r="A22" s="59">
        <v>20</v>
      </c>
      <c r="B22" s="59" t="s">
        <v>65</v>
      </c>
      <c r="C22" s="59" t="s">
        <v>66</v>
      </c>
      <c r="D22" s="59">
        <v>4.35</v>
      </c>
      <c r="E22" s="62">
        <v>10000</v>
      </c>
      <c r="F22" s="65">
        <v>43783</v>
      </c>
      <c r="G22" s="65">
        <v>44149</v>
      </c>
      <c r="H22" s="65">
        <v>43988</v>
      </c>
      <c r="I22" s="59" t="s">
        <v>52</v>
      </c>
      <c r="J22" s="59">
        <v>4.35</v>
      </c>
      <c r="K22" s="59" t="s">
        <v>53</v>
      </c>
      <c r="L22" s="66">
        <v>79.8493150684931</v>
      </c>
    </row>
    <row r="23" ht="25" customHeight="1" spans="1:12">
      <c r="A23" s="59">
        <v>21</v>
      </c>
      <c r="B23" s="59" t="s">
        <v>65</v>
      </c>
      <c r="C23" s="59" t="s">
        <v>67</v>
      </c>
      <c r="D23" s="59">
        <v>4.35</v>
      </c>
      <c r="E23" s="62">
        <v>20000</v>
      </c>
      <c r="F23" s="65">
        <v>43783</v>
      </c>
      <c r="G23" s="65">
        <v>44149</v>
      </c>
      <c r="H23" s="65">
        <v>43989</v>
      </c>
      <c r="I23" s="59" t="s">
        <v>52</v>
      </c>
      <c r="J23" s="59">
        <v>4.35</v>
      </c>
      <c r="K23" s="59" t="s">
        <v>53</v>
      </c>
      <c r="L23" s="66">
        <v>162.082191780822</v>
      </c>
    </row>
    <row r="24" ht="25" customHeight="1" spans="1:12">
      <c r="A24" s="59">
        <v>22</v>
      </c>
      <c r="B24" s="59" t="s">
        <v>56</v>
      </c>
      <c r="C24" s="59" t="s">
        <v>68</v>
      </c>
      <c r="D24" s="59">
        <v>4.35</v>
      </c>
      <c r="E24" s="62">
        <v>10000</v>
      </c>
      <c r="F24" s="65">
        <v>43784</v>
      </c>
      <c r="G24" s="65">
        <v>44150</v>
      </c>
      <c r="H24" s="65">
        <v>43960</v>
      </c>
      <c r="I24" s="59" t="s">
        <v>52</v>
      </c>
      <c r="J24" s="59">
        <v>4.35</v>
      </c>
      <c r="K24" s="59" t="s">
        <v>53</v>
      </c>
      <c r="L24" s="66">
        <v>46.4794520547945</v>
      </c>
    </row>
    <row r="25" ht="25" customHeight="1" spans="1:12">
      <c r="A25" s="59">
        <v>23</v>
      </c>
      <c r="B25" s="59" t="s">
        <v>56</v>
      </c>
      <c r="C25" s="59" t="s">
        <v>69</v>
      </c>
      <c r="D25" s="59">
        <v>4.35</v>
      </c>
      <c r="E25" s="62">
        <v>50000</v>
      </c>
      <c r="F25" s="65">
        <v>43796</v>
      </c>
      <c r="G25" s="65">
        <v>44162</v>
      </c>
      <c r="H25" s="65">
        <v>43987</v>
      </c>
      <c r="I25" s="59" t="s">
        <v>52</v>
      </c>
      <c r="J25" s="59">
        <v>4.35</v>
      </c>
      <c r="K25" s="59" t="s">
        <v>53</v>
      </c>
      <c r="L25" s="66">
        <v>393.287671232877</v>
      </c>
    </row>
    <row r="26" ht="25" customHeight="1" spans="1:12">
      <c r="A26" s="59">
        <v>24</v>
      </c>
      <c r="B26" s="59" t="s">
        <v>65</v>
      </c>
      <c r="C26" s="59" t="s">
        <v>70</v>
      </c>
      <c r="D26" s="59">
        <v>4.35</v>
      </c>
      <c r="E26" s="62">
        <v>50000</v>
      </c>
      <c r="F26" s="65">
        <v>43822</v>
      </c>
      <c r="G26" s="65">
        <v>44188</v>
      </c>
      <c r="H26" s="65">
        <v>43944</v>
      </c>
      <c r="I26" s="59" t="s">
        <v>52</v>
      </c>
      <c r="J26" s="59">
        <v>4.35</v>
      </c>
      <c r="K26" s="59" t="s">
        <v>53</v>
      </c>
      <c r="L26" s="66">
        <v>137.054794520548</v>
      </c>
    </row>
    <row r="27" ht="25" customHeight="1" spans="1:12">
      <c r="A27" s="59">
        <v>25</v>
      </c>
      <c r="B27" s="59" t="s">
        <v>71</v>
      </c>
      <c r="C27" s="59" t="s">
        <v>72</v>
      </c>
      <c r="D27" s="59">
        <v>4.35</v>
      </c>
      <c r="E27" s="62">
        <v>50000</v>
      </c>
      <c r="F27" s="65">
        <v>43836</v>
      </c>
      <c r="G27" s="65">
        <v>44202</v>
      </c>
      <c r="H27" s="65">
        <v>43931</v>
      </c>
      <c r="I27" s="59" t="s">
        <v>52</v>
      </c>
      <c r="J27" s="59">
        <v>4.35</v>
      </c>
      <c r="K27" s="59" t="s">
        <v>53</v>
      </c>
      <c r="L27" s="66">
        <v>59.5890410958904</v>
      </c>
    </row>
    <row r="28" ht="25" customHeight="1" spans="1:12">
      <c r="A28" s="59">
        <v>26</v>
      </c>
      <c r="B28" s="59" t="s">
        <v>71</v>
      </c>
      <c r="C28" s="59" t="s">
        <v>73</v>
      </c>
      <c r="D28" s="59">
        <v>4.35</v>
      </c>
      <c r="E28" s="62">
        <v>20000</v>
      </c>
      <c r="F28" s="65">
        <v>43951</v>
      </c>
      <c r="G28" s="65">
        <v>44316</v>
      </c>
      <c r="H28" s="65">
        <v>43976</v>
      </c>
      <c r="I28" s="59" t="s">
        <v>52</v>
      </c>
      <c r="J28" s="59">
        <v>4.35</v>
      </c>
      <c r="K28" s="59" t="s">
        <v>53</v>
      </c>
      <c r="L28" s="66">
        <v>131.095890410959</v>
      </c>
    </row>
    <row r="29" ht="25" customHeight="1" spans="1:12">
      <c r="A29" s="59">
        <v>27</v>
      </c>
      <c r="B29" s="59" t="s">
        <v>74</v>
      </c>
      <c r="C29" s="59" t="s">
        <v>75</v>
      </c>
      <c r="D29" s="59">
        <v>4.35</v>
      </c>
      <c r="E29" s="62">
        <v>2000</v>
      </c>
      <c r="F29" s="59" t="s">
        <v>76</v>
      </c>
      <c r="G29" s="59" t="s">
        <v>77</v>
      </c>
      <c r="H29" s="59">
        <v>20200630</v>
      </c>
      <c r="I29" s="59" t="s">
        <v>78</v>
      </c>
      <c r="J29" s="59">
        <v>4.35</v>
      </c>
      <c r="K29" s="59" t="s">
        <v>79</v>
      </c>
      <c r="L29" s="66">
        <v>15.95</v>
      </c>
    </row>
    <row r="30" ht="25" customHeight="1" spans="1:12">
      <c r="A30" s="59">
        <v>28</v>
      </c>
      <c r="B30" s="59" t="s">
        <v>74</v>
      </c>
      <c r="C30" s="59" t="s">
        <v>80</v>
      </c>
      <c r="D30" s="59">
        <v>4.35</v>
      </c>
      <c r="E30" s="62">
        <v>3000</v>
      </c>
      <c r="F30" s="59" t="s">
        <v>81</v>
      </c>
      <c r="G30" s="59" t="s">
        <v>82</v>
      </c>
      <c r="H30" s="59">
        <v>20200630</v>
      </c>
      <c r="I30" s="59" t="s">
        <v>83</v>
      </c>
      <c r="J30" s="59">
        <v>4.35</v>
      </c>
      <c r="K30" s="59" t="s">
        <v>79</v>
      </c>
      <c r="L30" s="66">
        <v>23.93</v>
      </c>
    </row>
    <row r="31" ht="25" customHeight="1" spans="1:12">
      <c r="A31" s="59">
        <v>29</v>
      </c>
      <c r="B31" s="59" t="s">
        <v>74</v>
      </c>
      <c r="C31" s="59" t="s">
        <v>84</v>
      </c>
      <c r="D31" s="59">
        <v>4.35</v>
      </c>
      <c r="E31" s="62">
        <v>3000</v>
      </c>
      <c r="F31" s="59" t="s">
        <v>85</v>
      </c>
      <c r="G31" s="59" t="s">
        <v>86</v>
      </c>
      <c r="H31" s="59">
        <v>20200630</v>
      </c>
      <c r="I31" s="59" t="s">
        <v>87</v>
      </c>
      <c r="J31" s="59">
        <v>4.35</v>
      </c>
      <c r="K31" s="59" t="s">
        <v>79</v>
      </c>
      <c r="L31" s="66">
        <v>24.29</v>
      </c>
    </row>
    <row r="32" ht="25" customHeight="1" spans="1:12">
      <c r="A32" s="59">
        <v>30</v>
      </c>
      <c r="B32" s="59" t="s">
        <v>74</v>
      </c>
      <c r="C32" s="59" t="s">
        <v>88</v>
      </c>
      <c r="D32" s="59">
        <v>4.35</v>
      </c>
      <c r="E32" s="62">
        <v>3000</v>
      </c>
      <c r="F32" s="59" t="s">
        <v>89</v>
      </c>
      <c r="G32" s="59" t="s">
        <v>90</v>
      </c>
      <c r="H32" s="59">
        <v>20200630</v>
      </c>
      <c r="I32" s="59" t="s">
        <v>91</v>
      </c>
      <c r="J32" s="59">
        <v>4.35</v>
      </c>
      <c r="K32" s="59" t="s">
        <v>79</v>
      </c>
      <c r="L32" s="66">
        <v>26.46</v>
      </c>
    </row>
    <row r="33" ht="25" customHeight="1" spans="1:12">
      <c r="A33" s="59">
        <v>31</v>
      </c>
      <c r="B33" s="59" t="s">
        <v>74</v>
      </c>
      <c r="C33" s="59" t="s">
        <v>92</v>
      </c>
      <c r="D33" s="59">
        <v>4.35</v>
      </c>
      <c r="E33" s="62">
        <v>3000</v>
      </c>
      <c r="F33" s="59" t="s">
        <v>89</v>
      </c>
      <c r="G33" s="59" t="s">
        <v>90</v>
      </c>
      <c r="H33" s="59">
        <v>20200630</v>
      </c>
      <c r="I33" s="59" t="s">
        <v>93</v>
      </c>
      <c r="J33" s="59">
        <v>4.35</v>
      </c>
      <c r="K33" s="59" t="s">
        <v>79</v>
      </c>
      <c r="L33" s="66">
        <v>23.93</v>
      </c>
    </row>
    <row r="34" ht="25" customHeight="1" spans="1:12">
      <c r="A34" s="59">
        <v>32</v>
      </c>
      <c r="B34" s="59" t="s">
        <v>74</v>
      </c>
      <c r="C34" s="59" t="s">
        <v>94</v>
      </c>
      <c r="D34" s="59">
        <v>4.35</v>
      </c>
      <c r="E34" s="62">
        <v>3000</v>
      </c>
      <c r="F34" s="59" t="s">
        <v>95</v>
      </c>
      <c r="G34" s="59" t="s">
        <v>96</v>
      </c>
      <c r="H34" s="59">
        <v>20200630</v>
      </c>
      <c r="I34" s="59" t="s">
        <v>97</v>
      </c>
      <c r="J34" s="59">
        <v>4.35</v>
      </c>
      <c r="K34" s="59" t="s">
        <v>79</v>
      </c>
      <c r="L34" s="66">
        <v>24.29</v>
      </c>
    </row>
    <row r="35" ht="25" customHeight="1" spans="1:12">
      <c r="A35" s="59">
        <v>33</v>
      </c>
      <c r="B35" s="59" t="s">
        <v>74</v>
      </c>
      <c r="C35" s="59" t="s">
        <v>98</v>
      </c>
      <c r="D35" s="59">
        <v>4.35</v>
      </c>
      <c r="E35" s="62">
        <v>3000</v>
      </c>
      <c r="F35" s="59" t="s">
        <v>95</v>
      </c>
      <c r="G35" s="59" t="s">
        <v>96</v>
      </c>
      <c r="H35" s="59">
        <v>20200630</v>
      </c>
      <c r="I35" s="59" t="s">
        <v>99</v>
      </c>
      <c r="J35" s="59">
        <v>4.35</v>
      </c>
      <c r="K35" s="59" t="s">
        <v>79</v>
      </c>
      <c r="L35" s="66">
        <v>30.45</v>
      </c>
    </row>
    <row r="36" ht="25" customHeight="1" spans="1:12">
      <c r="A36" s="59">
        <v>34</v>
      </c>
      <c r="B36" s="59" t="s">
        <v>74</v>
      </c>
      <c r="C36" s="59" t="s">
        <v>100</v>
      </c>
      <c r="D36" s="59">
        <v>4.35</v>
      </c>
      <c r="E36" s="62">
        <v>3000</v>
      </c>
      <c r="F36" s="59" t="s">
        <v>95</v>
      </c>
      <c r="G36" s="59" t="s">
        <v>96</v>
      </c>
      <c r="H36" s="59">
        <v>20200630</v>
      </c>
      <c r="I36" s="59" t="s">
        <v>101</v>
      </c>
      <c r="J36" s="59">
        <v>4.35</v>
      </c>
      <c r="K36" s="59" t="s">
        <v>79</v>
      </c>
      <c r="L36" s="66">
        <v>22.11</v>
      </c>
    </row>
    <row r="37" ht="25" customHeight="1" spans="1:12">
      <c r="A37" s="59">
        <v>35</v>
      </c>
      <c r="B37" s="59" t="s">
        <v>74</v>
      </c>
      <c r="C37" s="59" t="s">
        <v>102</v>
      </c>
      <c r="D37" s="59">
        <v>4.35</v>
      </c>
      <c r="E37" s="62">
        <v>3000</v>
      </c>
      <c r="F37" s="59" t="s">
        <v>103</v>
      </c>
      <c r="G37" s="59" t="s">
        <v>104</v>
      </c>
      <c r="H37" s="59">
        <v>20200630</v>
      </c>
      <c r="I37" s="59" t="s">
        <v>93</v>
      </c>
      <c r="J37" s="59">
        <v>4.35</v>
      </c>
      <c r="K37" s="59" t="s">
        <v>79</v>
      </c>
      <c r="L37" s="66">
        <v>24.29</v>
      </c>
    </row>
    <row r="38" ht="25" customHeight="1" spans="1:12">
      <c r="A38" s="59">
        <v>36</v>
      </c>
      <c r="B38" s="59" t="s">
        <v>74</v>
      </c>
      <c r="C38" s="59" t="s">
        <v>105</v>
      </c>
      <c r="D38" s="59">
        <v>4.35</v>
      </c>
      <c r="E38" s="62">
        <v>3000</v>
      </c>
      <c r="F38" s="59" t="s">
        <v>103</v>
      </c>
      <c r="G38" s="59" t="s">
        <v>104</v>
      </c>
      <c r="H38" s="59">
        <v>20200630</v>
      </c>
      <c r="I38" s="59" t="s">
        <v>87</v>
      </c>
      <c r="J38" s="59">
        <v>4.35</v>
      </c>
      <c r="K38" s="59" t="s">
        <v>79</v>
      </c>
      <c r="L38" s="66">
        <v>20.66</v>
      </c>
    </row>
    <row r="39" ht="25" customHeight="1" spans="1:12">
      <c r="A39" s="59">
        <v>37</v>
      </c>
      <c r="B39" s="59" t="s">
        <v>74</v>
      </c>
      <c r="C39" s="59" t="s">
        <v>106</v>
      </c>
      <c r="D39" s="59">
        <v>4.35</v>
      </c>
      <c r="E39" s="62">
        <v>3000</v>
      </c>
      <c r="F39" s="59" t="s">
        <v>103</v>
      </c>
      <c r="G39" s="59" t="s">
        <v>104</v>
      </c>
      <c r="H39" s="59">
        <v>20200630</v>
      </c>
      <c r="I39" s="59" t="s">
        <v>107</v>
      </c>
      <c r="J39" s="59">
        <v>4.35</v>
      </c>
      <c r="K39" s="59" t="s">
        <v>79</v>
      </c>
      <c r="L39" s="66">
        <v>24.29</v>
      </c>
    </row>
    <row r="40" ht="25" customHeight="1" spans="1:12">
      <c r="A40" s="59">
        <v>38</v>
      </c>
      <c r="B40" s="59" t="s">
        <v>74</v>
      </c>
      <c r="C40" s="59" t="s">
        <v>108</v>
      </c>
      <c r="D40" s="59">
        <v>4.35</v>
      </c>
      <c r="E40" s="62">
        <v>3000</v>
      </c>
      <c r="F40" s="59" t="s">
        <v>103</v>
      </c>
      <c r="G40" s="59" t="s">
        <v>104</v>
      </c>
      <c r="H40" s="59">
        <v>20200630</v>
      </c>
      <c r="I40" s="59" t="s">
        <v>109</v>
      </c>
      <c r="J40" s="59">
        <v>4.35</v>
      </c>
      <c r="K40" s="59" t="s">
        <v>79</v>
      </c>
      <c r="L40" s="66">
        <v>24.29</v>
      </c>
    </row>
    <row r="41" ht="25" customHeight="1" spans="1:12">
      <c r="A41" s="59">
        <v>39</v>
      </c>
      <c r="B41" s="59" t="s">
        <v>74</v>
      </c>
      <c r="C41" s="59" t="s">
        <v>110</v>
      </c>
      <c r="D41" s="59">
        <v>4.35</v>
      </c>
      <c r="E41" s="62">
        <v>3000</v>
      </c>
      <c r="F41" s="59" t="s">
        <v>103</v>
      </c>
      <c r="G41" s="59" t="s">
        <v>104</v>
      </c>
      <c r="H41" s="59">
        <v>20200630</v>
      </c>
      <c r="I41" s="59" t="s">
        <v>111</v>
      </c>
      <c r="J41" s="59">
        <v>4.35</v>
      </c>
      <c r="K41" s="59" t="s">
        <v>79</v>
      </c>
      <c r="L41" s="66">
        <v>30.09</v>
      </c>
    </row>
    <row r="42" ht="25" customHeight="1" spans="1:12">
      <c r="A42" s="59">
        <v>40</v>
      </c>
      <c r="B42" s="59" t="s">
        <v>74</v>
      </c>
      <c r="C42" s="59" t="s">
        <v>112</v>
      </c>
      <c r="D42" s="59">
        <v>4.35</v>
      </c>
      <c r="E42" s="62">
        <v>3000</v>
      </c>
      <c r="F42" s="59" t="s">
        <v>113</v>
      </c>
      <c r="G42" s="59" t="s">
        <v>114</v>
      </c>
      <c r="H42" s="59">
        <v>20200630</v>
      </c>
      <c r="I42" s="59" t="s">
        <v>115</v>
      </c>
      <c r="J42" s="59">
        <v>4.35</v>
      </c>
      <c r="K42" s="59" t="s">
        <v>79</v>
      </c>
      <c r="L42" s="66">
        <v>20.3</v>
      </c>
    </row>
    <row r="43" ht="25" customHeight="1" spans="1:12">
      <c r="A43" s="59">
        <v>41</v>
      </c>
      <c r="B43" s="59" t="s">
        <v>74</v>
      </c>
      <c r="C43" s="59" t="s">
        <v>116</v>
      </c>
      <c r="D43" s="59">
        <v>4.35</v>
      </c>
      <c r="E43" s="62">
        <v>3000</v>
      </c>
      <c r="F43" s="59" t="s">
        <v>113</v>
      </c>
      <c r="G43" s="59" t="s">
        <v>114</v>
      </c>
      <c r="H43" s="59">
        <v>20200630</v>
      </c>
      <c r="I43" s="59" t="s">
        <v>117</v>
      </c>
      <c r="J43" s="59">
        <v>4.35</v>
      </c>
      <c r="K43" s="59" t="s">
        <v>79</v>
      </c>
      <c r="L43" s="66">
        <v>23.93</v>
      </c>
    </row>
    <row r="44" ht="25" customHeight="1" spans="1:12">
      <c r="A44" s="59">
        <v>42</v>
      </c>
      <c r="B44" s="59" t="s">
        <v>74</v>
      </c>
      <c r="C44" s="59" t="s">
        <v>118</v>
      </c>
      <c r="D44" s="59">
        <v>4.35</v>
      </c>
      <c r="E44" s="62">
        <v>3000</v>
      </c>
      <c r="F44" s="59" t="s">
        <v>119</v>
      </c>
      <c r="G44" s="59" t="s">
        <v>120</v>
      </c>
      <c r="H44" s="59">
        <v>20200630</v>
      </c>
      <c r="I44" s="59" t="s">
        <v>121</v>
      </c>
      <c r="J44" s="59">
        <v>4.35</v>
      </c>
      <c r="K44" s="59" t="s">
        <v>79</v>
      </c>
      <c r="L44" s="66">
        <v>24.29</v>
      </c>
    </row>
    <row r="45" ht="25" customHeight="1" spans="1:12">
      <c r="A45" s="59">
        <v>43</v>
      </c>
      <c r="B45" s="59" t="s">
        <v>74</v>
      </c>
      <c r="C45" s="59" t="s">
        <v>122</v>
      </c>
      <c r="D45" s="59">
        <v>4.35</v>
      </c>
      <c r="E45" s="62">
        <v>3000</v>
      </c>
      <c r="F45" s="59" t="s">
        <v>123</v>
      </c>
      <c r="G45" s="59" t="s">
        <v>124</v>
      </c>
      <c r="H45" s="59">
        <v>20200630</v>
      </c>
      <c r="I45" s="59" t="s">
        <v>115</v>
      </c>
      <c r="J45" s="59">
        <v>4.35</v>
      </c>
      <c r="K45" s="59" t="s">
        <v>79</v>
      </c>
      <c r="L45" s="66">
        <v>23.93</v>
      </c>
    </row>
    <row r="46" ht="25" customHeight="1" spans="1:12">
      <c r="A46" s="59">
        <v>44</v>
      </c>
      <c r="B46" s="59" t="s">
        <v>74</v>
      </c>
      <c r="C46" s="59" t="s">
        <v>125</v>
      </c>
      <c r="D46" s="59">
        <v>4.35</v>
      </c>
      <c r="E46" s="62">
        <v>3000</v>
      </c>
      <c r="F46" s="59" t="s">
        <v>123</v>
      </c>
      <c r="G46" s="59" t="s">
        <v>124</v>
      </c>
      <c r="H46" s="59">
        <v>20200630</v>
      </c>
      <c r="I46" s="59" t="s">
        <v>87</v>
      </c>
      <c r="J46" s="59">
        <v>4.35</v>
      </c>
      <c r="K46" s="59" t="s">
        <v>79</v>
      </c>
      <c r="L46" s="66">
        <v>24.29</v>
      </c>
    </row>
    <row r="47" ht="25" customHeight="1" spans="1:12">
      <c r="A47" s="59">
        <v>45</v>
      </c>
      <c r="B47" s="59" t="s">
        <v>74</v>
      </c>
      <c r="C47" s="59" t="s">
        <v>126</v>
      </c>
      <c r="D47" s="59">
        <v>4.35</v>
      </c>
      <c r="E47" s="62">
        <v>3000</v>
      </c>
      <c r="F47" s="59" t="s">
        <v>127</v>
      </c>
      <c r="G47" s="59" t="s">
        <v>128</v>
      </c>
      <c r="H47" s="59">
        <v>20200630</v>
      </c>
      <c r="I47" s="59" t="s">
        <v>129</v>
      </c>
      <c r="J47" s="59">
        <v>4.35</v>
      </c>
      <c r="K47" s="59" t="s">
        <v>79</v>
      </c>
      <c r="L47" s="66">
        <v>24.65</v>
      </c>
    </row>
    <row r="48" ht="25" customHeight="1" spans="1:12">
      <c r="A48" s="59">
        <v>46</v>
      </c>
      <c r="B48" s="59" t="s">
        <v>74</v>
      </c>
      <c r="C48" s="59" t="s">
        <v>130</v>
      </c>
      <c r="D48" s="59">
        <v>4.35</v>
      </c>
      <c r="E48" s="62">
        <v>3000</v>
      </c>
      <c r="F48" s="59" t="s">
        <v>131</v>
      </c>
      <c r="G48" s="59" t="s">
        <v>132</v>
      </c>
      <c r="H48" s="59">
        <v>20200630</v>
      </c>
      <c r="I48" s="59" t="s">
        <v>133</v>
      </c>
      <c r="J48" s="59">
        <v>4.35</v>
      </c>
      <c r="K48" s="59" t="s">
        <v>79</v>
      </c>
      <c r="L48" s="66">
        <v>24.65</v>
      </c>
    </row>
    <row r="49" ht="25" customHeight="1" spans="1:12">
      <c r="A49" s="59">
        <v>47</v>
      </c>
      <c r="B49" s="59" t="s">
        <v>74</v>
      </c>
      <c r="C49" s="59" t="s">
        <v>134</v>
      </c>
      <c r="D49" s="59">
        <v>4.35</v>
      </c>
      <c r="E49" s="62">
        <v>3000</v>
      </c>
      <c r="F49" s="59" t="s">
        <v>135</v>
      </c>
      <c r="G49" s="59" t="s">
        <v>136</v>
      </c>
      <c r="H49" s="59">
        <v>20200630</v>
      </c>
      <c r="I49" s="59" t="s">
        <v>137</v>
      </c>
      <c r="J49" s="59">
        <v>4.35</v>
      </c>
      <c r="K49" s="59" t="s">
        <v>79</v>
      </c>
      <c r="L49" s="66">
        <v>20.66</v>
      </c>
    </row>
    <row r="50" ht="25" customHeight="1" spans="1:12">
      <c r="A50" s="59">
        <v>48</v>
      </c>
      <c r="B50" s="59" t="s">
        <v>74</v>
      </c>
      <c r="C50" s="59" t="s">
        <v>138</v>
      </c>
      <c r="D50" s="59">
        <v>4.35</v>
      </c>
      <c r="E50" s="62">
        <v>3000</v>
      </c>
      <c r="F50" s="59" t="s">
        <v>135</v>
      </c>
      <c r="G50" s="59" t="s">
        <v>136</v>
      </c>
      <c r="H50" s="59">
        <v>20200630</v>
      </c>
      <c r="I50" s="59" t="s">
        <v>133</v>
      </c>
      <c r="J50" s="59">
        <v>4.35</v>
      </c>
      <c r="K50" s="59" t="s">
        <v>79</v>
      </c>
      <c r="L50" s="66">
        <v>24.29</v>
      </c>
    </row>
    <row r="51" ht="25" customHeight="1" spans="1:12">
      <c r="A51" s="59">
        <v>49</v>
      </c>
      <c r="B51" s="59" t="s">
        <v>74</v>
      </c>
      <c r="C51" s="59" t="s">
        <v>139</v>
      </c>
      <c r="D51" s="59">
        <v>4.35</v>
      </c>
      <c r="E51" s="62">
        <v>3000</v>
      </c>
      <c r="F51" s="59" t="s">
        <v>135</v>
      </c>
      <c r="G51" s="59" t="s">
        <v>136</v>
      </c>
      <c r="H51" s="59">
        <v>20200630</v>
      </c>
      <c r="I51" s="59" t="s">
        <v>140</v>
      </c>
      <c r="J51" s="59">
        <v>4.35</v>
      </c>
      <c r="K51" s="59" t="s">
        <v>79</v>
      </c>
      <c r="L51" s="66">
        <v>21.03</v>
      </c>
    </row>
    <row r="52" ht="25" customHeight="1" spans="1:12">
      <c r="A52" s="59">
        <v>50</v>
      </c>
      <c r="B52" s="59" t="s">
        <v>74</v>
      </c>
      <c r="C52" s="59" t="s">
        <v>141</v>
      </c>
      <c r="D52" s="59">
        <v>4.35</v>
      </c>
      <c r="E52" s="62">
        <v>5000</v>
      </c>
      <c r="F52" s="59" t="s">
        <v>142</v>
      </c>
      <c r="G52" s="59" t="s">
        <v>143</v>
      </c>
      <c r="H52" s="59">
        <v>20200630</v>
      </c>
      <c r="I52" s="59" t="s">
        <v>144</v>
      </c>
      <c r="J52" s="59">
        <v>4.35</v>
      </c>
      <c r="K52" s="59" t="s">
        <v>79</v>
      </c>
      <c r="L52" s="66">
        <v>39.88</v>
      </c>
    </row>
    <row r="53" ht="25" customHeight="1" spans="1:12">
      <c r="A53" s="59">
        <v>51</v>
      </c>
      <c r="B53" s="59" t="s">
        <v>74</v>
      </c>
      <c r="C53" s="59" t="s">
        <v>145</v>
      </c>
      <c r="D53" s="59">
        <v>4.35</v>
      </c>
      <c r="E53" s="62">
        <v>5000</v>
      </c>
      <c r="F53" s="59" t="s">
        <v>76</v>
      </c>
      <c r="G53" s="59" t="s">
        <v>77</v>
      </c>
      <c r="H53" s="59">
        <v>20200630</v>
      </c>
      <c r="I53" s="59" t="s">
        <v>146</v>
      </c>
      <c r="J53" s="59">
        <v>4.35</v>
      </c>
      <c r="K53" s="59" t="s">
        <v>79</v>
      </c>
      <c r="L53" s="66">
        <v>41.08</v>
      </c>
    </row>
    <row r="54" ht="25" customHeight="1" spans="1:12">
      <c r="A54" s="59">
        <v>52</v>
      </c>
      <c r="B54" s="59" t="s">
        <v>74</v>
      </c>
      <c r="C54" s="59" t="s">
        <v>147</v>
      </c>
      <c r="D54" s="59">
        <v>4.35</v>
      </c>
      <c r="E54" s="62">
        <v>5000</v>
      </c>
      <c r="F54" s="59" t="s">
        <v>148</v>
      </c>
      <c r="G54" s="59" t="s">
        <v>149</v>
      </c>
      <c r="H54" s="59">
        <v>20200630</v>
      </c>
      <c r="I54" s="59" t="s">
        <v>150</v>
      </c>
      <c r="J54" s="59">
        <v>4.35</v>
      </c>
      <c r="K54" s="59" t="s">
        <v>79</v>
      </c>
      <c r="L54" s="66">
        <v>36.85</v>
      </c>
    </row>
    <row r="55" ht="25" customHeight="1" spans="1:12">
      <c r="A55" s="59">
        <v>53</v>
      </c>
      <c r="B55" s="59" t="s">
        <v>74</v>
      </c>
      <c r="C55" s="59" t="s">
        <v>151</v>
      </c>
      <c r="D55" s="59">
        <v>4.35</v>
      </c>
      <c r="E55" s="62">
        <v>50000</v>
      </c>
      <c r="F55" s="59" t="s">
        <v>152</v>
      </c>
      <c r="G55" s="59" t="s">
        <v>153</v>
      </c>
      <c r="H55" s="59">
        <v>20200630</v>
      </c>
      <c r="I55" s="59" t="s">
        <v>154</v>
      </c>
      <c r="J55" s="59">
        <v>4.35</v>
      </c>
      <c r="K55" s="59" t="s">
        <v>79</v>
      </c>
      <c r="L55" s="66">
        <v>398.75</v>
      </c>
    </row>
    <row r="56" ht="25" customHeight="1" spans="1:12">
      <c r="A56" s="59">
        <v>54</v>
      </c>
      <c r="B56" s="59" t="s">
        <v>37</v>
      </c>
      <c r="C56" s="59" t="s">
        <v>155</v>
      </c>
      <c r="D56" s="59" t="s">
        <v>156</v>
      </c>
      <c r="E56" s="62">
        <v>3000</v>
      </c>
      <c r="F56" s="59">
        <v>20180725</v>
      </c>
      <c r="G56" s="59" t="s">
        <v>157</v>
      </c>
      <c r="H56" s="59">
        <v>20200630</v>
      </c>
      <c r="I56" s="59" t="s">
        <v>50</v>
      </c>
      <c r="J56" s="59">
        <v>4.75</v>
      </c>
      <c r="K56" s="59" t="s">
        <v>79</v>
      </c>
      <c r="L56" s="66">
        <v>31.27</v>
      </c>
    </row>
    <row r="57" ht="25" customHeight="1" spans="1:12">
      <c r="A57" s="59">
        <v>55</v>
      </c>
      <c r="B57" s="59" t="s">
        <v>158</v>
      </c>
      <c r="C57" s="59" t="s">
        <v>159</v>
      </c>
      <c r="D57" s="59">
        <v>4.35</v>
      </c>
      <c r="E57" s="62">
        <v>5000</v>
      </c>
      <c r="F57" s="59" t="s">
        <v>160</v>
      </c>
      <c r="G57" s="59" t="s">
        <v>161</v>
      </c>
      <c r="H57" s="59">
        <v>20200630</v>
      </c>
      <c r="I57" s="59" t="s">
        <v>87</v>
      </c>
      <c r="J57" s="59">
        <v>4.35</v>
      </c>
      <c r="K57" s="59" t="s">
        <v>79</v>
      </c>
      <c r="L57" s="66">
        <v>7.85416666666667</v>
      </c>
    </row>
    <row r="58" ht="25" customHeight="1" spans="1:12">
      <c r="A58" s="59">
        <v>56</v>
      </c>
      <c r="B58" s="59" t="s">
        <v>158</v>
      </c>
      <c r="C58" s="59" t="s">
        <v>162</v>
      </c>
      <c r="D58" s="59" t="s">
        <v>163</v>
      </c>
      <c r="E58" s="62">
        <v>5000</v>
      </c>
      <c r="F58" s="59" t="s">
        <v>164</v>
      </c>
      <c r="G58" s="59" t="s">
        <v>165</v>
      </c>
      <c r="H58" s="59">
        <v>20200630</v>
      </c>
      <c r="I58" s="59" t="s">
        <v>87</v>
      </c>
      <c r="J58" s="59" t="s">
        <v>163</v>
      </c>
      <c r="K58" s="59" t="s">
        <v>79</v>
      </c>
      <c r="L58" s="66">
        <v>25.9791666666667</v>
      </c>
    </row>
    <row r="59" ht="25" customHeight="1" spans="1:12">
      <c r="A59" s="59">
        <v>57</v>
      </c>
      <c r="B59" s="59" t="s">
        <v>158</v>
      </c>
      <c r="C59" s="59" t="s">
        <v>166</v>
      </c>
      <c r="D59" s="59" t="s">
        <v>163</v>
      </c>
      <c r="E59" s="62">
        <v>20000</v>
      </c>
      <c r="F59" s="59" t="s">
        <v>76</v>
      </c>
      <c r="G59" s="59" t="s">
        <v>77</v>
      </c>
      <c r="H59" s="59">
        <v>20200630</v>
      </c>
      <c r="I59" s="59" t="s">
        <v>167</v>
      </c>
      <c r="J59" s="59" t="s">
        <v>163</v>
      </c>
      <c r="K59" s="59" t="s">
        <v>79</v>
      </c>
      <c r="L59" s="66">
        <v>152.25</v>
      </c>
    </row>
    <row r="60" ht="25" customHeight="1" spans="1:12">
      <c r="A60" s="59">
        <v>58</v>
      </c>
      <c r="B60" s="59" t="s">
        <v>158</v>
      </c>
      <c r="C60" s="59" t="s">
        <v>168</v>
      </c>
      <c r="D60" s="59" t="s">
        <v>163</v>
      </c>
      <c r="E60" s="62">
        <v>5000</v>
      </c>
      <c r="F60" s="59" t="s">
        <v>169</v>
      </c>
      <c r="G60" s="59" t="s">
        <v>170</v>
      </c>
      <c r="H60" s="59">
        <v>20200630</v>
      </c>
      <c r="I60" s="59" t="s">
        <v>87</v>
      </c>
      <c r="J60" s="59" t="s">
        <v>163</v>
      </c>
      <c r="K60" s="59" t="s">
        <v>79</v>
      </c>
      <c r="L60" s="66">
        <v>10.2708333333333</v>
      </c>
    </row>
    <row r="61" ht="25" customHeight="1" spans="1:12">
      <c r="A61" s="59">
        <v>59</v>
      </c>
      <c r="B61" s="59" t="s">
        <v>158</v>
      </c>
      <c r="C61" s="59" t="s">
        <v>171</v>
      </c>
      <c r="D61" s="59">
        <v>4.35</v>
      </c>
      <c r="E61" s="62">
        <v>10000</v>
      </c>
      <c r="F61" s="59" t="s">
        <v>172</v>
      </c>
      <c r="G61" s="59" t="s">
        <v>173</v>
      </c>
      <c r="H61" s="59">
        <v>20200630</v>
      </c>
      <c r="I61" s="59" t="s">
        <v>87</v>
      </c>
      <c r="J61" s="59">
        <v>4.35</v>
      </c>
      <c r="K61" s="59" t="s">
        <v>79</v>
      </c>
      <c r="L61" s="66">
        <v>16.9166666666667</v>
      </c>
    </row>
    <row r="62" ht="25" customHeight="1" spans="1:12">
      <c r="A62" s="59">
        <v>60</v>
      </c>
      <c r="B62" s="59" t="s">
        <v>158</v>
      </c>
      <c r="C62" s="59" t="s">
        <v>174</v>
      </c>
      <c r="D62" s="59" t="s">
        <v>163</v>
      </c>
      <c r="E62" s="62">
        <v>5000</v>
      </c>
      <c r="F62" s="59" t="s">
        <v>175</v>
      </c>
      <c r="G62" s="59" t="s">
        <v>176</v>
      </c>
      <c r="H62" s="59">
        <v>20200630</v>
      </c>
      <c r="I62" s="59" t="s">
        <v>177</v>
      </c>
      <c r="J62" s="59" t="s">
        <v>163</v>
      </c>
      <c r="K62" s="59" t="s">
        <v>79</v>
      </c>
      <c r="L62" s="66">
        <v>35.6458333333333</v>
      </c>
    </row>
    <row r="63" ht="25" customHeight="1" spans="1:12">
      <c r="A63" s="59">
        <v>61</v>
      </c>
      <c r="B63" s="59" t="s">
        <v>158</v>
      </c>
      <c r="C63" s="59" t="s">
        <v>178</v>
      </c>
      <c r="D63" s="59" t="s">
        <v>163</v>
      </c>
      <c r="E63" s="62">
        <v>5000</v>
      </c>
      <c r="F63" s="59" t="s">
        <v>179</v>
      </c>
      <c r="G63" s="59" t="s">
        <v>180</v>
      </c>
      <c r="H63" s="59">
        <v>20200630</v>
      </c>
      <c r="I63" s="59" t="s">
        <v>87</v>
      </c>
      <c r="J63" s="59" t="s">
        <v>163</v>
      </c>
      <c r="K63" s="59" t="s">
        <v>79</v>
      </c>
      <c r="L63" s="66">
        <v>8.45833333333333</v>
      </c>
    </row>
    <row r="64" ht="25" customHeight="1" spans="1:12">
      <c r="A64" s="59">
        <v>62</v>
      </c>
      <c r="B64" s="59" t="s">
        <v>158</v>
      </c>
      <c r="C64" s="59" t="s">
        <v>181</v>
      </c>
      <c r="D64" s="59" t="s">
        <v>163</v>
      </c>
      <c r="E64" s="62">
        <v>5000</v>
      </c>
      <c r="F64" s="59" t="s">
        <v>179</v>
      </c>
      <c r="G64" s="59" t="s">
        <v>180</v>
      </c>
      <c r="H64" s="59">
        <v>20200630</v>
      </c>
      <c r="I64" s="59" t="s">
        <v>87</v>
      </c>
      <c r="J64" s="59" t="s">
        <v>163</v>
      </c>
      <c r="K64" s="59" t="s">
        <v>79</v>
      </c>
      <c r="L64" s="66">
        <v>36.25</v>
      </c>
    </row>
    <row r="65" ht="25" customHeight="1" spans="1:12">
      <c r="A65" s="59">
        <v>63</v>
      </c>
      <c r="B65" s="59" t="s">
        <v>158</v>
      </c>
      <c r="C65" s="59" t="s">
        <v>182</v>
      </c>
      <c r="D65" s="59" t="s">
        <v>163</v>
      </c>
      <c r="E65" s="62">
        <v>5000</v>
      </c>
      <c r="F65" s="59" t="s">
        <v>179</v>
      </c>
      <c r="G65" s="59" t="s">
        <v>180</v>
      </c>
      <c r="H65" s="59">
        <v>20200630</v>
      </c>
      <c r="I65" s="59" t="s">
        <v>87</v>
      </c>
      <c r="J65" s="59" t="s">
        <v>163</v>
      </c>
      <c r="K65" s="59" t="s">
        <v>79</v>
      </c>
      <c r="L65" s="66">
        <v>9.0625</v>
      </c>
    </row>
    <row r="66" ht="25" customHeight="1" spans="1:12">
      <c r="A66" s="59">
        <v>64</v>
      </c>
      <c r="B66" s="59" t="s">
        <v>158</v>
      </c>
      <c r="C66" s="59" t="s">
        <v>183</v>
      </c>
      <c r="D66" s="59" t="s">
        <v>163</v>
      </c>
      <c r="E66" s="62">
        <v>5000</v>
      </c>
      <c r="F66" s="59" t="s">
        <v>179</v>
      </c>
      <c r="G66" s="59" t="s">
        <v>180</v>
      </c>
      <c r="H66" s="59">
        <v>20200630</v>
      </c>
      <c r="I66" s="59" t="s">
        <v>184</v>
      </c>
      <c r="J66" s="59" t="s">
        <v>163</v>
      </c>
      <c r="K66" s="59" t="s">
        <v>79</v>
      </c>
      <c r="L66" s="66">
        <v>10.2708333333333</v>
      </c>
    </row>
    <row r="67" ht="25" customHeight="1" spans="1:12">
      <c r="A67" s="59">
        <v>65</v>
      </c>
      <c r="B67" s="59" t="s">
        <v>158</v>
      </c>
      <c r="C67" s="59" t="s">
        <v>185</v>
      </c>
      <c r="D67" s="59" t="s">
        <v>163</v>
      </c>
      <c r="E67" s="62">
        <v>50000</v>
      </c>
      <c r="F67" s="59" t="s">
        <v>186</v>
      </c>
      <c r="G67" s="59" t="s">
        <v>187</v>
      </c>
      <c r="H67" s="59">
        <v>20200630</v>
      </c>
      <c r="I67" s="59" t="s">
        <v>188</v>
      </c>
      <c r="J67" s="59" t="s">
        <v>163</v>
      </c>
      <c r="K67" s="59" t="s">
        <v>79</v>
      </c>
      <c r="L67" s="66">
        <v>507.5</v>
      </c>
    </row>
    <row r="68" ht="25" customHeight="1" spans="1:12">
      <c r="A68" s="59">
        <v>66</v>
      </c>
      <c r="B68" s="59" t="s">
        <v>158</v>
      </c>
      <c r="C68" s="59" t="s">
        <v>189</v>
      </c>
      <c r="D68" s="59" t="s">
        <v>163</v>
      </c>
      <c r="E68" s="62">
        <v>5000</v>
      </c>
      <c r="F68" s="59" t="s">
        <v>190</v>
      </c>
      <c r="G68" s="59" t="s">
        <v>191</v>
      </c>
      <c r="H68" s="59">
        <v>20200630</v>
      </c>
      <c r="I68" s="59" t="s">
        <v>192</v>
      </c>
      <c r="J68" s="59" t="s">
        <v>163</v>
      </c>
      <c r="K68" s="59" t="s">
        <v>79</v>
      </c>
      <c r="L68" s="66">
        <v>9.0625</v>
      </c>
    </row>
    <row r="69" ht="25" customHeight="1" spans="1:12">
      <c r="A69" s="59">
        <v>67</v>
      </c>
      <c r="B69" s="59" t="s">
        <v>158</v>
      </c>
      <c r="C69" s="59" t="s">
        <v>193</v>
      </c>
      <c r="D69" s="59" t="s">
        <v>163</v>
      </c>
      <c r="E69" s="62">
        <v>5000</v>
      </c>
      <c r="F69" s="59" t="s">
        <v>194</v>
      </c>
      <c r="G69" s="59" t="s">
        <v>195</v>
      </c>
      <c r="H69" s="59">
        <v>20200630</v>
      </c>
      <c r="I69" s="59" t="s">
        <v>196</v>
      </c>
      <c r="J69" s="59" t="s">
        <v>163</v>
      </c>
      <c r="K69" s="59" t="s">
        <v>79</v>
      </c>
      <c r="L69" s="66">
        <v>9.0625</v>
      </c>
    </row>
    <row r="70" ht="25" customHeight="1" spans="1:12">
      <c r="A70" s="59">
        <v>68</v>
      </c>
      <c r="B70" s="59" t="s">
        <v>158</v>
      </c>
      <c r="C70" s="59" t="s">
        <v>197</v>
      </c>
      <c r="D70" s="59" t="s">
        <v>163</v>
      </c>
      <c r="E70" s="62">
        <v>5000</v>
      </c>
      <c r="F70" s="59" t="s">
        <v>198</v>
      </c>
      <c r="G70" s="59" t="s">
        <v>199</v>
      </c>
      <c r="H70" s="59">
        <v>20200630</v>
      </c>
      <c r="I70" s="59" t="s">
        <v>200</v>
      </c>
      <c r="J70" s="59" t="s">
        <v>163</v>
      </c>
      <c r="K70" s="59" t="s">
        <v>79</v>
      </c>
      <c r="L70" s="66">
        <v>7.25</v>
      </c>
    </row>
    <row r="71" ht="25" customHeight="1" spans="1:12">
      <c r="A71" s="59">
        <v>69</v>
      </c>
      <c r="B71" s="59" t="s">
        <v>158</v>
      </c>
      <c r="C71" s="59" t="s">
        <v>201</v>
      </c>
      <c r="D71" s="59" t="s">
        <v>163</v>
      </c>
      <c r="E71" s="62">
        <v>5000</v>
      </c>
      <c r="F71" s="59" t="s">
        <v>198</v>
      </c>
      <c r="G71" s="59" t="s">
        <v>114</v>
      </c>
      <c r="H71" s="59">
        <v>20200630</v>
      </c>
      <c r="I71" s="59" t="s">
        <v>87</v>
      </c>
      <c r="J71" s="59" t="s">
        <v>163</v>
      </c>
      <c r="K71" s="59" t="s">
        <v>79</v>
      </c>
      <c r="L71" s="66">
        <v>36.25</v>
      </c>
    </row>
    <row r="72" ht="25" customHeight="1" spans="1:12">
      <c r="A72" s="59">
        <v>70</v>
      </c>
      <c r="B72" s="59" t="s">
        <v>158</v>
      </c>
      <c r="C72" s="59" t="s">
        <v>202</v>
      </c>
      <c r="D72" s="59" t="s">
        <v>163</v>
      </c>
      <c r="E72" s="62">
        <v>5000</v>
      </c>
      <c r="F72" s="59" t="s">
        <v>203</v>
      </c>
      <c r="G72" s="59" t="s">
        <v>204</v>
      </c>
      <c r="H72" s="59">
        <v>20200630</v>
      </c>
      <c r="I72" s="59" t="s">
        <v>87</v>
      </c>
      <c r="J72" s="59" t="s">
        <v>163</v>
      </c>
      <c r="K72" s="59" t="s">
        <v>79</v>
      </c>
      <c r="L72" s="66">
        <v>51.3541666666667</v>
      </c>
    </row>
    <row r="73" ht="25" customHeight="1" spans="1:12">
      <c r="A73" s="59">
        <v>71</v>
      </c>
      <c r="B73" s="59" t="s">
        <v>158</v>
      </c>
      <c r="C73" s="59" t="s">
        <v>205</v>
      </c>
      <c r="D73" s="59" t="s">
        <v>163</v>
      </c>
      <c r="E73" s="62">
        <v>5000</v>
      </c>
      <c r="F73" s="59" t="s">
        <v>206</v>
      </c>
      <c r="G73" s="59" t="s">
        <v>207</v>
      </c>
      <c r="H73" s="59">
        <v>20200630</v>
      </c>
      <c r="I73" s="59" t="s">
        <v>87</v>
      </c>
      <c r="J73" s="59" t="s">
        <v>163</v>
      </c>
      <c r="K73" s="59" t="s">
        <v>79</v>
      </c>
      <c r="L73" s="66">
        <v>25.9791666666667</v>
      </c>
    </row>
    <row r="74" ht="25" customHeight="1" spans="1:12">
      <c r="A74" s="59">
        <v>72</v>
      </c>
      <c r="B74" s="59" t="s">
        <v>158</v>
      </c>
      <c r="C74" s="59" t="s">
        <v>208</v>
      </c>
      <c r="D74" s="59" t="s">
        <v>163</v>
      </c>
      <c r="E74" s="62">
        <v>20000</v>
      </c>
      <c r="F74" s="59" t="s">
        <v>148</v>
      </c>
      <c r="G74" s="59" t="s">
        <v>149</v>
      </c>
      <c r="H74" s="59">
        <v>20200630</v>
      </c>
      <c r="I74" s="59" t="s">
        <v>209</v>
      </c>
      <c r="J74" s="59" t="s">
        <v>163</v>
      </c>
      <c r="K74" s="59" t="s">
        <v>79</v>
      </c>
      <c r="L74" s="66">
        <v>159.5</v>
      </c>
    </row>
    <row r="75" ht="25" customHeight="1" spans="1:12">
      <c r="A75" s="59">
        <v>73</v>
      </c>
      <c r="B75" s="59" t="s">
        <v>158</v>
      </c>
      <c r="C75" s="59" t="s">
        <v>210</v>
      </c>
      <c r="D75" s="59" t="s">
        <v>163</v>
      </c>
      <c r="E75" s="62">
        <v>5000</v>
      </c>
      <c r="F75" s="59" t="s">
        <v>194</v>
      </c>
      <c r="G75" s="59" t="s">
        <v>195</v>
      </c>
      <c r="H75" s="59">
        <v>20200630</v>
      </c>
      <c r="I75" s="59" t="s">
        <v>87</v>
      </c>
      <c r="J75" s="59" t="s">
        <v>163</v>
      </c>
      <c r="K75" s="59" t="s">
        <v>79</v>
      </c>
      <c r="L75" s="66">
        <v>36.8541666666667</v>
      </c>
    </row>
    <row r="76" ht="25" customHeight="1" spans="1:12">
      <c r="A76" s="59">
        <v>74</v>
      </c>
      <c r="B76" s="59" t="s">
        <v>158</v>
      </c>
      <c r="C76" s="59" t="s">
        <v>211</v>
      </c>
      <c r="D76" s="59" t="s">
        <v>163</v>
      </c>
      <c r="E76" s="62">
        <v>5000</v>
      </c>
      <c r="F76" s="59" t="s">
        <v>212</v>
      </c>
      <c r="G76" s="59" t="s">
        <v>213</v>
      </c>
      <c r="H76" s="59">
        <v>20200630</v>
      </c>
      <c r="I76" s="59" t="s">
        <v>214</v>
      </c>
      <c r="J76" s="59" t="s">
        <v>163</v>
      </c>
      <c r="K76" s="59" t="s">
        <v>79</v>
      </c>
      <c r="L76" s="66">
        <v>44.1041666666667</v>
      </c>
    </row>
    <row r="77" ht="25" customHeight="1" spans="1:12">
      <c r="A77" s="59">
        <v>75</v>
      </c>
      <c r="B77" s="59" t="s">
        <v>158</v>
      </c>
      <c r="C77" s="59" t="s">
        <v>215</v>
      </c>
      <c r="D77" s="59" t="s">
        <v>163</v>
      </c>
      <c r="E77" s="62">
        <v>5000</v>
      </c>
      <c r="F77" s="59" t="s">
        <v>169</v>
      </c>
      <c r="G77" s="59" t="s">
        <v>170</v>
      </c>
      <c r="H77" s="59">
        <v>20200630</v>
      </c>
      <c r="I77" s="59" t="s">
        <v>87</v>
      </c>
      <c r="J77" s="59" t="s">
        <v>163</v>
      </c>
      <c r="K77" s="59" t="s">
        <v>79</v>
      </c>
      <c r="L77" s="66">
        <v>35.0416666666667</v>
      </c>
    </row>
    <row r="78" ht="25" customHeight="1" spans="1:12">
      <c r="A78" s="59">
        <v>76</v>
      </c>
      <c r="B78" s="59" t="s">
        <v>158</v>
      </c>
      <c r="C78" s="59" t="s">
        <v>216</v>
      </c>
      <c r="D78" s="59" t="s">
        <v>163</v>
      </c>
      <c r="E78" s="62">
        <v>5000</v>
      </c>
      <c r="F78" s="59" t="s">
        <v>212</v>
      </c>
      <c r="G78" s="59" t="s">
        <v>213</v>
      </c>
      <c r="H78" s="59">
        <v>20200630</v>
      </c>
      <c r="I78" s="59" t="s">
        <v>217</v>
      </c>
      <c r="J78" s="59" t="s">
        <v>163</v>
      </c>
      <c r="K78" s="59" t="s">
        <v>79</v>
      </c>
      <c r="L78" s="66">
        <v>35.6458333333333</v>
      </c>
    </row>
    <row r="79" ht="25" customHeight="1" spans="1:12">
      <c r="A79" s="59">
        <v>77</v>
      </c>
      <c r="B79" s="59" t="s">
        <v>158</v>
      </c>
      <c r="C79" s="59" t="s">
        <v>218</v>
      </c>
      <c r="D79" s="59" t="s">
        <v>163</v>
      </c>
      <c r="E79" s="62">
        <v>5000</v>
      </c>
      <c r="F79" s="59" t="s">
        <v>160</v>
      </c>
      <c r="G79" s="59" t="s">
        <v>161</v>
      </c>
      <c r="H79" s="59">
        <v>20200630</v>
      </c>
      <c r="I79" s="59" t="s">
        <v>87</v>
      </c>
      <c r="J79" s="59" t="s">
        <v>163</v>
      </c>
      <c r="K79" s="59" t="s">
        <v>79</v>
      </c>
      <c r="L79" s="66">
        <v>25.375</v>
      </c>
    </row>
    <row r="80" ht="25" customHeight="1" spans="1:12">
      <c r="A80" s="59">
        <v>78</v>
      </c>
      <c r="B80" s="59" t="s">
        <v>158</v>
      </c>
      <c r="C80" s="59" t="s">
        <v>219</v>
      </c>
      <c r="D80" s="59" t="s">
        <v>163</v>
      </c>
      <c r="E80" s="62">
        <v>5000</v>
      </c>
      <c r="F80" s="59" t="s">
        <v>175</v>
      </c>
      <c r="G80" s="59" t="s">
        <v>176</v>
      </c>
      <c r="H80" s="59">
        <v>20200630</v>
      </c>
      <c r="I80" s="59" t="s">
        <v>214</v>
      </c>
      <c r="J80" s="59" t="s">
        <v>163</v>
      </c>
      <c r="K80" s="59" t="s">
        <v>79</v>
      </c>
      <c r="L80" s="66">
        <v>8.45833333333333</v>
      </c>
    </row>
    <row r="81" ht="25" customHeight="1" spans="1:12">
      <c r="A81" s="59">
        <v>79</v>
      </c>
      <c r="B81" s="59" t="s">
        <v>158</v>
      </c>
      <c r="C81" s="59" t="s">
        <v>220</v>
      </c>
      <c r="D81" s="59" t="s">
        <v>163</v>
      </c>
      <c r="E81" s="62">
        <v>5000</v>
      </c>
      <c r="F81" s="59" t="s">
        <v>194</v>
      </c>
      <c r="G81" s="59" t="s">
        <v>195</v>
      </c>
      <c r="H81" s="59">
        <v>20200630</v>
      </c>
      <c r="I81" s="59" t="s">
        <v>221</v>
      </c>
      <c r="J81" s="59" t="s">
        <v>163</v>
      </c>
      <c r="K81" s="59" t="s">
        <v>79</v>
      </c>
      <c r="L81" s="66">
        <v>36.8541666666667</v>
      </c>
    </row>
    <row r="82" ht="25" customHeight="1" spans="1:12">
      <c r="A82" s="59">
        <v>80</v>
      </c>
      <c r="B82" s="59" t="s">
        <v>158</v>
      </c>
      <c r="C82" s="59" t="s">
        <v>222</v>
      </c>
      <c r="D82" s="59" t="s">
        <v>163</v>
      </c>
      <c r="E82" s="62">
        <v>5000</v>
      </c>
      <c r="F82" s="59" t="s">
        <v>198</v>
      </c>
      <c r="G82" s="59" t="s">
        <v>199</v>
      </c>
      <c r="H82" s="59">
        <v>20200630</v>
      </c>
      <c r="I82" s="59" t="s">
        <v>223</v>
      </c>
      <c r="J82" s="59" t="s">
        <v>163</v>
      </c>
      <c r="K82" s="59" t="s">
        <v>79</v>
      </c>
      <c r="L82" s="66">
        <v>35.6458333333333</v>
      </c>
    </row>
    <row r="83" ht="25" customHeight="1" spans="1:12">
      <c r="A83" s="59">
        <v>81</v>
      </c>
      <c r="B83" s="59" t="s">
        <v>158</v>
      </c>
      <c r="C83" s="59" t="s">
        <v>224</v>
      </c>
      <c r="D83" s="59" t="s">
        <v>163</v>
      </c>
      <c r="E83" s="62">
        <v>5000</v>
      </c>
      <c r="F83" s="59" t="s">
        <v>95</v>
      </c>
      <c r="G83" s="59" t="s">
        <v>96</v>
      </c>
      <c r="H83" s="59">
        <v>20200630</v>
      </c>
      <c r="I83" s="59" t="s">
        <v>87</v>
      </c>
      <c r="J83" s="59" t="s">
        <v>163</v>
      </c>
      <c r="K83" s="59" t="s">
        <v>79</v>
      </c>
      <c r="L83" s="66">
        <v>33.8333333333333</v>
      </c>
    </row>
    <row r="84" ht="25" customHeight="1" spans="1:12">
      <c r="A84" s="59">
        <v>82</v>
      </c>
      <c r="B84" s="59" t="s">
        <v>158</v>
      </c>
      <c r="C84" s="59" t="s">
        <v>225</v>
      </c>
      <c r="D84" s="59" t="s">
        <v>163</v>
      </c>
      <c r="E84" s="62">
        <v>10000</v>
      </c>
      <c r="F84" s="59" t="s">
        <v>226</v>
      </c>
      <c r="G84" s="59" t="s">
        <v>227</v>
      </c>
      <c r="H84" s="59">
        <v>20200630</v>
      </c>
      <c r="I84" s="59" t="s">
        <v>228</v>
      </c>
      <c r="J84" s="59" t="s">
        <v>163</v>
      </c>
      <c r="K84" s="59" t="s">
        <v>79</v>
      </c>
      <c r="L84" s="66">
        <v>91.8333333333333</v>
      </c>
    </row>
    <row r="85" ht="25" customHeight="1" spans="1:12">
      <c r="A85" s="59">
        <v>83</v>
      </c>
      <c r="B85" s="59" t="s">
        <v>158</v>
      </c>
      <c r="C85" s="59" t="s">
        <v>229</v>
      </c>
      <c r="D85" s="59" t="s">
        <v>163</v>
      </c>
      <c r="E85" s="62">
        <v>5000</v>
      </c>
      <c r="F85" s="59" t="s">
        <v>194</v>
      </c>
      <c r="G85" s="59" t="s">
        <v>195</v>
      </c>
      <c r="H85" s="59">
        <v>20200630</v>
      </c>
      <c r="I85" s="59" t="s">
        <v>87</v>
      </c>
      <c r="J85" s="59" t="s">
        <v>163</v>
      </c>
      <c r="K85" s="59" t="s">
        <v>79</v>
      </c>
      <c r="L85" s="66">
        <v>27.1875</v>
      </c>
    </row>
    <row r="86" ht="25" customHeight="1" spans="1:12">
      <c r="A86" s="59">
        <v>84</v>
      </c>
      <c r="B86" s="59" t="s">
        <v>158</v>
      </c>
      <c r="C86" s="59" t="s">
        <v>230</v>
      </c>
      <c r="D86" s="59" t="s">
        <v>163</v>
      </c>
      <c r="E86" s="62">
        <v>5000</v>
      </c>
      <c r="F86" s="59" t="s">
        <v>212</v>
      </c>
      <c r="G86" s="59" t="s">
        <v>213</v>
      </c>
      <c r="H86" s="59">
        <v>20200630</v>
      </c>
      <c r="I86" s="59" t="s">
        <v>87</v>
      </c>
      <c r="J86" s="59" t="s">
        <v>163</v>
      </c>
      <c r="K86" s="59" t="s">
        <v>79</v>
      </c>
      <c r="L86" s="66">
        <v>8.45833333333333</v>
      </c>
    </row>
    <row r="87" ht="25" customHeight="1" spans="1:12">
      <c r="A87" s="59">
        <v>85</v>
      </c>
      <c r="B87" s="59" t="s">
        <v>158</v>
      </c>
      <c r="C87" s="59" t="s">
        <v>231</v>
      </c>
      <c r="D87" s="59" t="s">
        <v>163</v>
      </c>
      <c r="E87" s="62">
        <v>5000</v>
      </c>
      <c r="F87" s="59" t="s">
        <v>169</v>
      </c>
      <c r="G87" s="59" t="s">
        <v>170</v>
      </c>
      <c r="H87" s="59">
        <v>20200630</v>
      </c>
      <c r="I87" s="59" t="s">
        <v>87</v>
      </c>
      <c r="J87" s="59" t="s">
        <v>163</v>
      </c>
      <c r="K87" s="59" t="s">
        <v>79</v>
      </c>
      <c r="L87" s="66">
        <v>39.875</v>
      </c>
    </row>
    <row r="88" ht="25" customHeight="1" spans="1:12">
      <c r="A88" s="59">
        <v>86</v>
      </c>
      <c r="B88" s="59" t="s">
        <v>158</v>
      </c>
      <c r="C88" s="59" t="s">
        <v>232</v>
      </c>
      <c r="D88" s="59" t="s">
        <v>163</v>
      </c>
      <c r="E88" s="62">
        <v>5000</v>
      </c>
      <c r="F88" s="59" t="s">
        <v>233</v>
      </c>
      <c r="G88" s="59" t="s">
        <v>234</v>
      </c>
      <c r="H88" s="59">
        <v>20200630</v>
      </c>
      <c r="I88" s="59" t="s">
        <v>87</v>
      </c>
      <c r="J88" s="59" t="s">
        <v>163</v>
      </c>
      <c r="K88" s="59" t="s">
        <v>79</v>
      </c>
      <c r="L88" s="66">
        <v>44.1041666666667</v>
      </c>
    </row>
    <row r="89" ht="25" customHeight="1" spans="1:12">
      <c r="A89" s="59">
        <v>87</v>
      </c>
      <c r="B89" s="59" t="s">
        <v>158</v>
      </c>
      <c r="C89" s="59" t="s">
        <v>235</v>
      </c>
      <c r="D89" s="59" t="s">
        <v>163</v>
      </c>
      <c r="E89" s="62">
        <v>5000</v>
      </c>
      <c r="F89" s="59" t="s">
        <v>236</v>
      </c>
      <c r="G89" s="59" t="s">
        <v>237</v>
      </c>
      <c r="H89" s="59">
        <v>20200630</v>
      </c>
      <c r="I89" s="59" t="s">
        <v>87</v>
      </c>
      <c r="J89" s="59" t="s">
        <v>163</v>
      </c>
      <c r="K89" s="59" t="s">
        <v>79</v>
      </c>
      <c r="L89" s="66">
        <v>24.7708333333333</v>
      </c>
    </row>
    <row r="90" ht="25" customHeight="1" spans="1:12">
      <c r="A90" s="59">
        <v>88</v>
      </c>
      <c r="B90" s="59" t="s">
        <v>158</v>
      </c>
      <c r="C90" s="59" t="s">
        <v>238</v>
      </c>
      <c r="D90" s="59" t="s">
        <v>163</v>
      </c>
      <c r="E90" s="62">
        <v>5000</v>
      </c>
      <c r="F90" s="59" t="s">
        <v>190</v>
      </c>
      <c r="G90" s="59" t="s">
        <v>191</v>
      </c>
      <c r="H90" s="59">
        <v>20200630</v>
      </c>
      <c r="I90" s="59" t="s">
        <v>87</v>
      </c>
      <c r="J90" s="59" t="s">
        <v>163</v>
      </c>
      <c r="K90" s="59" t="s">
        <v>79</v>
      </c>
      <c r="L90" s="66">
        <v>35.6458333333333</v>
      </c>
    </row>
    <row r="91" ht="25" customHeight="1" spans="1:12">
      <c r="A91" s="59">
        <v>89</v>
      </c>
      <c r="B91" s="59" t="s">
        <v>158</v>
      </c>
      <c r="C91" s="59" t="s">
        <v>239</v>
      </c>
      <c r="D91" s="59" t="s">
        <v>163</v>
      </c>
      <c r="E91" s="62">
        <v>5000</v>
      </c>
      <c r="F91" s="59" t="s">
        <v>240</v>
      </c>
      <c r="G91" s="59" t="s">
        <v>241</v>
      </c>
      <c r="H91" s="59">
        <v>20200630</v>
      </c>
      <c r="I91" s="59" t="s">
        <v>242</v>
      </c>
      <c r="J91" s="59" t="s">
        <v>163</v>
      </c>
      <c r="K91" s="59" t="s">
        <v>79</v>
      </c>
      <c r="L91" s="66">
        <v>46.5208333333333</v>
      </c>
    </row>
    <row r="92" ht="25" customHeight="1" spans="1:12">
      <c r="A92" s="59">
        <v>90</v>
      </c>
      <c r="B92" s="59" t="s">
        <v>158</v>
      </c>
      <c r="C92" s="59" t="s">
        <v>243</v>
      </c>
      <c r="D92" s="59" t="s">
        <v>163</v>
      </c>
      <c r="E92" s="62">
        <v>5000</v>
      </c>
      <c r="F92" s="59" t="s">
        <v>179</v>
      </c>
      <c r="G92" s="59" t="s">
        <v>180</v>
      </c>
      <c r="H92" s="59">
        <v>20200630</v>
      </c>
      <c r="I92" s="59" t="s">
        <v>200</v>
      </c>
      <c r="J92" s="59" t="s">
        <v>163</v>
      </c>
      <c r="K92" s="59" t="s">
        <v>79</v>
      </c>
      <c r="L92" s="66">
        <v>10.2708333333333</v>
      </c>
    </row>
    <row r="93" ht="25" customHeight="1" spans="1:12">
      <c r="A93" s="59">
        <v>91</v>
      </c>
      <c r="B93" s="59" t="s">
        <v>158</v>
      </c>
      <c r="C93" s="59" t="s">
        <v>244</v>
      </c>
      <c r="D93" s="59" t="s">
        <v>163</v>
      </c>
      <c r="E93" s="62">
        <v>5000</v>
      </c>
      <c r="F93" s="59" t="s">
        <v>245</v>
      </c>
      <c r="G93" s="59" t="s">
        <v>246</v>
      </c>
      <c r="H93" s="59">
        <v>20200630</v>
      </c>
      <c r="I93" s="59" t="s">
        <v>87</v>
      </c>
      <c r="J93" s="59" t="s">
        <v>163</v>
      </c>
      <c r="K93" s="59" t="s">
        <v>79</v>
      </c>
      <c r="L93" s="66">
        <v>18.125</v>
      </c>
    </row>
    <row r="94" ht="25" customHeight="1" spans="1:12">
      <c r="A94" s="59">
        <v>92</v>
      </c>
      <c r="B94" s="59" t="s">
        <v>158</v>
      </c>
      <c r="C94" s="59" t="s">
        <v>247</v>
      </c>
      <c r="D94" s="59" t="s">
        <v>163</v>
      </c>
      <c r="E94" s="62">
        <v>5000</v>
      </c>
      <c r="F94" s="59" t="s">
        <v>175</v>
      </c>
      <c r="G94" s="59" t="s">
        <v>176</v>
      </c>
      <c r="H94" s="59">
        <v>20200630</v>
      </c>
      <c r="I94" s="59" t="s">
        <v>248</v>
      </c>
      <c r="J94" s="59" t="s">
        <v>163</v>
      </c>
      <c r="K94" s="59" t="s">
        <v>79</v>
      </c>
      <c r="L94" s="66">
        <v>35.0416666666667</v>
      </c>
    </row>
    <row r="95" ht="25" customHeight="1" spans="1:12">
      <c r="A95" s="59">
        <v>93</v>
      </c>
      <c r="B95" s="59" t="s">
        <v>158</v>
      </c>
      <c r="C95" s="59" t="s">
        <v>249</v>
      </c>
      <c r="D95" s="59" t="s">
        <v>163</v>
      </c>
      <c r="E95" s="62">
        <v>5000</v>
      </c>
      <c r="F95" s="59" t="s">
        <v>142</v>
      </c>
      <c r="G95" s="59" t="s">
        <v>143</v>
      </c>
      <c r="H95" s="59">
        <v>20200630</v>
      </c>
      <c r="I95" s="59" t="s">
        <v>250</v>
      </c>
      <c r="J95" s="59" t="s">
        <v>163</v>
      </c>
      <c r="K95" s="59" t="s">
        <v>79</v>
      </c>
      <c r="L95" s="66">
        <v>47.7291666666667</v>
      </c>
    </row>
    <row r="96" ht="25" customHeight="1" spans="1:12">
      <c r="A96" s="59">
        <v>94</v>
      </c>
      <c r="B96" s="59" t="s">
        <v>158</v>
      </c>
      <c r="C96" s="59" t="s">
        <v>251</v>
      </c>
      <c r="D96" s="59" t="s">
        <v>163</v>
      </c>
      <c r="E96" s="62">
        <v>5000</v>
      </c>
      <c r="F96" s="59" t="s">
        <v>226</v>
      </c>
      <c r="G96" s="59" t="s">
        <v>227</v>
      </c>
      <c r="H96" s="59">
        <v>20200630</v>
      </c>
      <c r="I96" s="59" t="s">
        <v>87</v>
      </c>
      <c r="J96" s="59" t="s">
        <v>163</v>
      </c>
      <c r="K96" s="59" t="s">
        <v>79</v>
      </c>
      <c r="L96" s="66">
        <v>35.6458333333333</v>
      </c>
    </row>
    <row r="97" ht="25" customHeight="1" spans="1:12">
      <c r="A97" s="59">
        <v>95</v>
      </c>
      <c r="B97" s="59" t="s">
        <v>158</v>
      </c>
      <c r="C97" s="59" t="s">
        <v>252</v>
      </c>
      <c r="D97" s="59" t="s">
        <v>163</v>
      </c>
      <c r="E97" s="62">
        <v>40000</v>
      </c>
      <c r="F97" s="59" t="s">
        <v>164</v>
      </c>
      <c r="G97" s="59" t="s">
        <v>165</v>
      </c>
      <c r="H97" s="59">
        <v>20200630</v>
      </c>
      <c r="I97" s="59" t="s">
        <v>253</v>
      </c>
      <c r="J97" s="59" t="s">
        <v>163</v>
      </c>
      <c r="K97" s="59" t="s">
        <v>79</v>
      </c>
      <c r="L97" s="66">
        <v>53.1666666666667</v>
      </c>
    </row>
    <row r="98" ht="25" customHeight="1" spans="1:12">
      <c r="A98" s="59">
        <v>96</v>
      </c>
      <c r="B98" s="59" t="s">
        <v>158</v>
      </c>
      <c r="C98" s="59" t="s">
        <v>254</v>
      </c>
      <c r="D98" s="59" t="s">
        <v>163</v>
      </c>
      <c r="E98" s="62">
        <v>5000</v>
      </c>
      <c r="F98" s="59" t="s">
        <v>206</v>
      </c>
      <c r="G98" s="59" t="s">
        <v>207</v>
      </c>
      <c r="H98" s="59">
        <v>20200630</v>
      </c>
      <c r="I98" s="59" t="s">
        <v>87</v>
      </c>
      <c r="J98" s="59" t="s">
        <v>163</v>
      </c>
      <c r="K98" s="59" t="s">
        <v>79</v>
      </c>
      <c r="L98" s="66">
        <v>38.6666666666667</v>
      </c>
    </row>
    <row r="99" ht="25" customHeight="1" spans="1:12">
      <c r="A99" s="59">
        <v>97</v>
      </c>
      <c r="B99" s="59" t="s">
        <v>158</v>
      </c>
      <c r="C99" s="59" t="s">
        <v>255</v>
      </c>
      <c r="D99" s="59" t="s">
        <v>163</v>
      </c>
      <c r="E99" s="62">
        <v>5000</v>
      </c>
      <c r="F99" s="59" t="s">
        <v>256</v>
      </c>
      <c r="G99" s="59" t="s">
        <v>257</v>
      </c>
      <c r="H99" s="59">
        <v>20200630</v>
      </c>
      <c r="I99" s="59" t="s">
        <v>242</v>
      </c>
      <c r="J99" s="59" t="s">
        <v>163</v>
      </c>
      <c r="K99" s="59" t="s">
        <v>79</v>
      </c>
      <c r="L99" s="66">
        <v>13.2916666666667</v>
      </c>
    </row>
    <row r="100" ht="25" customHeight="1" spans="1:12">
      <c r="A100" s="59">
        <v>98</v>
      </c>
      <c r="B100" s="59" t="s">
        <v>258</v>
      </c>
      <c r="C100" s="59" t="s">
        <v>259</v>
      </c>
      <c r="D100" s="59">
        <v>4.35</v>
      </c>
      <c r="E100" s="62">
        <v>50000</v>
      </c>
      <c r="F100" s="59" t="s">
        <v>203</v>
      </c>
      <c r="G100" s="59" t="s">
        <v>204</v>
      </c>
      <c r="H100" s="59">
        <v>20200612</v>
      </c>
      <c r="I100" s="59" t="s">
        <v>87</v>
      </c>
      <c r="J100" s="59">
        <v>4.35</v>
      </c>
      <c r="K100" s="59" t="s">
        <v>79</v>
      </c>
      <c r="L100" s="66">
        <v>435</v>
      </c>
    </row>
    <row r="101" ht="25" customHeight="1" spans="1:12">
      <c r="A101" s="59">
        <v>99</v>
      </c>
      <c r="B101" s="59" t="s">
        <v>28</v>
      </c>
      <c r="C101" s="59" t="s">
        <v>260</v>
      </c>
      <c r="D101" s="59">
        <v>4.35</v>
      </c>
      <c r="E101" s="62">
        <v>3000</v>
      </c>
      <c r="F101" s="59" t="s">
        <v>203</v>
      </c>
      <c r="G101" s="59" t="s">
        <v>204</v>
      </c>
      <c r="H101" s="59" t="s">
        <v>261</v>
      </c>
      <c r="I101" s="59" t="s">
        <v>150</v>
      </c>
      <c r="J101" s="59">
        <v>4.35</v>
      </c>
      <c r="K101" s="59" t="s">
        <v>79</v>
      </c>
      <c r="L101" s="66">
        <f>D101/100/360*E101*66</f>
        <v>23.925</v>
      </c>
    </row>
    <row r="102" ht="25" customHeight="1" spans="1:12">
      <c r="A102" s="59">
        <v>100</v>
      </c>
      <c r="B102" s="59" t="s">
        <v>28</v>
      </c>
      <c r="C102" s="59" t="s">
        <v>262</v>
      </c>
      <c r="D102" s="59">
        <v>4.35</v>
      </c>
      <c r="E102" s="62">
        <v>20000</v>
      </c>
      <c r="F102" s="59" t="s">
        <v>233</v>
      </c>
      <c r="G102" s="59" t="s">
        <v>234</v>
      </c>
      <c r="H102" s="59" t="s">
        <v>263</v>
      </c>
      <c r="I102" s="59" t="s">
        <v>87</v>
      </c>
      <c r="J102" s="59">
        <v>4.35</v>
      </c>
      <c r="K102" s="59" t="s">
        <v>79</v>
      </c>
      <c r="L102" s="66">
        <f>D102/100/360*E102*3</f>
        <v>7.25</v>
      </c>
    </row>
    <row r="103" ht="25" customHeight="1" spans="1:12">
      <c r="A103" s="59">
        <v>101</v>
      </c>
      <c r="B103" s="59" t="s">
        <v>28</v>
      </c>
      <c r="C103" s="59" t="s">
        <v>264</v>
      </c>
      <c r="D103" s="59">
        <v>4.35</v>
      </c>
      <c r="E103" s="62">
        <v>10000</v>
      </c>
      <c r="F103" s="59" t="s">
        <v>186</v>
      </c>
      <c r="G103" s="59" t="s">
        <v>187</v>
      </c>
      <c r="H103" s="59" t="s">
        <v>265</v>
      </c>
      <c r="I103" s="59" t="s">
        <v>150</v>
      </c>
      <c r="J103" s="59">
        <v>4.35</v>
      </c>
      <c r="K103" s="59" t="s">
        <v>79</v>
      </c>
      <c r="L103" s="66">
        <f>D103/100/360*E103*27</f>
        <v>32.625</v>
      </c>
    </row>
    <row r="104" ht="25" customHeight="1" spans="1:12">
      <c r="A104" s="59">
        <v>102</v>
      </c>
      <c r="B104" s="59" t="s">
        <v>28</v>
      </c>
      <c r="C104" s="59" t="s">
        <v>266</v>
      </c>
      <c r="D104" s="59">
        <v>4.35</v>
      </c>
      <c r="E104" s="62">
        <v>5000</v>
      </c>
      <c r="F104" s="59" t="s">
        <v>113</v>
      </c>
      <c r="G104" s="59" t="s">
        <v>104</v>
      </c>
      <c r="H104" s="59" t="s">
        <v>267</v>
      </c>
      <c r="I104" s="59" t="s">
        <v>87</v>
      </c>
      <c r="J104" s="59">
        <v>4.35</v>
      </c>
      <c r="K104" s="59" t="s">
        <v>79</v>
      </c>
      <c r="L104" s="66">
        <f>D104/100/360*E104*2</f>
        <v>1.20833333333333</v>
      </c>
    </row>
    <row r="105" ht="25" customHeight="1" spans="1:12">
      <c r="A105" s="59">
        <v>103</v>
      </c>
      <c r="B105" s="59" t="s">
        <v>28</v>
      </c>
      <c r="C105" s="59" t="s">
        <v>268</v>
      </c>
      <c r="D105" s="59">
        <v>4.35</v>
      </c>
      <c r="E105" s="62">
        <v>5000</v>
      </c>
      <c r="F105" s="59" t="s">
        <v>103</v>
      </c>
      <c r="G105" s="59" t="s">
        <v>104</v>
      </c>
      <c r="H105" s="59" t="s">
        <v>269</v>
      </c>
      <c r="I105" s="59" t="s">
        <v>87</v>
      </c>
      <c r="J105" s="59">
        <v>4.35</v>
      </c>
      <c r="K105" s="59" t="s">
        <v>79</v>
      </c>
      <c r="L105" s="66">
        <f>D105/100/360*E105*53</f>
        <v>32.0208333333333</v>
      </c>
    </row>
    <row r="106" ht="25" customHeight="1" spans="1:12">
      <c r="A106" s="59">
        <v>104</v>
      </c>
      <c r="B106" s="59" t="s">
        <v>28</v>
      </c>
      <c r="C106" s="59" t="s">
        <v>270</v>
      </c>
      <c r="D106" s="59">
        <v>4.35</v>
      </c>
      <c r="E106" s="62">
        <v>3000</v>
      </c>
      <c r="F106" s="59" t="s">
        <v>271</v>
      </c>
      <c r="G106" s="59" t="s">
        <v>272</v>
      </c>
      <c r="H106" s="59" t="s">
        <v>273</v>
      </c>
      <c r="I106" s="59" t="s">
        <v>87</v>
      </c>
      <c r="J106" s="59">
        <v>4.35</v>
      </c>
      <c r="K106" s="59" t="s">
        <v>79</v>
      </c>
      <c r="L106" s="66">
        <f>D106/100/360*E106*17</f>
        <v>6.1625</v>
      </c>
    </row>
    <row r="107" ht="25" customHeight="1" spans="1:12">
      <c r="A107" s="59">
        <v>105</v>
      </c>
      <c r="B107" s="59" t="s">
        <v>28</v>
      </c>
      <c r="C107" s="59" t="s">
        <v>274</v>
      </c>
      <c r="D107" s="59">
        <v>4.35</v>
      </c>
      <c r="E107" s="62">
        <v>10000</v>
      </c>
      <c r="F107" s="59" t="s">
        <v>127</v>
      </c>
      <c r="G107" s="59" t="s">
        <v>128</v>
      </c>
      <c r="H107" s="59" t="s">
        <v>275</v>
      </c>
      <c r="I107" s="59" t="s">
        <v>87</v>
      </c>
      <c r="J107" s="59">
        <v>4.35</v>
      </c>
      <c r="K107" s="59" t="s">
        <v>79</v>
      </c>
      <c r="L107" s="66">
        <f>D107/100/360*E107*8</f>
        <v>9.66666666666667</v>
      </c>
    </row>
    <row r="108" ht="25" customHeight="1" spans="1:12">
      <c r="A108" s="59">
        <v>106</v>
      </c>
      <c r="B108" s="59" t="s">
        <v>28</v>
      </c>
      <c r="C108" s="59" t="s">
        <v>276</v>
      </c>
      <c r="D108" s="59">
        <v>4.35</v>
      </c>
      <c r="E108" s="62">
        <v>10000</v>
      </c>
      <c r="F108" s="59" t="s">
        <v>203</v>
      </c>
      <c r="G108" s="59" t="s">
        <v>204</v>
      </c>
      <c r="H108" s="59" t="s">
        <v>263</v>
      </c>
      <c r="I108" s="59" t="s">
        <v>87</v>
      </c>
      <c r="J108" s="59">
        <v>4.35</v>
      </c>
      <c r="K108" s="59" t="s">
        <v>79</v>
      </c>
      <c r="L108" s="66">
        <f t="shared" ref="L108:L113" si="0">D108/100/360*E108*3</f>
        <v>3.625</v>
      </c>
    </row>
    <row r="109" ht="25" customHeight="1" spans="1:12">
      <c r="A109" s="59">
        <v>107</v>
      </c>
      <c r="B109" s="59" t="s">
        <v>28</v>
      </c>
      <c r="C109" s="59" t="s">
        <v>277</v>
      </c>
      <c r="D109" s="59">
        <v>4.35</v>
      </c>
      <c r="E109" s="62">
        <v>5000</v>
      </c>
      <c r="F109" s="59" t="s">
        <v>103</v>
      </c>
      <c r="G109" s="59" t="s">
        <v>104</v>
      </c>
      <c r="H109" s="59" t="s">
        <v>263</v>
      </c>
      <c r="I109" s="59" t="s">
        <v>87</v>
      </c>
      <c r="J109" s="59">
        <v>4.35</v>
      </c>
      <c r="K109" s="59" t="s">
        <v>79</v>
      </c>
      <c r="L109" s="66">
        <f t="shared" si="0"/>
        <v>1.8125</v>
      </c>
    </row>
    <row r="110" ht="25" customHeight="1" spans="1:12">
      <c r="A110" s="59">
        <v>108</v>
      </c>
      <c r="B110" s="59" t="s">
        <v>28</v>
      </c>
      <c r="C110" s="59" t="s">
        <v>278</v>
      </c>
      <c r="D110" s="59">
        <v>4.35</v>
      </c>
      <c r="E110" s="62">
        <v>10000</v>
      </c>
      <c r="F110" s="59" t="s">
        <v>85</v>
      </c>
      <c r="G110" s="59" t="s">
        <v>86</v>
      </c>
      <c r="H110" s="59" t="s">
        <v>267</v>
      </c>
      <c r="I110" s="59" t="s">
        <v>87</v>
      </c>
      <c r="J110" s="59">
        <v>4.35</v>
      </c>
      <c r="K110" s="59" t="s">
        <v>79</v>
      </c>
      <c r="L110" s="66">
        <f>D110/100/360*E110*2</f>
        <v>2.41666666666667</v>
      </c>
    </row>
    <row r="111" ht="25" customHeight="1" spans="1:12">
      <c r="A111" s="59">
        <v>109</v>
      </c>
      <c r="B111" s="59" t="s">
        <v>28</v>
      </c>
      <c r="C111" s="59" t="s">
        <v>279</v>
      </c>
      <c r="D111" s="59">
        <v>4.35</v>
      </c>
      <c r="E111" s="62">
        <v>20000</v>
      </c>
      <c r="F111" s="59" t="s">
        <v>280</v>
      </c>
      <c r="G111" s="59" t="s">
        <v>281</v>
      </c>
      <c r="H111" s="59" t="s">
        <v>282</v>
      </c>
      <c r="I111" s="59" t="s">
        <v>87</v>
      </c>
      <c r="J111" s="59">
        <v>4.35</v>
      </c>
      <c r="K111" s="59" t="s">
        <v>79</v>
      </c>
      <c r="L111" s="66">
        <f>D111/100/360*E111*38</f>
        <v>91.8333333333333</v>
      </c>
    </row>
    <row r="112" ht="25" customHeight="1" spans="1:12">
      <c r="A112" s="59">
        <v>110</v>
      </c>
      <c r="B112" s="59" t="s">
        <v>28</v>
      </c>
      <c r="C112" s="59" t="s">
        <v>283</v>
      </c>
      <c r="D112" s="59">
        <v>4.35</v>
      </c>
      <c r="E112" s="62">
        <v>5000</v>
      </c>
      <c r="F112" s="59" t="s">
        <v>103</v>
      </c>
      <c r="G112" s="59" t="s">
        <v>104</v>
      </c>
      <c r="H112" s="59" t="s">
        <v>284</v>
      </c>
      <c r="I112" s="59" t="s">
        <v>150</v>
      </c>
      <c r="J112" s="59">
        <v>4.35</v>
      </c>
      <c r="K112" s="59" t="s">
        <v>79</v>
      </c>
      <c r="L112" s="66">
        <f>D112/100/360*E112*16</f>
        <v>9.66666666666667</v>
      </c>
    </row>
    <row r="113" ht="25" customHeight="1" spans="1:12">
      <c r="A113" s="59">
        <v>111</v>
      </c>
      <c r="B113" s="59" t="s">
        <v>28</v>
      </c>
      <c r="C113" s="59" t="s">
        <v>285</v>
      </c>
      <c r="D113" s="59">
        <v>4.35</v>
      </c>
      <c r="E113" s="62">
        <v>3000</v>
      </c>
      <c r="F113" s="59" t="s">
        <v>85</v>
      </c>
      <c r="G113" s="59" t="s">
        <v>86</v>
      </c>
      <c r="H113" s="59" t="s">
        <v>263</v>
      </c>
      <c r="I113" s="59" t="s">
        <v>87</v>
      </c>
      <c r="J113" s="59">
        <v>4.35</v>
      </c>
      <c r="K113" s="59" t="s">
        <v>79</v>
      </c>
      <c r="L113" s="66">
        <f t="shared" si="0"/>
        <v>1.0875</v>
      </c>
    </row>
    <row r="114" ht="25" customHeight="1" spans="1:12">
      <c r="A114" s="59">
        <v>112</v>
      </c>
      <c r="B114" s="59" t="s">
        <v>28</v>
      </c>
      <c r="C114" s="59" t="s">
        <v>286</v>
      </c>
      <c r="D114" s="59">
        <v>4.35</v>
      </c>
      <c r="E114" s="62">
        <v>5000</v>
      </c>
      <c r="F114" s="59" t="s">
        <v>103</v>
      </c>
      <c r="G114" s="59" t="s">
        <v>104</v>
      </c>
      <c r="H114" s="59" t="s">
        <v>287</v>
      </c>
      <c r="I114" s="59" t="s">
        <v>87</v>
      </c>
      <c r="J114" s="59">
        <v>4.35</v>
      </c>
      <c r="K114" s="59" t="s">
        <v>79</v>
      </c>
      <c r="L114" s="66">
        <f>D114/100/360*E114*6</f>
        <v>3.625</v>
      </c>
    </row>
    <row r="115" ht="25" customHeight="1" spans="1:12">
      <c r="A115" s="59">
        <v>113</v>
      </c>
      <c r="B115" s="59" t="s">
        <v>28</v>
      </c>
      <c r="C115" s="59" t="s">
        <v>288</v>
      </c>
      <c r="D115" s="59">
        <v>4.35</v>
      </c>
      <c r="E115" s="62">
        <v>10000</v>
      </c>
      <c r="F115" s="59" t="s">
        <v>103</v>
      </c>
      <c r="G115" s="59" t="s">
        <v>104</v>
      </c>
      <c r="H115" s="59" t="s">
        <v>267</v>
      </c>
      <c r="I115" s="59" t="s">
        <v>87</v>
      </c>
      <c r="J115" s="59">
        <v>4.35</v>
      </c>
      <c r="K115" s="59" t="s">
        <v>79</v>
      </c>
      <c r="L115" s="66">
        <f>D115/100/360*E115*2</f>
        <v>2.41666666666667</v>
      </c>
    </row>
    <row r="116" ht="25" customHeight="1" spans="1:12">
      <c r="A116" s="59">
        <v>114</v>
      </c>
      <c r="B116" s="59" t="s">
        <v>28</v>
      </c>
      <c r="C116" s="59" t="s">
        <v>289</v>
      </c>
      <c r="D116" s="59">
        <v>4.35</v>
      </c>
      <c r="E116" s="62">
        <v>10000</v>
      </c>
      <c r="F116" s="59" t="s">
        <v>290</v>
      </c>
      <c r="G116" s="59" t="s">
        <v>291</v>
      </c>
      <c r="H116" s="59" t="s">
        <v>292</v>
      </c>
      <c r="I116" s="59" t="s">
        <v>87</v>
      </c>
      <c r="J116" s="59">
        <v>4.35</v>
      </c>
      <c r="K116" s="59" t="s">
        <v>79</v>
      </c>
      <c r="L116" s="66">
        <f>D116/100/360*E116*19</f>
        <v>22.9583333333333</v>
      </c>
    </row>
    <row r="117" ht="25" customHeight="1" spans="1:12">
      <c r="A117" s="59">
        <v>115</v>
      </c>
      <c r="B117" s="59" t="s">
        <v>28</v>
      </c>
      <c r="C117" s="59" t="s">
        <v>293</v>
      </c>
      <c r="D117" s="59">
        <v>4.35</v>
      </c>
      <c r="E117" s="62">
        <v>5000</v>
      </c>
      <c r="F117" s="59" t="s">
        <v>103</v>
      </c>
      <c r="G117" s="59" t="s">
        <v>104</v>
      </c>
      <c r="H117" s="59" t="s">
        <v>294</v>
      </c>
      <c r="I117" s="59" t="s">
        <v>150</v>
      </c>
      <c r="J117" s="59">
        <v>4.35</v>
      </c>
      <c r="K117" s="59" t="s">
        <v>79</v>
      </c>
      <c r="L117" s="66">
        <f>D117/100/360*E117*20</f>
        <v>12.0833333333333</v>
      </c>
    </row>
    <row r="118" ht="25" customHeight="1" spans="1:12">
      <c r="A118" s="59">
        <v>116</v>
      </c>
      <c r="B118" s="59" t="s">
        <v>28</v>
      </c>
      <c r="C118" s="59" t="s">
        <v>295</v>
      </c>
      <c r="D118" s="59">
        <v>4.35</v>
      </c>
      <c r="E118" s="62">
        <v>10000</v>
      </c>
      <c r="F118" s="59" t="s">
        <v>296</v>
      </c>
      <c r="G118" s="59" t="s">
        <v>297</v>
      </c>
      <c r="H118" s="59" t="s">
        <v>263</v>
      </c>
      <c r="I118" s="59" t="s">
        <v>87</v>
      </c>
      <c r="J118" s="59">
        <v>4.35</v>
      </c>
      <c r="K118" s="59" t="s">
        <v>79</v>
      </c>
      <c r="L118" s="66">
        <f>D118/100/360*E118*3</f>
        <v>3.625</v>
      </c>
    </row>
    <row r="119" ht="25" customHeight="1" spans="1:12">
      <c r="A119" s="59">
        <v>117</v>
      </c>
      <c r="B119" s="59" t="s">
        <v>28</v>
      </c>
      <c r="C119" s="59" t="s">
        <v>298</v>
      </c>
      <c r="D119" s="59">
        <v>4.35</v>
      </c>
      <c r="E119" s="62">
        <v>30000</v>
      </c>
      <c r="F119" s="59" t="s">
        <v>103</v>
      </c>
      <c r="G119" s="59" t="s">
        <v>104</v>
      </c>
      <c r="H119" s="59" t="s">
        <v>299</v>
      </c>
      <c r="I119" s="59" t="s">
        <v>87</v>
      </c>
      <c r="J119" s="59">
        <v>4.35</v>
      </c>
      <c r="K119" s="59" t="s">
        <v>79</v>
      </c>
      <c r="L119" s="66">
        <f>D119/100/360*E119*71</f>
        <v>257.375</v>
      </c>
    </row>
    <row r="120" ht="25" customHeight="1" spans="1:12">
      <c r="A120" s="59">
        <v>118</v>
      </c>
      <c r="B120" s="59" t="s">
        <v>28</v>
      </c>
      <c r="C120" s="59" t="s">
        <v>300</v>
      </c>
      <c r="D120" s="59">
        <v>4.35</v>
      </c>
      <c r="E120" s="62">
        <v>50000</v>
      </c>
      <c r="F120" s="59" t="s">
        <v>290</v>
      </c>
      <c r="G120" s="59" t="s">
        <v>291</v>
      </c>
      <c r="H120" s="59" t="s">
        <v>301</v>
      </c>
      <c r="I120" s="59" t="s">
        <v>87</v>
      </c>
      <c r="J120" s="59">
        <v>4.35</v>
      </c>
      <c r="K120" s="59" t="s">
        <v>79</v>
      </c>
      <c r="L120" s="66">
        <f>D120/100/360*E120*7</f>
        <v>42.2916666666667</v>
      </c>
    </row>
    <row r="121" ht="25" customHeight="1" spans="1:12">
      <c r="A121" s="59">
        <v>119</v>
      </c>
      <c r="B121" s="59" t="s">
        <v>28</v>
      </c>
      <c r="C121" s="59" t="s">
        <v>302</v>
      </c>
      <c r="D121" s="59">
        <v>4.35</v>
      </c>
      <c r="E121" s="62">
        <v>5000</v>
      </c>
      <c r="F121" s="59" t="s">
        <v>103</v>
      </c>
      <c r="G121" s="59" t="s">
        <v>104</v>
      </c>
      <c r="H121" s="59" t="s">
        <v>303</v>
      </c>
      <c r="I121" s="59" t="s">
        <v>87</v>
      </c>
      <c r="J121" s="59">
        <v>4.35</v>
      </c>
      <c r="K121" s="59" t="s">
        <v>79</v>
      </c>
      <c r="L121" s="66">
        <f>D121/100/360*E121*62</f>
        <v>37.4583333333333</v>
      </c>
    </row>
    <row r="122" ht="25" customHeight="1" spans="1:12">
      <c r="A122" s="59">
        <v>120</v>
      </c>
      <c r="B122" s="59" t="s">
        <v>28</v>
      </c>
      <c r="C122" s="59" t="s">
        <v>304</v>
      </c>
      <c r="D122" s="59">
        <v>4.35</v>
      </c>
      <c r="E122" s="62">
        <v>50000</v>
      </c>
      <c r="F122" s="59" t="s">
        <v>123</v>
      </c>
      <c r="G122" s="59" t="s">
        <v>124</v>
      </c>
      <c r="H122" s="59" t="s">
        <v>273</v>
      </c>
      <c r="I122" s="59" t="s">
        <v>87</v>
      </c>
      <c r="J122" s="59">
        <v>4.35</v>
      </c>
      <c r="K122" s="59" t="s">
        <v>79</v>
      </c>
      <c r="L122" s="66">
        <f>D122/100/360*E122*17</f>
        <v>102.708333333333</v>
      </c>
    </row>
    <row r="123" ht="25" customHeight="1" spans="1:12">
      <c r="A123" s="59">
        <v>121</v>
      </c>
      <c r="B123" s="59" t="s">
        <v>28</v>
      </c>
      <c r="C123" s="59" t="s">
        <v>305</v>
      </c>
      <c r="D123" s="59">
        <v>4.35</v>
      </c>
      <c r="E123" s="62">
        <v>2000</v>
      </c>
      <c r="F123" s="59" t="s">
        <v>306</v>
      </c>
      <c r="G123" s="59" t="s">
        <v>307</v>
      </c>
      <c r="H123" s="59" t="s">
        <v>308</v>
      </c>
      <c r="I123" s="59" t="s">
        <v>87</v>
      </c>
      <c r="J123" s="59">
        <v>4.35</v>
      </c>
      <c r="K123" s="59" t="s">
        <v>79</v>
      </c>
      <c r="L123" s="66">
        <f>D123/100/360*E123*14</f>
        <v>3.38333333333333</v>
      </c>
    </row>
    <row r="124" ht="25" customHeight="1" spans="1:12">
      <c r="A124" s="59">
        <v>122</v>
      </c>
      <c r="B124" s="59" t="s">
        <v>65</v>
      </c>
      <c r="C124" s="59" t="s">
        <v>309</v>
      </c>
      <c r="D124" s="59">
        <v>4.35</v>
      </c>
      <c r="E124" s="62">
        <v>5000</v>
      </c>
      <c r="F124" s="59" t="s">
        <v>256</v>
      </c>
      <c r="G124" s="59" t="s">
        <v>257</v>
      </c>
      <c r="H124" s="59">
        <v>20200415</v>
      </c>
      <c r="I124" s="59" t="s">
        <v>87</v>
      </c>
      <c r="J124" s="59">
        <v>4.35</v>
      </c>
      <c r="K124" s="59" t="s">
        <v>79</v>
      </c>
      <c r="L124" s="66">
        <v>9.0625</v>
      </c>
    </row>
    <row r="125" ht="25" customHeight="1" spans="1:12">
      <c r="A125" s="59">
        <v>123</v>
      </c>
      <c r="B125" s="59" t="s">
        <v>65</v>
      </c>
      <c r="C125" s="59" t="s">
        <v>310</v>
      </c>
      <c r="D125" s="59">
        <v>4.35</v>
      </c>
      <c r="E125" s="62">
        <v>3000</v>
      </c>
      <c r="F125" s="59" t="s">
        <v>142</v>
      </c>
      <c r="G125" s="59" t="s">
        <v>143</v>
      </c>
      <c r="H125" s="59">
        <v>20200531</v>
      </c>
      <c r="I125" s="59" t="s">
        <v>87</v>
      </c>
      <c r="J125" s="59">
        <v>4.35</v>
      </c>
      <c r="K125" s="59" t="s">
        <v>79</v>
      </c>
      <c r="L125" s="66">
        <v>22.1125</v>
      </c>
    </row>
    <row r="126" ht="25" customHeight="1" spans="1:12">
      <c r="A126" s="59">
        <v>124</v>
      </c>
      <c r="B126" s="59" t="s">
        <v>65</v>
      </c>
      <c r="C126" s="59" t="s">
        <v>311</v>
      </c>
      <c r="D126" s="59">
        <v>4.35</v>
      </c>
      <c r="E126" s="62">
        <v>5000</v>
      </c>
      <c r="F126" s="59" t="s">
        <v>142</v>
      </c>
      <c r="G126" s="59" t="s">
        <v>143</v>
      </c>
      <c r="H126" s="59">
        <v>20200605</v>
      </c>
      <c r="I126" s="59" t="s">
        <v>87</v>
      </c>
      <c r="J126" s="59">
        <v>4.35</v>
      </c>
      <c r="K126" s="59" t="s">
        <v>79</v>
      </c>
      <c r="L126" s="66">
        <v>39.875</v>
      </c>
    </row>
    <row r="127" ht="25" customHeight="1" spans="1:12">
      <c r="A127" s="59">
        <v>125</v>
      </c>
      <c r="B127" s="59" t="s">
        <v>65</v>
      </c>
      <c r="C127" s="59" t="s">
        <v>312</v>
      </c>
      <c r="D127" s="59">
        <v>4.35</v>
      </c>
      <c r="E127" s="62">
        <v>6000</v>
      </c>
      <c r="F127" s="59" t="s">
        <v>142</v>
      </c>
      <c r="G127" s="59" t="s">
        <v>143</v>
      </c>
      <c r="H127" s="59">
        <v>20200531</v>
      </c>
      <c r="I127" s="59" t="s">
        <v>87</v>
      </c>
      <c r="J127" s="59">
        <v>4.35</v>
      </c>
      <c r="K127" s="59" t="s">
        <v>79</v>
      </c>
      <c r="L127" s="66">
        <v>44.225</v>
      </c>
    </row>
    <row r="128" ht="25" customHeight="1" spans="1:12">
      <c r="A128" s="59">
        <v>126</v>
      </c>
      <c r="B128" s="59" t="s">
        <v>65</v>
      </c>
      <c r="C128" s="59" t="s">
        <v>313</v>
      </c>
      <c r="D128" s="59">
        <v>4.35</v>
      </c>
      <c r="E128" s="62">
        <v>30000</v>
      </c>
      <c r="F128" s="59" t="s">
        <v>142</v>
      </c>
      <c r="G128" s="59" t="s">
        <v>143</v>
      </c>
      <c r="H128" s="59">
        <v>20200622</v>
      </c>
      <c r="I128" s="59" t="s">
        <v>314</v>
      </c>
      <c r="J128" s="59">
        <v>4.35</v>
      </c>
      <c r="K128" s="59" t="s">
        <v>79</v>
      </c>
      <c r="L128" s="66">
        <v>300.875</v>
      </c>
    </row>
    <row r="129" ht="25" customHeight="1" spans="1:12">
      <c r="A129" s="59">
        <v>127</v>
      </c>
      <c r="B129" s="59" t="s">
        <v>65</v>
      </c>
      <c r="C129" s="59" t="s">
        <v>66</v>
      </c>
      <c r="D129" s="59">
        <v>4.35</v>
      </c>
      <c r="E129" s="62">
        <v>3000</v>
      </c>
      <c r="F129" s="59">
        <v>20191008</v>
      </c>
      <c r="G129" s="59">
        <v>20201008</v>
      </c>
      <c r="H129" s="59">
        <v>20200413</v>
      </c>
      <c r="I129" s="59" t="s">
        <v>87</v>
      </c>
      <c r="J129" s="59">
        <v>4.35</v>
      </c>
      <c r="K129" s="59" t="s">
        <v>79</v>
      </c>
      <c r="L129" s="66">
        <v>4.7125</v>
      </c>
    </row>
    <row r="130" ht="25" customHeight="1" spans="1:12">
      <c r="A130" s="59">
        <v>128</v>
      </c>
      <c r="B130" s="59" t="s">
        <v>65</v>
      </c>
      <c r="C130" s="59" t="s">
        <v>315</v>
      </c>
      <c r="D130" s="59">
        <v>4.35</v>
      </c>
      <c r="E130" s="62">
        <v>3000</v>
      </c>
      <c r="F130" s="59">
        <v>20191008</v>
      </c>
      <c r="G130" s="59">
        <v>20201008</v>
      </c>
      <c r="H130" s="59">
        <v>20200528</v>
      </c>
      <c r="I130" s="59" t="s">
        <v>87</v>
      </c>
      <c r="J130" s="59">
        <v>4.35</v>
      </c>
      <c r="K130" s="59" t="s">
        <v>79</v>
      </c>
      <c r="L130" s="66">
        <v>21.025</v>
      </c>
    </row>
    <row r="131" ht="25" customHeight="1" spans="1:12">
      <c r="A131" s="59">
        <v>129</v>
      </c>
      <c r="B131" s="59" t="s">
        <v>65</v>
      </c>
      <c r="C131" s="59" t="s">
        <v>316</v>
      </c>
      <c r="D131" s="59">
        <v>4.35</v>
      </c>
      <c r="E131" s="62">
        <v>5000</v>
      </c>
      <c r="F131" s="59">
        <v>20191010</v>
      </c>
      <c r="G131" s="59">
        <v>20201010</v>
      </c>
      <c r="H131" s="59">
        <v>20200408</v>
      </c>
      <c r="I131" s="59" t="s">
        <v>87</v>
      </c>
      <c r="J131" s="59">
        <v>4.35</v>
      </c>
      <c r="K131" s="59" t="s">
        <v>79</v>
      </c>
      <c r="L131" s="66">
        <v>4.83333333333333</v>
      </c>
    </row>
    <row r="132" ht="25" customHeight="1" spans="1:12">
      <c r="A132" s="59">
        <v>130</v>
      </c>
      <c r="B132" s="59" t="s">
        <v>65</v>
      </c>
      <c r="C132" s="59" t="s">
        <v>317</v>
      </c>
      <c r="D132" s="59">
        <v>4.35</v>
      </c>
      <c r="E132" s="62">
        <v>5000</v>
      </c>
      <c r="F132" s="59">
        <v>20191012</v>
      </c>
      <c r="G132" s="59">
        <v>20201012</v>
      </c>
      <c r="H132" s="59">
        <v>20200605</v>
      </c>
      <c r="I132" s="59" t="s">
        <v>87</v>
      </c>
      <c r="J132" s="59">
        <v>4.35</v>
      </c>
      <c r="K132" s="59" t="s">
        <v>79</v>
      </c>
      <c r="L132" s="66">
        <v>39.875</v>
      </c>
    </row>
    <row r="133" ht="25" customHeight="1" spans="1:12">
      <c r="A133" s="59">
        <v>131</v>
      </c>
      <c r="B133" s="59" t="s">
        <v>65</v>
      </c>
      <c r="C133" s="59" t="s">
        <v>318</v>
      </c>
      <c r="D133" s="59">
        <v>4.35</v>
      </c>
      <c r="E133" s="62">
        <v>3000</v>
      </c>
      <c r="F133" s="59">
        <v>20191012</v>
      </c>
      <c r="G133" s="59">
        <v>20201012</v>
      </c>
      <c r="H133" s="59">
        <v>20200605</v>
      </c>
      <c r="I133" s="59" t="s">
        <v>87</v>
      </c>
      <c r="J133" s="59">
        <v>4.35</v>
      </c>
      <c r="K133" s="59" t="s">
        <v>79</v>
      </c>
      <c r="L133" s="66">
        <v>23.925</v>
      </c>
    </row>
    <row r="134" ht="25" customHeight="1" spans="1:12">
      <c r="A134" s="59">
        <v>132</v>
      </c>
      <c r="B134" s="59" t="s">
        <v>65</v>
      </c>
      <c r="C134" s="59" t="s">
        <v>319</v>
      </c>
      <c r="D134" s="59">
        <v>4.35</v>
      </c>
      <c r="E134" s="62">
        <v>3000</v>
      </c>
      <c r="F134" s="59">
        <v>20191012</v>
      </c>
      <c r="G134" s="59">
        <v>20201012</v>
      </c>
      <c r="H134" s="59">
        <v>20200528</v>
      </c>
      <c r="I134" s="59" t="s">
        <v>87</v>
      </c>
      <c r="J134" s="59">
        <v>4.35</v>
      </c>
      <c r="K134" s="59" t="s">
        <v>79</v>
      </c>
      <c r="L134" s="66">
        <v>21.025</v>
      </c>
    </row>
    <row r="135" ht="25" customHeight="1" spans="1:12">
      <c r="A135" s="59">
        <v>133</v>
      </c>
      <c r="B135" s="59" t="s">
        <v>65</v>
      </c>
      <c r="C135" s="59" t="s">
        <v>320</v>
      </c>
      <c r="D135" s="59">
        <v>4.35</v>
      </c>
      <c r="E135" s="62">
        <v>40000</v>
      </c>
      <c r="F135" s="59">
        <v>20191012</v>
      </c>
      <c r="G135" s="59">
        <v>20201012</v>
      </c>
      <c r="H135" s="59">
        <v>20200531</v>
      </c>
      <c r="I135" s="59" t="s">
        <v>87</v>
      </c>
      <c r="J135" s="59">
        <v>4.35</v>
      </c>
      <c r="K135" s="59" t="s">
        <v>79</v>
      </c>
      <c r="L135" s="66">
        <v>294.833333333333</v>
      </c>
    </row>
    <row r="136" ht="25" customHeight="1" spans="1:12">
      <c r="A136" s="59">
        <v>134</v>
      </c>
      <c r="B136" s="59" t="s">
        <v>65</v>
      </c>
      <c r="C136" s="59" t="s">
        <v>321</v>
      </c>
      <c r="D136" s="59">
        <v>4.35</v>
      </c>
      <c r="E136" s="62">
        <v>5000</v>
      </c>
      <c r="F136" s="59">
        <v>20191012</v>
      </c>
      <c r="G136" s="59">
        <v>20201012</v>
      </c>
      <c r="H136" s="59">
        <v>20200605</v>
      </c>
      <c r="I136" s="59" t="s">
        <v>150</v>
      </c>
      <c r="J136" s="59">
        <v>4.35</v>
      </c>
      <c r="K136" s="59" t="s">
        <v>79</v>
      </c>
      <c r="L136" s="66">
        <v>39.875</v>
      </c>
    </row>
    <row r="137" ht="25" customHeight="1" spans="1:12">
      <c r="A137" s="59">
        <v>135</v>
      </c>
      <c r="B137" s="59" t="s">
        <v>65</v>
      </c>
      <c r="C137" s="59" t="s">
        <v>322</v>
      </c>
      <c r="D137" s="59">
        <v>4.35</v>
      </c>
      <c r="E137" s="62">
        <v>5000</v>
      </c>
      <c r="F137" s="59">
        <v>20191013</v>
      </c>
      <c r="G137" s="59">
        <v>20201013</v>
      </c>
      <c r="H137" s="59">
        <v>20200527</v>
      </c>
      <c r="I137" s="59" t="s">
        <v>150</v>
      </c>
      <c r="J137" s="59">
        <v>4.35</v>
      </c>
      <c r="K137" s="59" t="s">
        <v>79</v>
      </c>
      <c r="L137" s="66">
        <v>34.4375</v>
      </c>
    </row>
    <row r="138" ht="25" customHeight="1" spans="1:12">
      <c r="A138" s="59">
        <v>136</v>
      </c>
      <c r="B138" s="59" t="s">
        <v>65</v>
      </c>
      <c r="C138" s="59" t="s">
        <v>323</v>
      </c>
      <c r="D138" s="59">
        <v>4.35</v>
      </c>
      <c r="E138" s="62">
        <v>3000</v>
      </c>
      <c r="F138" s="59">
        <v>20191013</v>
      </c>
      <c r="G138" s="59">
        <v>20201013</v>
      </c>
      <c r="H138" s="59">
        <v>20200531</v>
      </c>
      <c r="I138" s="59" t="s">
        <v>150</v>
      </c>
      <c r="J138" s="59">
        <v>4.35</v>
      </c>
      <c r="K138" s="59" t="s">
        <v>79</v>
      </c>
      <c r="L138" s="66">
        <v>22.1125</v>
      </c>
    </row>
    <row r="139" ht="25" customHeight="1" spans="1:12">
      <c r="A139" s="59">
        <v>137</v>
      </c>
      <c r="B139" s="59" t="s">
        <v>65</v>
      </c>
      <c r="C139" s="59" t="s">
        <v>324</v>
      </c>
      <c r="D139" s="59">
        <v>4.35</v>
      </c>
      <c r="E139" s="62">
        <v>10000</v>
      </c>
      <c r="F139" s="59">
        <v>20191013</v>
      </c>
      <c r="G139" s="59">
        <v>20201013</v>
      </c>
      <c r="H139" s="59">
        <v>20200601</v>
      </c>
      <c r="I139" s="59" t="s">
        <v>87</v>
      </c>
      <c r="J139" s="59">
        <v>4.35</v>
      </c>
      <c r="K139" s="59" t="s">
        <v>79</v>
      </c>
      <c r="L139" s="66">
        <v>74.9166666666667</v>
      </c>
    </row>
    <row r="140" ht="25" customHeight="1" spans="1:12">
      <c r="A140" s="59">
        <v>138</v>
      </c>
      <c r="B140" s="59" t="s">
        <v>65</v>
      </c>
      <c r="C140" s="59" t="s">
        <v>325</v>
      </c>
      <c r="D140" s="59">
        <v>4.35</v>
      </c>
      <c r="E140" s="62">
        <v>10000</v>
      </c>
      <c r="F140" s="59">
        <v>20191013</v>
      </c>
      <c r="G140" s="59">
        <v>20201013</v>
      </c>
      <c r="H140" s="59">
        <v>20200427</v>
      </c>
      <c r="I140" s="59" t="s">
        <v>87</v>
      </c>
      <c r="J140" s="59">
        <v>4.35</v>
      </c>
      <c r="K140" s="59" t="s">
        <v>79</v>
      </c>
      <c r="L140" s="66">
        <v>32.625</v>
      </c>
    </row>
    <row r="141" ht="25" customHeight="1" spans="1:12">
      <c r="A141" s="59">
        <v>139</v>
      </c>
      <c r="B141" s="59" t="s">
        <v>65</v>
      </c>
      <c r="C141" s="59" t="s">
        <v>326</v>
      </c>
      <c r="D141" s="59">
        <v>4.35</v>
      </c>
      <c r="E141" s="62">
        <v>3000</v>
      </c>
      <c r="F141" s="59">
        <v>20191013</v>
      </c>
      <c r="G141" s="59">
        <v>20201013</v>
      </c>
      <c r="H141" s="59">
        <v>20200402</v>
      </c>
      <c r="I141" s="59" t="s">
        <v>150</v>
      </c>
      <c r="J141" s="59">
        <v>4.35</v>
      </c>
      <c r="K141" s="59" t="s">
        <v>79</v>
      </c>
      <c r="L141" s="66">
        <v>0.725</v>
      </c>
    </row>
    <row r="142" ht="25" customHeight="1" spans="1:12">
      <c r="A142" s="59">
        <v>140</v>
      </c>
      <c r="B142" s="59" t="s">
        <v>65</v>
      </c>
      <c r="C142" s="59" t="s">
        <v>327</v>
      </c>
      <c r="D142" s="59">
        <v>4.35</v>
      </c>
      <c r="E142" s="62">
        <v>3000</v>
      </c>
      <c r="F142" s="59">
        <v>20191122</v>
      </c>
      <c r="G142" s="59">
        <v>20201122</v>
      </c>
      <c r="H142" s="59">
        <v>20200531</v>
      </c>
      <c r="I142" s="59" t="s">
        <v>150</v>
      </c>
      <c r="J142" s="59">
        <v>4.35</v>
      </c>
      <c r="K142" s="59" t="s">
        <v>79</v>
      </c>
      <c r="L142" s="66">
        <v>22.1125</v>
      </c>
    </row>
    <row r="143" ht="25" customHeight="1" spans="1:12">
      <c r="A143" s="59">
        <v>141</v>
      </c>
      <c r="B143" s="59" t="s">
        <v>71</v>
      </c>
      <c r="C143" s="59" t="s">
        <v>328</v>
      </c>
      <c r="D143" s="59">
        <v>4.75</v>
      </c>
      <c r="E143" s="62">
        <v>5000</v>
      </c>
      <c r="F143" s="59">
        <v>20180609</v>
      </c>
      <c r="G143" s="59">
        <v>20200609</v>
      </c>
      <c r="H143" s="59">
        <v>20200413</v>
      </c>
      <c r="I143" s="59" t="s">
        <v>329</v>
      </c>
      <c r="J143" s="59">
        <v>4.75</v>
      </c>
      <c r="K143" s="59" t="s">
        <v>79</v>
      </c>
      <c r="L143" s="66">
        <v>7.92</v>
      </c>
    </row>
    <row r="144" ht="25" customHeight="1" spans="1:12">
      <c r="A144" s="59">
        <v>142</v>
      </c>
      <c r="B144" s="59" t="s">
        <v>71</v>
      </c>
      <c r="C144" s="59" t="s">
        <v>330</v>
      </c>
      <c r="D144" s="59">
        <v>4.35</v>
      </c>
      <c r="E144" s="62">
        <v>10000</v>
      </c>
      <c r="F144" s="59">
        <v>20190924</v>
      </c>
      <c r="G144" s="59">
        <v>20200924</v>
      </c>
      <c r="H144" s="59">
        <v>20200611</v>
      </c>
      <c r="I144" s="59" t="s">
        <v>331</v>
      </c>
      <c r="J144" s="59">
        <v>4.35</v>
      </c>
      <c r="K144" s="59" t="s">
        <v>79</v>
      </c>
      <c r="L144" s="66">
        <v>85.79</v>
      </c>
    </row>
    <row r="145" ht="25" customHeight="1" spans="1:12">
      <c r="A145" s="59">
        <v>143</v>
      </c>
      <c r="B145" s="59" t="s">
        <v>71</v>
      </c>
      <c r="C145" s="59" t="s">
        <v>332</v>
      </c>
      <c r="D145" s="59">
        <v>4.35</v>
      </c>
      <c r="E145" s="62">
        <v>3000</v>
      </c>
      <c r="F145" s="59">
        <v>20191014</v>
      </c>
      <c r="G145" s="59">
        <v>20201014</v>
      </c>
      <c r="H145" s="59">
        <v>20200419</v>
      </c>
      <c r="I145" s="59" t="s">
        <v>333</v>
      </c>
      <c r="J145" s="59">
        <v>4.35</v>
      </c>
      <c r="K145" s="59" t="s">
        <v>79</v>
      </c>
      <c r="L145" s="66">
        <v>6.53</v>
      </c>
    </row>
    <row r="146" ht="25" customHeight="1" spans="1:12">
      <c r="A146" s="59">
        <v>144</v>
      </c>
      <c r="B146" s="59" t="s">
        <v>71</v>
      </c>
      <c r="C146" s="59" t="s">
        <v>73</v>
      </c>
      <c r="D146" s="59">
        <v>4.35</v>
      </c>
      <c r="E146" s="62">
        <v>3000</v>
      </c>
      <c r="F146" s="59">
        <v>20191014</v>
      </c>
      <c r="G146" s="59">
        <v>20201014</v>
      </c>
      <c r="H146" s="59">
        <v>20200422</v>
      </c>
      <c r="I146" s="59" t="s">
        <v>333</v>
      </c>
      <c r="J146" s="59">
        <v>4.35</v>
      </c>
      <c r="K146" s="59" t="s">
        <v>79</v>
      </c>
      <c r="L146" s="66">
        <v>7.61</v>
      </c>
    </row>
    <row r="147" ht="25" customHeight="1" spans="1:12">
      <c r="A147" s="59">
        <v>145</v>
      </c>
      <c r="B147" s="59" t="s">
        <v>71</v>
      </c>
      <c r="C147" s="59" t="s">
        <v>334</v>
      </c>
      <c r="D147" s="59">
        <v>4.35</v>
      </c>
      <c r="E147" s="62">
        <v>3000</v>
      </c>
      <c r="F147" s="59">
        <v>20191015</v>
      </c>
      <c r="G147" s="59">
        <v>20201015</v>
      </c>
      <c r="H147" s="59">
        <v>20200627</v>
      </c>
      <c r="I147" s="59" t="s">
        <v>87</v>
      </c>
      <c r="J147" s="59">
        <v>4.35</v>
      </c>
      <c r="K147" s="59" t="s">
        <v>79</v>
      </c>
      <c r="L147" s="66">
        <v>31.54</v>
      </c>
    </row>
    <row r="148" ht="25" customHeight="1" spans="1:12">
      <c r="A148" s="59">
        <v>146</v>
      </c>
      <c r="B148" s="59" t="s">
        <v>71</v>
      </c>
      <c r="C148" s="59" t="s">
        <v>335</v>
      </c>
      <c r="D148" s="59">
        <v>4.35</v>
      </c>
      <c r="E148" s="62">
        <v>5000</v>
      </c>
      <c r="F148" s="59">
        <v>20191015</v>
      </c>
      <c r="G148" s="59">
        <v>20201015</v>
      </c>
      <c r="H148" s="59">
        <v>20200604</v>
      </c>
      <c r="I148" s="59" t="s">
        <v>27</v>
      </c>
      <c r="J148" s="59">
        <v>4.35</v>
      </c>
      <c r="K148" s="59" t="s">
        <v>79</v>
      </c>
      <c r="L148" s="66">
        <v>38.67</v>
      </c>
    </row>
    <row r="149" ht="25" customHeight="1" spans="1:12">
      <c r="A149" s="59">
        <v>147</v>
      </c>
      <c r="B149" s="59" t="s">
        <v>71</v>
      </c>
      <c r="C149" s="59" t="s">
        <v>336</v>
      </c>
      <c r="D149" s="59">
        <v>4.35</v>
      </c>
      <c r="E149" s="62">
        <v>3000</v>
      </c>
      <c r="F149" s="59">
        <v>20191019</v>
      </c>
      <c r="G149" s="59">
        <v>20201019</v>
      </c>
      <c r="H149" s="59">
        <v>20200626</v>
      </c>
      <c r="I149" s="59" t="s">
        <v>333</v>
      </c>
      <c r="J149" s="59">
        <v>4.35</v>
      </c>
      <c r="K149" s="59" t="s">
        <v>79</v>
      </c>
      <c r="L149" s="66">
        <v>31.18</v>
      </c>
    </row>
    <row r="150" ht="25" customHeight="1" spans="1:12">
      <c r="A150" s="59">
        <v>148</v>
      </c>
      <c r="B150" s="59" t="s">
        <v>337</v>
      </c>
      <c r="C150" s="59" t="s">
        <v>338</v>
      </c>
      <c r="D150" s="59">
        <v>4.75</v>
      </c>
      <c r="E150" s="62">
        <v>5000</v>
      </c>
      <c r="F150" s="59" t="s">
        <v>339</v>
      </c>
      <c r="G150" s="59" t="s">
        <v>340</v>
      </c>
      <c r="H150" s="59">
        <v>20200630</v>
      </c>
      <c r="I150" s="59" t="s">
        <v>341</v>
      </c>
      <c r="J150" s="59">
        <v>4.75</v>
      </c>
      <c r="K150" s="59" t="s">
        <v>79</v>
      </c>
      <c r="L150" s="66">
        <v>13.19</v>
      </c>
    </row>
    <row r="151" ht="25" customHeight="1" spans="1:12">
      <c r="A151" s="59">
        <v>149</v>
      </c>
      <c r="B151" s="59" t="s">
        <v>337</v>
      </c>
      <c r="C151" s="59" t="s">
        <v>342</v>
      </c>
      <c r="D151" s="59">
        <v>4.35</v>
      </c>
      <c r="E151" s="62">
        <v>50000</v>
      </c>
      <c r="F151" s="59" t="s">
        <v>343</v>
      </c>
      <c r="G151" s="59" t="s">
        <v>344</v>
      </c>
      <c r="H151" s="59">
        <v>20200630</v>
      </c>
      <c r="I151" s="59" t="s">
        <v>150</v>
      </c>
      <c r="J151" s="59">
        <v>4.35</v>
      </c>
      <c r="K151" s="59" t="s">
        <v>79</v>
      </c>
      <c r="L151" s="66">
        <v>126.88</v>
      </c>
    </row>
    <row r="152" ht="25" customHeight="1" spans="1:12">
      <c r="A152" s="59">
        <v>150</v>
      </c>
      <c r="B152" s="59" t="s">
        <v>337</v>
      </c>
      <c r="C152" s="59" t="s">
        <v>345</v>
      </c>
      <c r="D152" s="59">
        <v>4.35</v>
      </c>
      <c r="E152" s="62">
        <v>50000</v>
      </c>
      <c r="F152" s="59" t="s">
        <v>346</v>
      </c>
      <c r="G152" s="59" t="s">
        <v>347</v>
      </c>
      <c r="H152" s="59">
        <v>20200630</v>
      </c>
      <c r="I152" s="59" t="s">
        <v>348</v>
      </c>
      <c r="J152" s="59">
        <v>4.35</v>
      </c>
      <c r="K152" s="59" t="s">
        <v>79</v>
      </c>
      <c r="L152" s="66">
        <v>157.08</v>
      </c>
    </row>
    <row r="153" ht="25" customHeight="1" spans="1:12">
      <c r="A153" s="59">
        <v>151</v>
      </c>
      <c r="B153" s="59" t="s">
        <v>337</v>
      </c>
      <c r="C153" s="59" t="s">
        <v>349</v>
      </c>
      <c r="D153" s="59">
        <v>4.75</v>
      </c>
      <c r="E153" s="62">
        <v>5000</v>
      </c>
      <c r="F153" s="59" t="s">
        <v>350</v>
      </c>
      <c r="G153" s="59" t="s">
        <v>351</v>
      </c>
      <c r="H153" s="59">
        <v>20200630</v>
      </c>
      <c r="I153" s="59" t="s">
        <v>87</v>
      </c>
      <c r="J153" s="59">
        <v>4.75</v>
      </c>
      <c r="K153" s="59" t="s">
        <v>79</v>
      </c>
      <c r="L153" s="66">
        <v>45.52</v>
      </c>
    </row>
    <row r="154" ht="25" customHeight="1" spans="1:12">
      <c r="A154" s="59">
        <v>152</v>
      </c>
      <c r="B154" s="59" t="s">
        <v>337</v>
      </c>
      <c r="C154" s="59" t="s">
        <v>352</v>
      </c>
      <c r="D154" s="59">
        <v>4.75</v>
      </c>
      <c r="E154" s="62">
        <v>5000</v>
      </c>
      <c r="F154" s="59" t="s">
        <v>353</v>
      </c>
      <c r="G154" s="59" t="s">
        <v>354</v>
      </c>
      <c r="H154" s="59">
        <v>20200630</v>
      </c>
      <c r="I154" s="59" t="s">
        <v>87</v>
      </c>
      <c r="J154" s="59">
        <v>4.75</v>
      </c>
      <c r="K154" s="59" t="s">
        <v>79</v>
      </c>
      <c r="L154" s="66">
        <v>46.84</v>
      </c>
    </row>
    <row r="155" ht="25" customHeight="1" spans="1:12">
      <c r="A155" s="59">
        <v>153</v>
      </c>
      <c r="B155" s="59" t="s">
        <v>355</v>
      </c>
      <c r="C155" s="59" t="s">
        <v>356</v>
      </c>
      <c r="D155" s="59">
        <v>4.35</v>
      </c>
      <c r="E155" s="62">
        <v>40000</v>
      </c>
      <c r="F155" s="59" t="s">
        <v>357</v>
      </c>
      <c r="G155" s="59" t="s">
        <v>358</v>
      </c>
      <c r="H155" s="59">
        <v>20200630</v>
      </c>
      <c r="I155" s="59" t="s">
        <v>27</v>
      </c>
      <c r="J155" s="59">
        <v>4.35</v>
      </c>
      <c r="K155" s="59" t="s">
        <v>79</v>
      </c>
      <c r="L155" s="66">
        <v>410.83</v>
      </c>
    </row>
    <row r="156" ht="25" customHeight="1" spans="1:12">
      <c r="A156" s="59">
        <v>154</v>
      </c>
      <c r="B156" s="59" t="s">
        <v>359</v>
      </c>
      <c r="C156" s="59" t="s">
        <v>360</v>
      </c>
      <c r="D156" s="59">
        <v>4.75</v>
      </c>
      <c r="E156" s="62">
        <v>5000</v>
      </c>
      <c r="F156" s="59">
        <v>20180723</v>
      </c>
      <c r="G156" s="59">
        <v>20210723</v>
      </c>
      <c r="H156" s="59">
        <v>20200413</v>
      </c>
      <c r="I156" s="59" t="s">
        <v>361</v>
      </c>
      <c r="J156" s="59">
        <v>4.75</v>
      </c>
      <c r="K156" s="59" t="s">
        <v>79</v>
      </c>
      <c r="L156" s="66">
        <v>8.58</v>
      </c>
    </row>
    <row r="157" ht="25" customHeight="1" spans="1:12">
      <c r="A157" s="59">
        <v>155</v>
      </c>
      <c r="B157" s="59" t="s">
        <v>359</v>
      </c>
      <c r="C157" s="59" t="s">
        <v>362</v>
      </c>
      <c r="D157" s="59">
        <v>4.35</v>
      </c>
      <c r="E157" s="62">
        <v>5000</v>
      </c>
      <c r="F157" s="59">
        <v>20190924</v>
      </c>
      <c r="G157" s="59">
        <v>20200924</v>
      </c>
      <c r="H157" s="59">
        <v>20200416</v>
      </c>
      <c r="I157" s="59" t="s">
        <v>363</v>
      </c>
      <c r="J157" s="59">
        <v>4.35</v>
      </c>
      <c r="K157" s="59" t="s">
        <v>79</v>
      </c>
      <c r="L157" s="66">
        <v>9.67</v>
      </c>
    </row>
    <row r="158" ht="25" customHeight="1" spans="1:12">
      <c r="A158" s="59">
        <v>156</v>
      </c>
      <c r="B158" s="59" t="s">
        <v>359</v>
      </c>
      <c r="C158" s="59" t="s">
        <v>364</v>
      </c>
      <c r="D158" s="59">
        <v>4.35</v>
      </c>
      <c r="E158" s="62">
        <v>5000</v>
      </c>
      <c r="F158" s="59">
        <v>20190926</v>
      </c>
      <c r="G158" s="59">
        <v>20200926</v>
      </c>
      <c r="H158" s="59">
        <v>20200602</v>
      </c>
      <c r="I158" s="59" t="s">
        <v>363</v>
      </c>
      <c r="J158" s="59">
        <v>4.35</v>
      </c>
      <c r="K158" s="59" t="s">
        <v>79</v>
      </c>
      <c r="L158" s="66">
        <v>38.06</v>
      </c>
    </row>
    <row r="159" ht="25" customHeight="1" spans="1:12">
      <c r="A159" s="59">
        <v>157</v>
      </c>
      <c r="B159" s="59" t="s">
        <v>359</v>
      </c>
      <c r="C159" s="59" t="s">
        <v>364</v>
      </c>
      <c r="D159" s="59">
        <v>4.35</v>
      </c>
      <c r="E159" s="62">
        <v>5000</v>
      </c>
      <c r="F159" s="59">
        <v>20190926</v>
      </c>
      <c r="G159" s="59">
        <v>20200926</v>
      </c>
      <c r="H159" s="59">
        <v>20200602</v>
      </c>
      <c r="I159" s="59" t="s">
        <v>365</v>
      </c>
      <c r="J159" s="59">
        <v>4.35</v>
      </c>
      <c r="K159" s="59" t="s">
        <v>79</v>
      </c>
      <c r="L159" s="66">
        <v>38.06</v>
      </c>
    </row>
    <row r="160" ht="25" customHeight="1" spans="1:12">
      <c r="A160" s="59">
        <v>158</v>
      </c>
      <c r="B160" s="59" t="s">
        <v>359</v>
      </c>
      <c r="C160" s="59" t="s">
        <v>366</v>
      </c>
      <c r="D160" s="59">
        <v>4.35</v>
      </c>
      <c r="E160" s="62">
        <v>5000</v>
      </c>
      <c r="F160" s="59">
        <v>20191010</v>
      </c>
      <c r="G160" s="59">
        <v>20201010</v>
      </c>
      <c r="H160" s="59">
        <v>20200406</v>
      </c>
      <c r="I160" s="59" t="s">
        <v>367</v>
      </c>
      <c r="J160" s="59">
        <v>4.35</v>
      </c>
      <c r="K160" s="59" t="s">
        <v>79</v>
      </c>
      <c r="L160" s="66">
        <v>3.63</v>
      </c>
    </row>
    <row r="161" ht="25" customHeight="1" spans="1:12">
      <c r="A161" s="59">
        <v>159</v>
      </c>
      <c r="B161" s="59" t="s">
        <v>359</v>
      </c>
      <c r="C161" s="59" t="s">
        <v>368</v>
      </c>
      <c r="D161" s="59">
        <v>4.35</v>
      </c>
      <c r="E161" s="62">
        <v>10000</v>
      </c>
      <c r="F161" s="59">
        <v>20191011</v>
      </c>
      <c r="G161" s="59">
        <v>20201011</v>
      </c>
      <c r="H161" s="59">
        <v>20200414</v>
      </c>
      <c r="I161" s="59" t="s">
        <v>369</v>
      </c>
      <c r="J161" s="59">
        <v>4.35</v>
      </c>
      <c r="K161" s="59" t="s">
        <v>79</v>
      </c>
      <c r="L161" s="66">
        <v>16.92</v>
      </c>
    </row>
    <row r="162" ht="25" customHeight="1" spans="1:12">
      <c r="A162" s="59">
        <v>160</v>
      </c>
      <c r="B162" s="59" t="s">
        <v>359</v>
      </c>
      <c r="C162" s="59" t="s">
        <v>370</v>
      </c>
      <c r="D162" s="59">
        <v>4.35</v>
      </c>
      <c r="E162" s="62">
        <v>5000</v>
      </c>
      <c r="F162" s="59">
        <v>20191013</v>
      </c>
      <c r="G162" s="59">
        <v>20201013</v>
      </c>
      <c r="H162" s="59">
        <v>20200527</v>
      </c>
      <c r="I162" s="59" t="s">
        <v>367</v>
      </c>
      <c r="J162" s="59">
        <v>4.35</v>
      </c>
      <c r="K162" s="59" t="s">
        <v>79</v>
      </c>
      <c r="L162" s="66">
        <v>34.44</v>
      </c>
    </row>
    <row r="163" ht="25" customHeight="1" spans="1:12">
      <c r="A163" s="59">
        <v>161</v>
      </c>
      <c r="B163" s="59" t="s">
        <v>359</v>
      </c>
      <c r="C163" s="59" t="s">
        <v>371</v>
      </c>
      <c r="D163" s="59">
        <v>4.35</v>
      </c>
      <c r="E163" s="62">
        <v>5000</v>
      </c>
      <c r="F163" s="59">
        <v>20191014</v>
      </c>
      <c r="G163" s="59">
        <v>20201014</v>
      </c>
      <c r="H163" s="59">
        <v>20200404</v>
      </c>
      <c r="I163" s="59" t="s">
        <v>367</v>
      </c>
      <c r="J163" s="59">
        <v>4.35</v>
      </c>
      <c r="K163" s="59" t="s">
        <v>79</v>
      </c>
      <c r="L163" s="66">
        <v>2.42</v>
      </c>
    </row>
    <row r="164" ht="25" customHeight="1" spans="1:12">
      <c r="A164" s="59">
        <v>162</v>
      </c>
      <c r="B164" s="59" t="s">
        <v>359</v>
      </c>
      <c r="C164" s="59" t="s">
        <v>372</v>
      </c>
      <c r="D164" s="59">
        <v>4.35</v>
      </c>
      <c r="E164" s="62">
        <v>5000</v>
      </c>
      <c r="F164" s="59">
        <v>20191014</v>
      </c>
      <c r="G164" s="59">
        <v>20201014</v>
      </c>
      <c r="H164" s="59">
        <v>20200629</v>
      </c>
      <c r="I164" s="59" t="s">
        <v>367</v>
      </c>
      <c r="J164" s="59">
        <v>4.35</v>
      </c>
      <c r="K164" s="59" t="s">
        <v>79</v>
      </c>
      <c r="L164" s="66">
        <v>54.38</v>
      </c>
    </row>
    <row r="165" ht="25" customHeight="1" spans="1:12">
      <c r="A165" s="59">
        <v>163</v>
      </c>
      <c r="B165" s="59" t="s">
        <v>359</v>
      </c>
      <c r="C165" s="59" t="s">
        <v>373</v>
      </c>
      <c r="D165" s="59">
        <v>4.35</v>
      </c>
      <c r="E165" s="62">
        <v>30000</v>
      </c>
      <c r="F165" s="59">
        <v>20191014</v>
      </c>
      <c r="G165" s="59">
        <v>20201014</v>
      </c>
      <c r="H165" s="59">
        <v>20200607</v>
      </c>
      <c r="I165" s="59" t="s">
        <v>374</v>
      </c>
      <c r="J165" s="59">
        <v>4.35</v>
      </c>
      <c r="K165" s="59" t="s">
        <v>79</v>
      </c>
      <c r="L165" s="66">
        <v>246.5</v>
      </c>
    </row>
    <row r="166" ht="25" customHeight="1" spans="1:12">
      <c r="A166" s="59">
        <v>164</v>
      </c>
      <c r="B166" s="59" t="s">
        <v>359</v>
      </c>
      <c r="C166" s="59" t="s">
        <v>375</v>
      </c>
      <c r="D166" s="59">
        <v>4.35</v>
      </c>
      <c r="E166" s="62">
        <v>5000</v>
      </c>
      <c r="F166" s="59">
        <v>20191015</v>
      </c>
      <c r="G166" s="59">
        <v>20201015</v>
      </c>
      <c r="H166" s="59">
        <v>20200408</v>
      </c>
      <c r="I166" s="59" t="s">
        <v>27</v>
      </c>
      <c r="J166" s="59">
        <v>4.35</v>
      </c>
      <c r="K166" s="59" t="s">
        <v>79</v>
      </c>
      <c r="L166" s="66">
        <v>4.83</v>
      </c>
    </row>
    <row r="167" ht="25" customHeight="1" spans="1:12">
      <c r="A167" s="59">
        <v>165</v>
      </c>
      <c r="B167" s="59" t="s">
        <v>359</v>
      </c>
      <c r="C167" s="59" t="s">
        <v>376</v>
      </c>
      <c r="D167" s="59">
        <v>4.35</v>
      </c>
      <c r="E167" s="62">
        <v>5000</v>
      </c>
      <c r="F167" s="59">
        <v>20191016</v>
      </c>
      <c r="G167" s="59">
        <v>20201016</v>
      </c>
      <c r="H167" s="59">
        <v>20200403</v>
      </c>
      <c r="I167" s="59" t="s">
        <v>50</v>
      </c>
      <c r="J167" s="59">
        <v>4.35</v>
      </c>
      <c r="K167" s="59" t="s">
        <v>79</v>
      </c>
      <c r="L167" s="66">
        <v>1.81</v>
      </c>
    </row>
    <row r="168" ht="25" customHeight="1" spans="1:12">
      <c r="A168" s="59">
        <v>166</v>
      </c>
      <c r="B168" s="59" t="s">
        <v>359</v>
      </c>
      <c r="C168" s="59" t="s">
        <v>377</v>
      </c>
      <c r="D168" s="59">
        <v>4.35</v>
      </c>
      <c r="E168" s="62">
        <v>5000</v>
      </c>
      <c r="F168" s="59">
        <v>20191019</v>
      </c>
      <c r="G168" s="59">
        <v>20201019</v>
      </c>
      <c r="H168" s="59">
        <v>20200425</v>
      </c>
      <c r="I168" s="59" t="s">
        <v>363</v>
      </c>
      <c r="J168" s="59">
        <v>4.35</v>
      </c>
      <c r="K168" s="59" t="s">
        <v>79</v>
      </c>
      <c r="L168" s="66">
        <v>15.1</v>
      </c>
    </row>
    <row r="169" ht="25" customHeight="1" spans="1:12">
      <c r="A169" s="59">
        <v>167</v>
      </c>
      <c r="B169" s="59" t="s">
        <v>359</v>
      </c>
      <c r="C169" s="59" t="s">
        <v>378</v>
      </c>
      <c r="D169" s="59">
        <v>4.35</v>
      </c>
      <c r="E169" s="62">
        <v>5000</v>
      </c>
      <c r="F169" s="59">
        <v>20191019</v>
      </c>
      <c r="G169" s="59">
        <v>20201019</v>
      </c>
      <c r="H169" s="59">
        <v>20200529</v>
      </c>
      <c r="I169" s="59" t="s">
        <v>363</v>
      </c>
      <c r="J169" s="59">
        <v>4.35</v>
      </c>
      <c r="K169" s="59" t="s">
        <v>79</v>
      </c>
      <c r="L169" s="66">
        <v>35.65</v>
      </c>
    </row>
    <row r="170" ht="25" customHeight="1" spans="1:12">
      <c r="A170" s="59">
        <v>168</v>
      </c>
      <c r="B170" s="59" t="s">
        <v>359</v>
      </c>
      <c r="C170" s="59" t="s">
        <v>379</v>
      </c>
      <c r="D170" s="59">
        <v>4.35</v>
      </c>
      <c r="E170" s="62">
        <v>5000</v>
      </c>
      <c r="F170" s="59">
        <v>20191025</v>
      </c>
      <c r="G170" s="59">
        <v>20201025</v>
      </c>
      <c r="H170" s="59">
        <v>20200408</v>
      </c>
      <c r="I170" s="59" t="s">
        <v>27</v>
      </c>
      <c r="J170" s="59">
        <v>4.35</v>
      </c>
      <c r="K170" s="59" t="s">
        <v>79</v>
      </c>
      <c r="L170" s="66">
        <v>4.83</v>
      </c>
    </row>
    <row r="171" ht="25" customHeight="1" spans="1:12">
      <c r="A171" s="59">
        <v>169</v>
      </c>
      <c r="B171" s="59" t="s">
        <v>359</v>
      </c>
      <c r="C171" s="59" t="s">
        <v>380</v>
      </c>
      <c r="D171" s="59">
        <v>4.35</v>
      </c>
      <c r="E171" s="62">
        <v>5000</v>
      </c>
      <c r="F171" s="59">
        <v>20191120</v>
      </c>
      <c r="G171" s="59">
        <v>20201120</v>
      </c>
      <c r="H171" s="59">
        <v>20200404</v>
      </c>
      <c r="I171" s="59" t="s">
        <v>87</v>
      </c>
      <c r="J171" s="59">
        <v>4.35</v>
      </c>
      <c r="K171" s="59" t="s">
        <v>79</v>
      </c>
      <c r="L171" s="66">
        <v>2.42</v>
      </c>
    </row>
    <row r="172" ht="25" customHeight="1" spans="1:12">
      <c r="A172" s="59">
        <v>170</v>
      </c>
      <c r="B172" s="59" t="s">
        <v>381</v>
      </c>
      <c r="C172" s="59" t="s">
        <v>382</v>
      </c>
      <c r="D172" s="59">
        <v>4.35</v>
      </c>
      <c r="E172" s="62">
        <v>50000</v>
      </c>
      <c r="F172" s="59">
        <v>20190930</v>
      </c>
      <c r="G172" s="59">
        <v>20200930</v>
      </c>
      <c r="H172" s="59">
        <v>20200630</v>
      </c>
      <c r="I172" s="59" t="s">
        <v>383</v>
      </c>
      <c r="J172" s="59">
        <v>4.35</v>
      </c>
      <c r="K172" s="59" t="s">
        <v>79</v>
      </c>
      <c r="L172" s="66">
        <v>507.5</v>
      </c>
    </row>
    <row r="173" ht="25" customHeight="1" spans="1:12">
      <c r="A173" s="59">
        <v>171</v>
      </c>
      <c r="B173" s="59" t="s">
        <v>381</v>
      </c>
      <c r="C173" s="59" t="s">
        <v>384</v>
      </c>
      <c r="D173" s="59">
        <v>4.35</v>
      </c>
      <c r="E173" s="62">
        <v>20000</v>
      </c>
      <c r="F173" s="59">
        <v>20191001</v>
      </c>
      <c r="G173" s="59">
        <v>20201001</v>
      </c>
      <c r="H173" s="59">
        <v>20200630</v>
      </c>
      <c r="I173" s="59" t="s">
        <v>150</v>
      </c>
      <c r="J173" s="59">
        <v>4.35</v>
      </c>
      <c r="K173" s="59" t="s">
        <v>79</v>
      </c>
      <c r="L173" s="66">
        <v>19.33</v>
      </c>
    </row>
    <row r="174" ht="25" customHeight="1" spans="1:12">
      <c r="A174" s="59">
        <v>172</v>
      </c>
      <c r="B174" s="59" t="s">
        <v>54</v>
      </c>
      <c r="C174" s="59" t="s">
        <v>385</v>
      </c>
      <c r="D174" s="59">
        <v>4.35</v>
      </c>
      <c r="E174" s="62">
        <v>5000</v>
      </c>
      <c r="F174" s="59">
        <v>20191108</v>
      </c>
      <c r="G174" s="59">
        <v>20201108</v>
      </c>
      <c r="H174" s="59">
        <v>20200417</v>
      </c>
      <c r="I174" s="59" t="s">
        <v>87</v>
      </c>
      <c r="J174" s="59">
        <v>4.35</v>
      </c>
      <c r="K174" s="59" t="s">
        <v>79</v>
      </c>
      <c r="L174" s="66">
        <v>10.27</v>
      </c>
    </row>
    <row r="175" ht="25" customHeight="1" spans="1:12">
      <c r="A175" s="59">
        <v>173</v>
      </c>
      <c r="B175" s="59" t="s">
        <v>54</v>
      </c>
      <c r="C175" s="59" t="s">
        <v>386</v>
      </c>
      <c r="D175" s="59">
        <v>4.75</v>
      </c>
      <c r="E175" s="62">
        <v>5000</v>
      </c>
      <c r="F175" s="59">
        <v>20180622</v>
      </c>
      <c r="G175" s="59">
        <v>20210622</v>
      </c>
      <c r="H175" s="59">
        <v>20200518</v>
      </c>
      <c r="I175" s="59" t="s">
        <v>87</v>
      </c>
      <c r="J175" s="59">
        <v>4.75</v>
      </c>
      <c r="K175" s="59" t="s">
        <v>79</v>
      </c>
      <c r="L175" s="66">
        <v>31.67</v>
      </c>
    </row>
    <row r="176" ht="25" customHeight="1" spans="1:12">
      <c r="A176" s="59">
        <v>174</v>
      </c>
      <c r="B176" s="59" t="s">
        <v>54</v>
      </c>
      <c r="C176" s="59" t="s">
        <v>387</v>
      </c>
      <c r="D176" s="59">
        <v>4.35</v>
      </c>
      <c r="E176" s="62">
        <v>20000</v>
      </c>
      <c r="F176" s="59">
        <v>20190831</v>
      </c>
      <c r="G176" s="59">
        <v>20200831</v>
      </c>
      <c r="H176" s="59">
        <v>20200518</v>
      </c>
      <c r="I176" s="59" t="s">
        <v>150</v>
      </c>
      <c r="J176" s="59">
        <v>4.35</v>
      </c>
      <c r="K176" s="59" t="s">
        <v>79</v>
      </c>
      <c r="L176" s="66">
        <v>116</v>
      </c>
    </row>
    <row r="177" ht="25" customHeight="1" spans="1:12">
      <c r="A177" s="59">
        <v>175</v>
      </c>
      <c r="B177" s="59" t="s">
        <v>54</v>
      </c>
      <c r="C177" s="59" t="s">
        <v>388</v>
      </c>
      <c r="D177" s="59">
        <v>4.75</v>
      </c>
      <c r="E177" s="62">
        <v>5000</v>
      </c>
      <c r="F177" s="59">
        <v>20180709</v>
      </c>
      <c r="G177" s="59">
        <v>20210709</v>
      </c>
      <c r="H177" s="59">
        <v>20200525</v>
      </c>
      <c r="I177" s="59" t="s">
        <v>87</v>
      </c>
      <c r="J177" s="59">
        <v>4.75</v>
      </c>
      <c r="K177" s="59" t="s">
        <v>79</v>
      </c>
      <c r="L177" s="66">
        <v>36.28</v>
      </c>
    </row>
    <row r="178" ht="25" customHeight="1" spans="1:12">
      <c r="A178" s="59">
        <v>176</v>
      </c>
      <c r="B178" s="59" t="s">
        <v>54</v>
      </c>
      <c r="C178" s="59" t="s">
        <v>389</v>
      </c>
      <c r="D178" s="59">
        <v>4.35</v>
      </c>
      <c r="E178" s="62">
        <v>10000</v>
      </c>
      <c r="F178" s="59">
        <v>20200330</v>
      </c>
      <c r="G178" s="59">
        <v>20210330</v>
      </c>
      <c r="H178" s="59">
        <v>20200529</v>
      </c>
      <c r="I178" s="59" t="s">
        <v>150</v>
      </c>
      <c r="J178" s="59">
        <v>4.35</v>
      </c>
      <c r="K178" s="59" t="s">
        <v>79</v>
      </c>
      <c r="L178" s="66">
        <v>71.29</v>
      </c>
    </row>
    <row r="179" ht="25" customHeight="1" spans="1:12">
      <c r="A179" s="59">
        <v>177</v>
      </c>
      <c r="B179" s="59" t="s">
        <v>54</v>
      </c>
      <c r="C179" s="59" t="s">
        <v>390</v>
      </c>
      <c r="D179" s="59">
        <v>4.75</v>
      </c>
      <c r="E179" s="62">
        <v>5000</v>
      </c>
      <c r="F179" s="59">
        <v>20180709</v>
      </c>
      <c r="G179" s="59">
        <v>20210709</v>
      </c>
      <c r="H179" s="59">
        <v>20200602</v>
      </c>
      <c r="I179" s="59" t="s">
        <v>87</v>
      </c>
      <c r="J179" s="59">
        <v>4.75</v>
      </c>
      <c r="K179" s="59" t="s">
        <v>79</v>
      </c>
      <c r="L179" s="66">
        <v>41.56</v>
      </c>
    </row>
    <row r="180" ht="25" customHeight="1" spans="1:12">
      <c r="A180" s="59">
        <v>178</v>
      </c>
      <c r="B180" s="59" t="s">
        <v>54</v>
      </c>
      <c r="C180" s="59" t="s">
        <v>391</v>
      </c>
      <c r="D180" s="59">
        <v>4.35</v>
      </c>
      <c r="E180" s="62">
        <v>36000</v>
      </c>
      <c r="F180" s="59">
        <v>20190814</v>
      </c>
      <c r="G180" s="59">
        <v>20200814</v>
      </c>
      <c r="H180" s="59">
        <v>20200602</v>
      </c>
      <c r="I180" s="59" t="s">
        <v>87</v>
      </c>
      <c r="J180" s="59">
        <v>4.35</v>
      </c>
      <c r="K180" s="59" t="s">
        <v>79</v>
      </c>
      <c r="L180" s="66">
        <v>274.05</v>
      </c>
    </row>
    <row r="181" ht="25" customHeight="1" spans="1:12">
      <c r="A181" s="59">
        <v>179</v>
      </c>
      <c r="B181" s="59" t="s">
        <v>54</v>
      </c>
      <c r="C181" s="59" t="s">
        <v>392</v>
      </c>
      <c r="D181" s="59">
        <v>4.35</v>
      </c>
      <c r="E181" s="62">
        <v>50000</v>
      </c>
      <c r="F181" s="59">
        <v>20191013</v>
      </c>
      <c r="G181" s="59">
        <v>20201013</v>
      </c>
      <c r="H181" s="59">
        <v>20200602</v>
      </c>
      <c r="I181" s="59" t="s">
        <v>150</v>
      </c>
      <c r="J181" s="59">
        <v>4.35</v>
      </c>
      <c r="K181" s="59" t="s">
        <v>79</v>
      </c>
      <c r="L181" s="66">
        <v>380.63</v>
      </c>
    </row>
    <row r="182" ht="25" customHeight="1" spans="1:12">
      <c r="A182" s="59">
        <v>180</v>
      </c>
      <c r="B182" s="59" t="s">
        <v>54</v>
      </c>
      <c r="C182" s="59" t="s">
        <v>319</v>
      </c>
      <c r="D182" s="59">
        <v>4.35</v>
      </c>
      <c r="E182" s="62">
        <v>5000</v>
      </c>
      <c r="F182" s="59">
        <v>20191115</v>
      </c>
      <c r="G182" s="59">
        <v>20201115</v>
      </c>
      <c r="H182" s="59">
        <v>20200602</v>
      </c>
      <c r="I182" s="59" t="s">
        <v>87</v>
      </c>
      <c r="J182" s="59">
        <v>4.35</v>
      </c>
      <c r="K182" s="59" t="s">
        <v>79</v>
      </c>
      <c r="L182" s="66">
        <v>38.06</v>
      </c>
    </row>
    <row r="183" ht="25" customHeight="1" spans="1:12">
      <c r="A183" s="59">
        <v>181</v>
      </c>
      <c r="B183" s="59" t="s">
        <v>54</v>
      </c>
      <c r="C183" s="59" t="s">
        <v>393</v>
      </c>
      <c r="D183" s="59">
        <v>4.35</v>
      </c>
      <c r="E183" s="62">
        <v>5000</v>
      </c>
      <c r="F183" s="59">
        <v>20191115</v>
      </c>
      <c r="G183" s="59">
        <v>20201115</v>
      </c>
      <c r="H183" s="59">
        <v>20200602</v>
      </c>
      <c r="I183" s="59" t="s">
        <v>87</v>
      </c>
      <c r="J183" s="59">
        <v>4.35</v>
      </c>
      <c r="K183" s="59" t="s">
        <v>79</v>
      </c>
      <c r="L183" s="66">
        <v>38.06</v>
      </c>
    </row>
    <row r="184" ht="25" customHeight="1" spans="1:12">
      <c r="A184" s="59">
        <v>182</v>
      </c>
      <c r="B184" s="59" t="s">
        <v>54</v>
      </c>
      <c r="C184" s="59" t="s">
        <v>394</v>
      </c>
      <c r="D184" s="59">
        <v>4.35</v>
      </c>
      <c r="E184" s="62">
        <v>10000</v>
      </c>
      <c r="F184" s="59">
        <v>20190831</v>
      </c>
      <c r="G184" s="59">
        <v>20200831</v>
      </c>
      <c r="H184" s="59">
        <v>20200604</v>
      </c>
      <c r="I184" s="59" t="s">
        <v>150</v>
      </c>
      <c r="J184" s="59">
        <v>4.35</v>
      </c>
      <c r="K184" s="59" t="s">
        <v>79</v>
      </c>
      <c r="L184" s="66">
        <v>78.54</v>
      </c>
    </row>
    <row r="185" ht="25" customHeight="1" spans="1:12">
      <c r="A185" s="59">
        <v>183</v>
      </c>
      <c r="B185" s="59" t="s">
        <v>54</v>
      </c>
      <c r="C185" s="59" t="s">
        <v>395</v>
      </c>
      <c r="D185" s="59">
        <v>4.35</v>
      </c>
      <c r="E185" s="62">
        <v>50000</v>
      </c>
      <c r="F185" s="59">
        <v>20190912</v>
      </c>
      <c r="G185" s="59">
        <v>20200912</v>
      </c>
      <c r="H185" s="59">
        <v>20200604</v>
      </c>
      <c r="I185" s="59" t="s">
        <v>87</v>
      </c>
      <c r="J185" s="59">
        <v>4.35</v>
      </c>
      <c r="K185" s="59" t="s">
        <v>79</v>
      </c>
      <c r="L185" s="66">
        <v>392.71</v>
      </c>
    </row>
    <row r="186" ht="25" customHeight="1" spans="1:12">
      <c r="A186" s="59">
        <v>184</v>
      </c>
      <c r="B186" s="59" t="s">
        <v>54</v>
      </c>
      <c r="C186" s="59" t="s">
        <v>396</v>
      </c>
      <c r="D186" s="59">
        <v>4.75</v>
      </c>
      <c r="E186" s="62">
        <v>5000</v>
      </c>
      <c r="F186" s="59">
        <v>20180606</v>
      </c>
      <c r="G186" s="59">
        <v>20210606</v>
      </c>
      <c r="H186" s="59">
        <v>20200605</v>
      </c>
      <c r="I186" s="59" t="s">
        <v>87</v>
      </c>
      <c r="J186" s="59">
        <v>4.75</v>
      </c>
      <c r="K186" s="59" t="s">
        <v>79</v>
      </c>
      <c r="L186" s="66">
        <v>3.96</v>
      </c>
    </row>
    <row r="187" ht="25" customHeight="1" spans="1:12">
      <c r="A187" s="59">
        <v>185</v>
      </c>
      <c r="B187" s="59" t="s">
        <v>54</v>
      </c>
      <c r="C187" s="59" t="s">
        <v>397</v>
      </c>
      <c r="D187" s="59">
        <v>4.35</v>
      </c>
      <c r="E187" s="62">
        <v>5000</v>
      </c>
      <c r="F187" s="59">
        <v>20191128</v>
      </c>
      <c r="G187" s="59">
        <v>20201128</v>
      </c>
      <c r="H187" s="59">
        <v>20200605</v>
      </c>
      <c r="I187" s="59" t="s">
        <v>87</v>
      </c>
      <c r="J187" s="59">
        <v>4.35</v>
      </c>
      <c r="K187" s="59" t="s">
        <v>79</v>
      </c>
      <c r="L187" s="66">
        <v>39.88</v>
      </c>
    </row>
    <row r="188" ht="25" customHeight="1" spans="1:12">
      <c r="A188" s="59">
        <v>186</v>
      </c>
      <c r="B188" s="59" t="s">
        <v>54</v>
      </c>
      <c r="C188" s="59" t="s">
        <v>398</v>
      </c>
      <c r="D188" s="59">
        <v>4.35</v>
      </c>
      <c r="E188" s="62">
        <v>5000</v>
      </c>
      <c r="F188" s="59">
        <v>20191211</v>
      </c>
      <c r="G188" s="59">
        <v>20201206</v>
      </c>
      <c r="H188" s="59">
        <v>20200605</v>
      </c>
      <c r="I188" s="59" t="s">
        <v>87</v>
      </c>
      <c r="J188" s="59">
        <v>4.35</v>
      </c>
      <c r="K188" s="59" t="s">
        <v>79</v>
      </c>
      <c r="L188" s="66">
        <v>39.88</v>
      </c>
    </row>
    <row r="189" ht="25" customHeight="1" spans="1:12">
      <c r="A189" s="59">
        <v>187</v>
      </c>
      <c r="B189" s="59" t="s">
        <v>54</v>
      </c>
      <c r="C189" s="59" t="s">
        <v>399</v>
      </c>
      <c r="D189" s="59">
        <v>4.35</v>
      </c>
      <c r="E189" s="62">
        <v>30000</v>
      </c>
      <c r="F189" s="59">
        <v>20191106</v>
      </c>
      <c r="G189" s="59">
        <v>20201106</v>
      </c>
      <c r="H189" s="59">
        <v>20200616</v>
      </c>
      <c r="I189" s="59" t="s">
        <v>87</v>
      </c>
      <c r="J189" s="59">
        <v>4.35</v>
      </c>
      <c r="K189" s="59" t="s">
        <v>79</v>
      </c>
      <c r="L189" s="66">
        <v>279.13</v>
      </c>
    </row>
    <row r="190" ht="25" customHeight="1" spans="1:12">
      <c r="A190" s="59">
        <v>188</v>
      </c>
      <c r="B190" s="59" t="s">
        <v>56</v>
      </c>
      <c r="C190" s="59" t="s">
        <v>400</v>
      </c>
      <c r="D190" s="59">
        <v>4.75</v>
      </c>
      <c r="E190" s="62">
        <v>5000</v>
      </c>
      <c r="F190" s="59">
        <v>20180611</v>
      </c>
      <c r="G190" s="59">
        <v>20210611</v>
      </c>
      <c r="H190" s="59">
        <v>20200630</v>
      </c>
      <c r="I190" s="59" t="s">
        <v>87</v>
      </c>
      <c r="J190" s="59">
        <v>4.75</v>
      </c>
      <c r="K190" s="59" t="s">
        <v>79</v>
      </c>
      <c r="L190" s="66">
        <v>13.85</v>
      </c>
    </row>
    <row r="191" ht="25" customHeight="1" spans="1:12">
      <c r="A191" s="59">
        <v>189</v>
      </c>
      <c r="B191" s="59" t="s">
        <v>56</v>
      </c>
      <c r="C191" s="59" t="s">
        <v>401</v>
      </c>
      <c r="D191" s="59">
        <v>4.75</v>
      </c>
      <c r="E191" s="62">
        <v>5000</v>
      </c>
      <c r="F191" s="59">
        <v>20180612</v>
      </c>
      <c r="G191" s="59">
        <v>20210612</v>
      </c>
      <c r="H191" s="59">
        <v>20200630</v>
      </c>
      <c r="I191" s="59" t="s">
        <v>150</v>
      </c>
      <c r="J191" s="59">
        <v>4.75</v>
      </c>
      <c r="K191" s="59" t="s">
        <v>79</v>
      </c>
      <c r="L191" s="66">
        <v>47.5</v>
      </c>
    </row>
    <row r="192" ht="25" customHeight="1" spans="1:12">
      <c r="A192" s="59">
        <v>190</v>
      </c>
      <c r="B192" s="59" t="s">
        <v>56</v>
      </c>
      <c r="C192" s="59" t="s">
        <v>402</v>
      </c>
      <c r="D192" s="59">
        <v>4.75</v>
      </c>
      <c r="E192" s="62">
        <v>5000</v>
      </c>
      <c r="F192" s="59">
        <v>20180612</v>
      </c>
      <c r="G192" s="59">
        <v>20210612</v>
      </c>
      <c r="H192" s="59">
        <v>20200630</v>
      </c>
      <c r="I192" s="59" t="s">
        <v>87</v>
      </c>
      <c r="J192" s="59">
        <v>4.75</v>
      </c>
      <c r="K192" s="59" t="s">
        <v>79</v>
      </c>
      <c r="L192" s="66">
        <v>48.82</v>
      </c>
    </row>
    <row r="193" ht="25" customHeight="1" spans="1:12">
      <c r="A193" s="59">
        <v>191</v>
      </c>
      <c r="B193" s="59" t="s">
        <v>56</v>
      </c>
      <c r="C193" s="59" t="s">
        <v>68</v>
      </c>
      <c r="D193" s="59">
        <v>4.75</v>
      </c>
      <c r="E193" s="62">
        <v>5000</v>
      </c>
      <c r="F193" s="59">
        <v>20180719</v>
      </c>
      <c r="G193" s="59">
        <v>20210719</v>
      </c>
      <c r="H193" s="59">
        <v>20200630</v>
      </c>
      <c r="I193" s="59" t="s">
        <v>87</v>
      </c>
      <c r="J193" s="59">
        <v>4.75</v>
      </c>
      <c r="K193" s="59" t="s">
        <v>79</v>
      </c>
      <c r="L193" s="66">
        <v>26.39</v>
      </c>
    </row>
    <row r="194" ht="25" customHeight="1" spans="1:12">
      <c r="A194" s="59">
        <v>192</v>
      </c>
      <c r="B194" s="59" t="s">
        <v>56</v>
      </c>
      <c r="C194" s="59" t="s">
        <v>403</v>
      </c>
      <c r="D194" s="59">
        <v>4.35</v>
      </c>
      <c r="E194" s="62">
        <v>50000</v>
      </c>
      <c r="F194" s="59">
        <v>20190822</v>
      </c>
      <c r="G194" s="59">
        <v>20200822</v>
      </c>
      <c r="H194" s="59">
        <v>20200630</v>
      </c>
      <c r="I194" s="59" t="s">
        <v>87</v>
      </c>
      <c r="J194" s="59">
        <v>4.35</v>
      </c>
      <c r="K194" s="59" t="s">
        <v>79</v>
      </c>
      <c r="L194" s="66">
        <v>392.71</v>
      </c>
    </row>
    <row r="195" ht="25" customHeight="1" spans="1:12">
      <c r="A195" s="59">
        <v>193</v>
      </c>
      <c r="B195" s="59" t="s">
        <v>56</v>
      </c>
      <c r="C195" s="59" t="s">
        <v>404</v>
      </c>
      <c r="D195" s="59">
        <v>4.35</v>
      </c>
      <c r="E195" s="62">
        <v>30000</v>
      </c>
      <c r="F195" s="59">
        <v>20190910</v>
      </c>
      <c r="G195" s="59">
        <v>20200910</v>
      </c>
      <c r="H195" s="59">
        <v>20200630</v>
      </c>
      <c r="I195" s="59" t="s">
        <v>87</v>
      </c>
      <c r="J195" s="59">
        <v>4.35</v>
      </c>
      <c r="K195" s="59" t="s">
        <v>79</v>
      </c>
      <c r="L195" s="66">
        <v>239.25</v>
      </c>
    </row>
    <row r="196" ht="25" customHeight="1" spans="1:12">
      <c r="A196" s="59">
        <v>194</v>
      </c>
      <c r="B196" s="59" t="s">
        <v>56</v>
      </c>
      <c r="C196" s="59" t="s">
        <v>405</v>
      </c>
      <c r="D196" s="59">
        <v>4.35</v>
      </c>
      <c r="E196" s="62">
        <v>5000</v>
      </c>
      <c r="F196" s="59">
        <v>20190924</v>
      </c>
      <c r="G196" s="59">
        <v>20200924</v>
      </c>
      <c r="H196" s="59">
        <v>20200630</v>
      </c>
      <c r="I196" s="59" t="s">
        <v>150</v>
      </c>
      <c r="J196" s="59">
        <v>4.35</v>
      </c>
      <c r="K196" s="59" t="s">
        <v>79</v>
      </c>
      <c r="L196" s="66">
        <v>51.35</v>
      </c>
    </row>
    <row r="197" ht="25" customHeight="1" spans="1:12">
      <c r="A197" s="59">
        <v>195</v>
      </c>
      <c r="B197" s="59" t="s">
        <v>56</v>
      </c>
      <c r="C197" s="59" t="s">
        <v>406</v>
      </c>
      <c r="D197" s="59">
        <v>4.35</v>
      </c>
      <c r="E197" s="62">
        <v>10000</v>
      </c>
      <c r="F197" s="59">
        <v>20190927</v>
      </c>
      <c r="G197" s="59">
        <v>20200927</v>
      </c>
      <c r="H197" s="59">
        <v>20200630</v>
      </c>
      <c r="I197" s="59" t="s">
        <v>150</v>
      </c>
      <c r="J197" s="59">
        <v>4.35</v>
      </c>
      <c r="K197" s="59" t="s">
        <v>79</v>
      </c>
      <c r="L197" s="66">
        <v>102.71</v>
      </c>
    </row>
    <row r="198" ht="25" customHeight="1" spans="1:12">
      <c r="A198" s="59">
        <v>196</v>
      </c>
      <c r="B198" s="59" t="s">
        <v>56</v>
      </c>
      <c r="C198" s="59" t="s">
        <v>407</v>
      </c>
      <c r="D198" s="59">
        <v>4.35</v>
      </c>
      <c r="E198" s="62">
        <v>3000</v>
      </c>
      <c r="F198" s="59">
        <v>20190929</v>
      </c>
      <c r="G198" s="59">
        <v>20200929</v>
      </c>
      <c r="H198" s="59">
        <v>20200630</v>
      </c>
      <c r="I198" s="59" t="s">
        <v>150</v>
      </c>
      <c r="J198" s="59">
        <v>4.35</v>
      </c>
      <c r="K198" s="59" t="s">
        <v>79</v>
      </c>
      <c r="L198" s="66">
        <v>28.28</v>
      </c>
    </row>
    <row r="199" ht="25" customHeight="1" spans="1:12">
      <c r="A199" s="59">
        <v>197</v>
      </c>
      <c r="B199" s="59" t="s">
        <v>56</v>
      </c>
      <c r="C199" s="59" t="s">
        <v>408</v>
      </c>
      <c r="D199" s="59">
        <v>4.35</v>
      </c>
      <c r="E199" s="62">
        <v>10000</v>
      </c>
      <c r="F199" s="59">
        <v>20191001</v>
      </c>
      <c r="G199" s="59">
        <v>20201001</v>
      </c>
      <c r="H199" s="59">
        <v>20200630</v>
      </c>
      <c r="I199" s="59" t="s">
        <v>150</v>
      </c>
      <c r="J199" s="59">
        <v>4.35</v>
      </c>
      <c r="K199" s="59" t="s">
        <v>79</v>
      </c>
      <c r="L199" s="66">
        <v>25.38</v>
      </c>
    </row>
    <row r="200" ht="25" customHeight="1" spans="1:12">
      <c r="A200" s="59">
        <v>198</v>
      </c>
      <c r="B200" s="59" t="s">
        <v>56</v>
      </c>
      <c r="C200" s="59" t="s">
        <v>409</v>
      </c>
      <c r="D200" s="59">
        <v>4.35</v>
      </c>
      <c r="E200" s="62">
        <v>10000</v>
      </c>
      <c r="F200" s="59">
        <v>20191002</v>
      </c>
      <c r="G200" s="59">
        <v>20201002</v>
      </c>
      <c r="H200" s="59">
        <v>20200630</v>
      </c>
      <c r="I200" s="59" t="s">
        <v>150</v>
      </c>
      <c r="J200" s="59">
        <v>4.35</v>
      </c>
      <c r="K200" s="59" t="s">
        <v>79</v>
      </c>
      <c r="L200" s="66">
        <v>88.21</v>
      </c>
    </row>
    <row r="201" ht="25" customHeight="1" spans="1:12">
      <c r="A201" s="59">
        <v>199</v>
      </c>
      <c r="B201" s="59" t="s">
        <v>56</v>
      </c>
      <c r="C201" s="59" t="s">
        <v>410</v>
      </c>
      <c r="D201" s="59">
        <v>4.35</v>
      </c>
      <c r="E201" s="62">
        <v>3000</v>
      </c>
      <c r="F201" s="59">
        <v>20191009</v>
      </c>
      <c r="G201" s="59">
        <v>20201009</v>
      </c>
      <c r="H201" s="59">
        <v>20200630</v>
      </c>
      <c r="I201" s="59" t="s">
        <v>150</v>
      </c>
      <c r="J201" s="59">
        <v>4.35</v>
      </c>
      <c r="K201" s="59" t="s">
        <v>79</v>
      </c>
      <c r="L201" s="66">
        <v>23.2</v>
      </c>
    </row>
    <row r="202" ht="25" customHeight="1" spans="1:12">
      <c r="A202" s="59">
        <v>200</v>
      </c>
      <c r="B202" s="59" t="s">
        <v>56</v>
      </c>
      <c r="C202" s="59" t="s">
        <v>411</v>
      </c>
      <c r="D202" s="59">
        <v>4.35</v>
      </c>
      <c r="E202" s="62">
        <v>4000</v>
      </c>
      <c r="F202" s="59">
        <v>20191012</v>
      </c>
      <c r="G202" s="59">
        <v>20201012</v>
      </c>
      <c r="H202" s="59">
        <v>20200630</v>
      </c>
      <c r="I202" s="59" t="s">
        <v>150</v>
      </c>
      <c r="J202" s="59">
        <v>4.35</v>
      </c>
      <c r="K202" s="59" t="s">
        <v>79</v>
      </c>
      <c r="L202" s="66">
        <v>7.25</v>
      </c>
    </row>
    <row r="203" ht="25" customHeight="1" spans="1:12">
      <c r="A203" s="59">
        <v>201</v>
      </c>
      <c r="B203" s="59" t="s">
        <v>56</v>
      </c>
      <c r="C203" s="59" t="s">
        <v>412</v>
      </c>
      <c r="D203" s="59">
        <v>4.35</v>
      </c>
      <c r="E203" s="62">
        <v>5000</v>
      </c>
      <c r="F203" s="59">
        <v>20191012</v>
      </c>
      <c r="G203" s="59">
        <v>20201012</v>
      </c>
      <c r="H203" s="59">
        <v>20200630</v>
      </c>
      <c r="I203" s="59" t="s">
        <v>150</v>
      </c>
      <c r="J203" s="59">
        <v>4.35</v>
      </c>
      <c r="K203" s="59" t="s">
        <v>79</v>
      </c>
      <c r="L203" s="66">
        <v>22.35</v>
      </c>
    </row>
    <row r="204" ht="25" customHeight="1" spans="1:12">
      <c r="A204" s="59">
        <v>202</v>
      </c>
      <c r="B204" s="59" t="s">
        <v>56</v>
      </c>
      <c r="C204" s="59" t="s">
        <v>413</v>
      </c>
      <c r="D204" s="59">
        <v>4.35</v>
      </c>
      <c r="E204" s="62">
        <v>3000</v>
      </c>
      <c r="F204" s="59">
        <v>20191013</v>
      </c>
      <c r="G204" s="59">
        <v>20201013</v>
      </c>
      <c r="H204" s="59">
        <v>20200630</v>
      </c>
      <c r="I204" s="59" t="s">
        <v>150</v>
      </c>
      <c r="J204" s="59">
        <v>4.35</v>
      </c>
      <c r="K204" s="59" t="s">
        <v>79</v>
      </c>
      <c r="L204" s="66">
        <v>28.28</v>
      </c>
    </row>
    <row r="205" ht="25" customHeight="1" spans="1:12">
      <c r="A205" s="59">
        <v>203</v>
      </c>
      <c r="B205" s="59" t="s">
        <v>56</v>
      </c>
      <c r="C205" s="59" t="s">
        <v>414</v>
      </c>
      <c r="D205" s="59">
        <v>4.35</v>
      </c>
      <c r="E205" s="62">
        <v>3000</v>
      </c>
      <c r="F205" s="59">
        <v>20191016</v>
      </c>
      <c r="G205" s="59">
        <v>20201016</v>
      </c>
      <c r="H205" s="59">
        <v>20200630</v>
      </c>
      <c r="I205" s="59" t="s">
        <v>150</v>
      </c>
      <c r="J205" s="59">
        <v>4.35</v>
      </c>
      <c r="K205" s="59" t="s">
        <v>79</v>
      </c>
      <c r="L205" s="66">
        <v>28.28</v>
      </c>
    </row>
    <row r="206" ht="25" customHeight="1" spans="1:12">
      <c r="A206" s="59">
        <v>204</v>
      </c>
      <c r="B206" s="59" t="s">
        <v>56</v>
      </c>
      <c r="C206" s="59" t="s">
        <v>415</v>
      </c>
      <c r="D206" s="59">
        <v>4.35</v>
      </c>
      <c r="E206" s="62">
        <v>5000</v>
      </c>
      <c r="F206" s="59">
        <v>20191019</v>
      </c>
      <c r="G206" s="59">
        <v>20201019</v>
      </c>
      <c r="H206" s="59">
        <v>20200630</v>
      </c>
      <c r="I206" s="59" t="s">
        <v>150</v>
      </c>
      <c r="J206" s="59">
        <v>4.35</v>
      </c>
      <c r="K206" s="59" t="s">
        <v>79</v>
      </c>
      <c r="L206" s="66">
        <v>38.06</v>
      </c>
    </row>
    <row r="207" ht="25" customHeight="1" spans="1:12">
      <c r="A207" s="59">
        <v>205</v>
      </c>
      <c r="B207" s="59" t="s">
        <v>56</v>
      </c>
      <c r="C207" s="59" t="s">
        <v>416</v>
      </c>
      <c r="D207" s="59">
        <v>4.35</v>
      </c>
      <c r="E207" s="62">
        <v>5000</v>
      </c>
      <c r="F207" s="59">
        <v>20191019</v>
      </c>
      <c r="G207" s="59">
        <v>20201019</v>
      </c>
      <c r="H207" s="59">
        <v>20200630</v>
      </c>
      <c r="I207" s="59" t="s">
        <v>150</v>
      </c>
      <c r="J207" s="59">
        <v>4.35</v>
      </c>
      <c r="K207" s="59" t="s">
        <v>79</v>
      </c>
      <c r="L207" s="66">
        <v>37.46</v>
      </c>
    </row>
    <row r="208" ht="25" customHeight="1" spans="1:12">
      <c r="A208" s="59">
        <v>206</v>
      </c>
      <c r="B208" s="59" t="s">
        <v>56</v>
      </c>
      <c r="C208" s="59" t="s">
        <v>417</v>
      </c>
      <c r="D208" s="59">
        <v>4.35</v>
      </c>
      <c r="E208" s="62">
        <v>5000</v>
      </c>
      <c r="F208" s="59">
        <v>20191019</v>
      </c>
      <c r="G208" s="59">
        <v>20201019</v>
      </c>
      <c r="H208" s="59">
        <v>20200630</v>
      </c>
      <c r="I208" s="59" t="s">
        <v>150</v>
      </c>
      <c r="J208" s="59">
        <v>4.35</v>
      </c>
      <c r="K208" s="59" t="s">
        <v>79</v>
      </c>
      <c r="L208" s="66">
        <v>53.77</v>
      </c>
    </row>
    <row r="209" ht="25" customHeight="1" spans="1:12">
      <c r="A209" s="59">
        <v>207</v>
      </c>
      <c r="B209" s="59" t="s">
        <v>56</v>
      </c>
      <c r="C209" s="59" t="s">
        <v>418</v>
      </c>
      <c r="D209" s="59">
        <v>4.35</v>
      </c>
      <c r="E209" s="62">
        <v>3000</v>
      </c>
      <c r="F209" s="59">
        <v>20191020</v>
      </c>
      <c r="G209" s="59">
        <v>20201020</v>
      </c>
      <c r="H209" s="59">
        <v>20200630</v>
      </c>
      <c r="I209" s="59" t="s">
        <v>150</v>
      </c>
      <c r="J209" s="59">
        <v>4.35</v>
      </c>
      <c r="K209" s="59" t="s">
        <v>79</v>
      </c>
      <c r="L209" s="66">
        <v>26.83</v>
      </c>
    </row>
    <row r="210" ht="25" customHeight="1" spans="1:12">
      <c r="A210" s="59">
        <v>208</v>
      </c>
      <c r="B210" s="59" t="s">
        <v>56</v>
      </c>
      <c r="C210" s="59" t="s">
        <v>419</v>
      </c>
      <c r="D210" s="59">
        <v>4.35</v>
      </c>
      <c r="E210" s="62">
        <v>3000</v>
      </c>
      <c r="F210" s="59">
        <v>20191020</v>
      </c>
      <c r="G210" s="59">
        <v>20201020</v>
      </c>
      <c r="H210" s="59">
        <v>20200630</v>
      </c>
      <c r="I210" s="59" t="s">
        <v>150</v>
      </c>
      <c r="J210" s="59">
        <v>4.35</v>
      </c>
      <c r="K210" s="59" t="s">
        <v>79</v>
      </c>
      <c r="L210" s="66">
        <v>7.25</v>
      </c>
    </row>
    <row r="211" ht="25" customHeight="1" spans="1:12">
      <c r="A211" s="59">
        <v>209</v>
      </c>
      <c r="B211" s="59" t="s">
        <v>56</v>
      </c>
      <c r="C211" s="59" t="s">
        <v>420</v>
      </c>
      <c r="D211" s="59">
        <v>4.35</v>
      </c>
      <c r="E211" s="62">
        <v>3000</v>
      </c>
      <c r="F211" s="59">
        <v>20191106</v>
      </c>
      <c r="G211" s="59">
        <v>20201106</v>
      </c>
      <c r="H211" s="59">
        <v>20200630</v>
      </c>
      <c r="I211" s="59" t="s">
        <v>150</v>
      </c>
      <c r="J211" s="59">
        <v>4.35</v>
      </c>
      <c r="K211" s="59" t="s">
        <v>79</v>
      </c>
      <c r="L211" s="66">
        <v>23.93</v>
      </c>
    </row>
    <row r="212" ht="25" customHeight="1" spans="1:12">
      <c r="A212" s="59">
        <v>210</v>
      </c>
      <c r="B212" s="59" t="s">
        <v>56</v>
      </c>
      <c r="C212" s="59" t="s">
        <v>421</v>
      </c>
      <c r="D212" s="59">
        <v>4.35</v>
      </c>
      <c r="E212" s="62">
        <v>10000</v>
      </c>
      <c r="F212" s="59">
        <v>20191112</v>
      </c>
      <c r="G212" s="59">
        <v>20201112</v>
      </c>
      <c r="H212" s="59">
        <v>20200630</v>
      </c>
      <c r="I212" s="59" t="s">
        <v>150</v>
      </c>
      <c r="J212" s="59">
        <v>4.35</v>
      </c>
      <c r="K212" s="59" t="s">
        <v>79</v>
      </c>
      <c r="L212" s="66">
        <v>91.83</v>
      </c>
    </row>
    <row r="213" ht="25" customHeight="1" spans="1:12">
      <c r="A213" s="59">
        <v>211</v>
      </c>
      <c r="B213" s="59" t="s">
        <v>56</v>
      </c>
      <c r="C213" s="59" t="s">
        <v>422</v>
      </c>
      <c r="D213" s="59">
        <v>4.35</v>
      </c>
      <c r="E213" s="62">
        <v>3000</v>
      </c>
      <c r="F213" s="59">
        <v>20191113</v>
      </c>
      <c r="G213" s="59">
        <v>20201113</v>
      </c>
      <c r="H213" s="59">
        <v>20200630</v>
      </c>
      <c r="I213" s="59" t="s">
        <v>150</v>
      </c>
      <c r="J213" s="59">
        <v>4.35</v>
      </c>
      <c r="K213" s="59" t="s">
        <v>79</v>
      </c>
      <c r="L213" s="66">
        <v>4.35</v>
      </c>
    </row>
    <row r="214" ht="25" customHeight="1" spans="1:12">
      <c r="A214" s="59">
        <v>212</v>
      </c>
      <c r="B214" s="59" t="s">
        <v>56</v>
      </c>
      <c r="C214" s="59" t="s">
        <v>423</v>
      </c>
      <c r="D214" s="59">
        <v>4.35</v>
      </c>
      <c r="E214" s="62">
        <v>3000</v>
      </c>
      <c r="F214" s="59">
        <v>20191119</v>
      </c>
      <c r="G214" s="59">
        <v>20201119</v>
      </c>
      <c r="H214" s="59">
        <v>20200630</v>
      </c>
      <c r="I214" s="59" t="s">
        <v>150</v>
      </c>
      <c r="J214" s="59">
        <v>4.35</v>
      </c>
      <c r="K214" s="59" t="s">
        <v>79</v>
      </c>
      <c r="L214" s="66">
        <v>7.25</v>
      </c>
    </row>
    <row r="215" ht="25" customHeight="1" spans="1:12">
      <c r="A215" s="59">
        <v>213</v>
      </c>
      <c r="B215" s="59" t="s">
        <v>56</v>
      </c>
      <c r="C215" s="59" t="s">
        <v>424</v>
      </c>
      <c r="D215" s="59">
        <v>4.35</v>
      </c>
      <c r="E215" s="62">
        <v>5000</v>
      </c>
      <c r="F215" s="59">
        <v>20191119</v>
      </c>
      <c r="G215" s="59">
        <v>20201119</v>
      </c>
      <c r="H215" s="59">
        <v>20200630</v>
      </c>
      <c r="I215" s="59" t="s">
        <v>150</v>
      </c>
      <c r="J215" s="59">
        <v>4.35</v>
      </c>
      <c r="K215" s="59" t="s">
        <v>79</v>
      </c>
      <c r="L215" s="66">
        <v>32.63</v>
      </c>
    </row>
    <row r="216" ht="25" customHeight="1" spans="1:12">
      <c r="A216" s="59">
        <v>214</v>
      </c>
      <c r="B216" s="59" t="s">
        <v>63</v>
      </c>
      <c r="C216" s="59" t="s">
        <v>425</v>
      </c>
      <c r="D216" s="59">
        <v>4.75</v>
      </c>
      <c r="E216" s="62">
        <v>5000</v>
      </c>
      <c r="F216" s="59">
        <v>20180607</v>
      </c>
      <c r="G216" s="59">
        <v>20210607</v>
      </c>
      <c r="H216" s="59">
        <v>20200630</v>
      </c>
      <c r="I216" s="59" t="s">
        <v>27</v>
      </c>
      <c r="J216" s="59">
        <v>4.75</v>
      </c>
      <c r="K216" s="59" t="s">
        <v>79</v>
      </c>
      <c r="L216" s="66">
        <v>59.37</v>
      </c>
    </row>
    <row r="217" ht="25" customHeight="1" spans="1:12">
      <c r="A217" s="59">
        <v>215</v>
      </c>
      <c r="B217" s="59" t="s">
        <v>23</v>
      </c>
      <c r="C217" s="59" t="s">
        <v>426</v>
      </c>
      <c r="D217" s="59">
        <v>4.35</v>
      </c>
      <c r="E217" s="62">
        <v>5000</v>
      </c>
      <c r="F217" s="59">
        <v>20200314</v>
      </c>
      <c r="G217" s="59">
        <v>20210314</v>
      </c>
      <c r="H217" s="59">
        <v>20200518</v>
      </c>
      <c r="I217" s="59" t="s">
        <v>150</v>
      </c>
      <c r="J217" s="59">
        <v>4.35</v>
      </c>
      <c r="K217" s="59" t="s">
        <v>79</v>
      </c>
      <c r="L217" s="66">
        <v>29</v>
      </c>
    </row>
    <row r="218" ht="25" customHeight="1" spans="1:12">
      <c r="A218" s="59">
        <v>216</v>
      </c>
      <c r="B218" s="59" t="s">
        <v>427</v>
      </c>
      <c r="C218" s="59" t="s">
        <v>428</v>
      </c>
      <c r="D218" s="59">
        <v>4.35</v>
      </c>
      <c r="E218" s="62">
        <v>5000</v>
      </c>
      <c r="F218" s="59">
        <v>20191002</v>
      </c>
      <c r="G218" s="59">
        <v>20201002</v>
      </c>
      <c r="H218" s="59">
        <v>20200409</v>
      </c>
      <c r="I218" s="59" t="s">
        <v>429</v>
      </c>
      <c r="J218" s="59">
        <v>4.35</v>
      </c>
      <c r="K218" s="59" t="s">
        <v>79</v>
      </c>
      <c r="L218" s="66">
        <v>5.4375</v>
      </c>
    </row>
    <row r="219" ht="25" customHeight="1" spans="1:12">
      <c r="A219" s="59">
        <v>217</v>
      </c>
      <c r="B219" s="59" t="s">
        <v>427</v>
      </c>
      <c r="C219" s="59" t="s">
        <v>430</v>
      </c>
      <c r="D219" s="59">
        <v>4.35</v>
      </c>
      <c r="E219" s="62">
        <v>30000</v>
      </c>
      <c r="F219" s="59">
        <v>20191009</v>
      </c>
      <c r="G219" s="59">
        <v>20201009</v>
      </c>
      <c r="H219" s="59">
        <v>20200408</v>
      </c>
      <c r="I219" s="59" t="s">
        <v>22</v>
      </c>
      <c r="J219" s="59">
        <v>4.35</v>
      </c>
      <c r="K219" s="59" t="s">
        <v>79</v>
      </c>
      <c r="L219" s="66">
        <v>29</v>
      </c>
    </row>
    <row r="220" ht="25" customHeight="1" spans="1:12">
      <c r="A220" s="59">
        <v>218</v>
      </c>
      <c r="B220" s="59" t="s">
        <v>427</v>
      </c>
      <c r="C220" s="59" t="s">
        <v>431</v>
      </c>
      <c r="D220" s="59">
        <v>4.35</v>
      </c>
      <c r="E220" s="62">
        <v>50000</v>
      </c>
      <c r="F220" s="59">
        <v>20191019</v>
      </c>
      <c r="G220" s="59">
        <v>20201019</v>
      </c>
      <c r="H220" s="59">
        <v>20200406</v>
      </c>
      <c r="I220" s="59" t="s">
        <v>432</v>
      </c>
      <c r="J220" s="59">
        <v>4.35</v>
      </c>
      <c r="K220" s="59" t="s">
        <v>79</v>
      </c>
      <c r="L220" s="66">
        <v>36.25</v>
      </c>
    </row>
    <row r="221" ht="25" customHeight="1" spans="1:12">
      <c r="A221" s="59">
        <v>219</v>
      </c>
      <c r="B221" s="59" t="s">
        <v>427</v>
      </c>
      <c r="C221" s="59" t="s">
        <v>433</v>
      </c>
      <c r="D221" s="59">
        <v>4.35</v>
      </c>
      <c r="E221" s="62">
        <v>10000</v>
      </c>
      <c r="F221" s="59">
        <v>20190922</v>
      </c>
      <c r="G221" s="59">
        <v>20200922</v>
      </c>
      <c r="H221" s="59">
        <v>20200413</v>
      </c>
      <c r="I221" s="59" t="s">
        <v>27</v>
      </c>
      <c r="J221" s="59">
        <v>4.35</v>
      </c>
      <c r="K221" s="59" t="s">
        <v>79</v>
      </c>
      <c r="L221" s="66">
        <v>15.7083333333333</v>
      </c>
    </row>
    <row r="222" ht="25" customHeight="1" spans="1:12">
      <c r="A222" s="59">
        <v>220</v>
      </c>
      <c r="B222" s="59" t="s">
        <v>427</v>
      </c>
      <c r="C222" s="59" t="s">
        <v>434</v>
      </c>
      <c r="D222" s="59">
        <v>4.35</v>
      </c>
      <c r="E222" s="62">
        <v>5000</v>
      </c>
      <c r="F222" s="59">
        <v>20191009</v>
      </c>
      <c r="G222" s="59">
        <v>20201009</v>
      </c>
      <c r="H222" s="59">
        <v>20200427</v>
      </c>
      <c r="I222" s="59" t="s">
        <v>87</v>
      </c>
      <c r="J222" s="59">
        <v>4.35</v>
      </c>
      <c r="K222" s="59" t="s">
        <v>79</v>
      </c>
      <c r="L222" s="66">
        <v>16.3125</v>
      </c>
    </row>
    <row r="223" ht="25" customHeight="1" spans="1:12">
      <c r="A223" s="59">
        <v>221</v>
      </c>
      <c r="B223" s="59" t="s">
        <v>427</v>
      </c>
      <c r="C223" s="59" t="s">
        <v>435</v>
      </c>
      <c r="D223" s="59">
        <v>4.75</v>
      </c>
      <c r="E223" s="62">
        <v>5000</v>
      </c>
      <c r="F223" s="59">
        <v>20180706</v>
      </c>
      <c r="G223" s="59">
        <v>20210706</v>
      </c>
      <c r="H223" s="59">
        <v>20200427</v>
      </c>
      <c r="I223" s="59" t="s">
        <v>436</v>
      </c>
      <c r="J223" s="59">
        <v>4.75</v>
      </c>
      <c r="K223" s="59" t="s">
        <v>79</v>
      </c>
      <c r="L223" s="66">
        <v>17.81235</v>
      </c>
    </row>
    <row r="224" ht="25" customHeight="1" spans="1:12">
      <c r="A224" s="59">
        <v>222</v>
      </c>
      <c r="B224" s="59" t="s">
        <v>427</v>
      </c>
      <c r="C224" s="59" t="s">
        <v>437</v>
      </c>
      <c r="D224" s="59">
        <v>4.35</v>
      </c>
      <c r="E224" s="62">
        <v>5000</v>
      </c>
      <c r="F224" s="59">
        <v>20191115</v>
      </c>
      <c r="G224" s="59">
        <v>20201115</v>
      </c>
      <c r="H224" s="59">
        <v>20200428</v>
      </c>
      <c r="I224" s="59" t="s">
        <v>438</v>
      </c>
      <c r="J224" s="59">
        <v>4.35</v>
      </c>
      <c r="K224" s="59" t="s">
        <v>79</v>
      </c>
      <c r="L224" s="66">
        <v>16.9166666666667</v>
      </c>
    </row>
    <row r="225" ht="25" customHeight="1" spans="1:12">
      <c r="A225" s="59">
        <v>223</v>
      </c>
      <c r="B225" s="59" t="s">
        <v>427</v>
      </c>
      <c r="C225" s="59" t="s">
        <v>439</v>
      </c>
      <c r="D225" s="59">
        <v>4.35</v>
      </c>
      <c r="E225" s="62">
        <v>10000</v>
      </c>
      <c r="F225" s="59">
        <v>20190927</v>
      </c>
      <c r="G225" s="59">
        <v>20200927</v>
      </c>
      <c r="H225" s="59">
        <v>20200507</v>
      </c>
      <c r="I225" s="59" t="s">
        <v>27</v>
      </c>
      <c r="J225" s="59">
        <v>4.35</v>
      </c>
      <c r="K225" s="59" t="s">
        <v>79</v>
      </c>
      <c r="L225" s="66">
        <v>44.7083333333333</v>
      </c>
    </row>
    <row r="226" ht="25" customHeight="1" spans="1:12">
      <c r="A226" s="59">
        <v>224</v>
      </c>
      <c r="B226" s="59" t="s">
        <v>427</v>
      </c>
      <c r="C226" s="59" t="s">
        <v>440</v>
      </c>
      <c r="D226" s="59">
        <v>4.35</v>
      </c>
      <c r="E226" s="62">
        <v>20000</v>
      </c>
      <c r="F226" s="59">
        <v>20191002</v>
      </c>
      <c r="G226" s="59">
        <v>20201002</v>
      </c>
      <c r="H226" s="59">
        <v>20200526</v>
      </c>
      <c r="I226" s="59" t="s">
        <v>441</v>
      </c>
      <c r="J226" s="59">
        <v>4.35</v>
      </c>
      <c r="K226" s="59" t="s">
        <v>79</v>
      </c>
      <c r="L226" s="66">
        <v>135.333333333333</v>
      </c>
    </row>
    <row r="227" ht="25" customHeight="1" spans="1:12">
      <c r="A227" s="59">
        <v>225</v>
      </c>
      <c r="B227" s="59" t="s">
        <v>427</v>
      </c>
      <c r="C227" s="59" t="s">
        <v>442</v>
      </c>
      <c r="D227" s="59">
        <v>4.35</v>
      </c>
      <c r="E227" s="62">
        <v>10000</v>
      </c>
      <c r="F227" s="59">
        <v>20191014</v>
      </c>
      <c r="G227" s="59">
        <v>20201014</v>
      </c>
      <c r="H227" s="59">
        <v>20200518</v>
      </c>
      <c r="I227" s="59" t="s">
        <v>87</v>
      </c>
      <c r="J227" s="59">
        <v>4.35</v>
      </c>
      <c r="K227" s="59" t="s">
        <v>79</v>
      </c>
      <c r="L227" s="66">
        <v>58</v>
      </c>
    </row>
    <row r="228" ht="25" customHeight="1" spans="1:12">
      <c r="A228" s="59">
        <v>226</v>
      </c>
      <c r="B228" s="59" t="s">
        <v>427</v>
      </c>
      <c r="C228" s="59" t="s">
        <v>443</v>
      </c>
      <c r="D228" s="59">
        <v>4.75</v>
      </c>
      <c r="E228" s="62">
        <v>5000</v>
      </c>
      <c r="F228" s="59">
        <v>20180626</v>
      </c>
      <c r="G228" s="59">
        <v>20210626</v>
      </c>
      <c r="H228" s="59">
        <v>20200511</v>
      </c>
      <c r="I228" s="59" t="s">
        <v>444</v>
      </c>
      <c r="J228" s="59">
        <v>4.75</v>
      </c>
      <c r="K228" s="59" t="s">
        <v>79</v>
      </c>
      <c r="L228" s="66">
        <v>27.0483833333333</v>
      </c>
    </row>
    <row r="229" ht="25" customHeight="1" spans="1:12">
      <c r="A229" s="59">
        <v>227</v>
      </c>
      <c r="B229" s="59" t="s">
        <v>427</v>
      </c>
      <c r="C229" s="59" t="s">
        <v>445</v>
      </c>
      <c r="D229" s="59">
        <v>4.75</v>
      </c>
      <c r="E229" s="62">
        <v>5000</v>
      </c>
      <c r="F229" s="59">
        <v>20180730</v>
      </c>
      <c r="G229" s="59">
        <v>20210730</v>
      </c>
      <c r="H229" s="59">
        <v>20200526</v>
      </c>
      <c r="I229" s="59" t="s">
        <v>27</v>
      </c>
      <c r="J229" s="59">
        <v>4.75</v>
      </c>
      <c r="K229" s="59" t="s">
        <v>79</v>
      </c>
      <c r="L229" s="66">
        <v>36.9441333333333</v>
      </c>
    </row>
    <row r="230" ht="25" customHeight="1" spans="1:12">
      <c r="A230" s="59">
        <v>228</v>
      </c>
      <c r="B230" s="59" t="s">
        <v>427</v>
      </c>
      <c r="C230" s="59" t="s">
        <v>443</v>
      </c>
      <c r="D230" s="59">
        <v>4.35</v>
      </c>
      <c r="E230" s="62">
        <v>7000</v>
      </c>
      <c r="F230" s="59">
        <v>20191206</v>
      </c>
      <c r="G230" s="59">
        <v>20201206</v>
      </c>
      <c r="H230" s="59">
        <v>20200420</v>
      </c>
      <c r="I230" s="59" t="s">
        <v>150</v>
      </c>
      <c r="J230" s="59">
        <v>4.35</v>
      </c>
      <c r="K230" s="59" t="s">
        <v>79</v>
      </c>
      <c r="L230" s="66">
        <v>16.9166666666667</v>
      </c>
    </row>
    <row r="231" ht="25" customHeight="1" spans="1:12">
      <c r="A231" s="59">
        <v>229</v>
      </c>
      <c r="B231" s="59" t="s">
        <v>427</v>
      </c>
      <c r="C231" s="59" t="s">
        <v>446</v>
      </c>
      <c r="D231" s="59">
        <v>4.35</v>
      </c>
      <c r="E231" s="62">
        <v>5000</v>
      </c>
      <c r="F231" s="59">
        <v>20191014</v>
      </c>
      <c r="G231" s="59">
        <v>20201014</v>
      </c>
      <c r="H231" s="59">
        <v>20200428</v>
      </c>
      <c r="I231" s="59" t="s">
        <v>150</v>
      </c>
      <c r="J231" s="59">
        <v>4.35</v>
      </c>
      <c r="K231" s="59" t="s">
        <v>79</v>
      </c>
      <c r="L231" s="66">
        <v>16.9166666666667</v>
      </c>
    </row>
    <row r="232" ht="25" customHeight="1" spans="1:12">
      <c r="A232" s="59">
        <v>230</v>
      </c>
      <c r="B232" s="59" t="s">
        <v>427</v>
      </c>
      <c r="C232" s="59" t="s">
        <v>447</v>
      </c>
      <c r="D232" s="59">
        <v>4.75</v>
      </c>
      <c r="E232" s="62">
        <v>5000</v>
      </c>
      <c r="F232" s="59">
        <v>20180619</v>
      </c>
      <c r="G232" s="59">
        <v>20210619</v>
      </c>
      <c r="H232" s="59">
        <v>20200417</v>
      </c>
      <c r="I232" s="59" t="s">
        <v>50</v>
      </c>
      <c r="J232" s="59">
        <v>4.75</v>
      </c>
      <c r="K232" s="59" t="s">
        <v>79</v>
      </c>
      <c r="L232" s="66">
        <v>11.2151833333333</v>
      </c>
    </row>
    <row r="233" ht="25" customHeight="1" spans="1:12">
      <c r="A233" s="59">
        <v>231</v>
      </c>
      <c r="B233" s="59" t="s">
        <v>427</v>
      </c>
      <c r="C233" s="59" t="s">
        <v>448</v>
      </c>
      <c r="D233" s="59">
        <v>4.35</v>
      </c>
      <c r="E233" s="62">
        <v>10000</v>
      </c>
      <c r="F233" s="59">
        <v>20191206</v>
      </c>
      <c r="G233" s="59">
        <v>20201206</v>
      </c>
      <c r="H233" s="59">
        <v>20200425</v>
      </c>
      <c r="I233" s="59" t="s">
        <v>449</v>
      </c>
      <c r="J233" s="59">
        <v>4.35</v>
      </c>
      <c r="K233" s="59" t="s">
        <v>79</v>
      </c>
      <c r="L233" s="66">
        <v>30.2083333333333</v>
      </c>
    </row>
    <row r="234" ht="25" customHeight="1" spans="1:12">
      <c r="A234" s="59">
        <v>232</v>
      </c>
      <c r="B234" s="59" t="s">
        <v>427</v>
      </c>
      <c r="C234" s="59" t="s">
        <v>450</v>
      </c>
      <c r="D234" s="59">
        <v>4.35</v>
      </c>
      <c r="E234" s="62">
        <v>10000</v>
      </c>
      <c r="F234" s="59">
        <v>20190927</v>
      </c>
      <c r="G234" s="59">
        <v>20200927</v>
      </c>
      <c r="H234" s="59">
        <v>20200530</v>
      </c>
      <c r="I234" s="59" t="s">
        <v>451</v>
      </c>
      <c r="J234" s="59">
        <v>4.35</v>
      </c>
      <c r="K234" s="59" t="s">
        <v>79</v>
      </c>
      <c r="L234" s="66">
        <v>72.5</v>
      </c>
    </row>
    <row r="235" ht="25" customHeight="1" spans="1:12">
      <c r="A235" s="59">
        <v>233</v>
      </c>
      <c r="B235" s="59" t="s">
        <v>427</v>
      </c>
      <c r="C235" s="59" t="s">
        <v>452</v>
      </c>
      <c r="D235" s="59">
        <v>4.35</v>
      </c>
      <c r="E235" s="62">
        <v>30000</v>
      </c>
      <c r="F235" s="59">
        <v>20190930</v>
      </c>
      <c r="G235" s="59">
        <v>20200930</v>
      </c>
      <c r="H235" s="59">
        <v>20200619</v>
      </c>
      <c r="I235" s="59" t="s">
        <v>87</v>
      </c>
      <c r="J235" s="59">
        <v>4.35</v>
      </c>
      <c r="K235" s="59" t="s">
        <v>79</v>
      </c>
      <c r="L235" s="66">
        <v>290</v>
      </c>
    </row>
    <row r="236" ht="25" customHeight="1" spans="1:12">
      <c r="A236" s="59">
        <v>234</v>
      </c>
      <c r="B236" s="59" t="s">
        <v>427</v>
      </c>
      <c r="C236" s="59" t="s">
        <v>453</v>
      </c>
      <c r="D236" s="59">
        <v>4.35</v>
      </c>
      <c r="E236" s="62">
        <v>5000</v>
      </c>
      <c r="F236" s="59">
        <v>20191013</v>
      </c>
      <c r="G236" s="59">
        <v>20201013</v>
      </c>
      <c r="H236" s="59">
        <v>20200617</v>
      </c>
      <c r="I236" s="59" t="s">
        <v>150</v>
      </c>
      <c r="J236" s="59">
        <v>4.35</v>
      </c>
      <c r="K236" s="59" t="s">
        <v>79</v>
      </c>
      <c r="L236" s="66">
        <v>47.125</v>
      </c>
    </row>
    <row r="237" ht="25" customHeight="1" spans="1:12">
      <c r="A237" s="59">
        <v>235</v>
      </c>
      <c r="B237" s="59" t="s">
        <v>427</v>
      </c>
      <c r="C237" s="59" t="s">
        <v>454</v>
      </c>
      <c r="D237" s="59">
        <v>4.35</v>
      </c>
      <c r="E237" s="62">
        <v>10000</v>
      </c>
      <c r="F237" s="59">
        <v>20191019</v>
      </c>
      <c r="G237" s="59">
        <v>20201019</v>
      </c>
      <c r="H237" s="59">
        <v>20200624</v>
      </c>
      <c r="I237" s="59" t="s">
        <v>150</v>
      </c>
      <c r="J237" s="59">
        <v>4.35</v>
      </c>
      <c r="K237" s="59" t="s">
        <v>79</v>
      </c>
      <c r="L237" s="66">
        <v>102.708333333333</v>
      </c>
    </row>
    <row r="238" ht="25" customHeight="1" spans="1:12">
      <c r="A238" s="59">
        <v>236</v>
      </c>
      <c r="B238" s="59" t="s">
        <v>427</v>
      </c>
      <c r="C238" s="59" t="s">
        <v>455</v>
      </c>
      <c r="D238" s="59">
        <v>4.35</v>
      </c>
      <c r="E238" s="62">
        <v>30000</v>
      </c>
      <c r="F238" s="59">
        <v>20191019</v>
      </c>
      <c r="G238" s="59">
        <v>20201019</v>
      </c>
      <c r="H238" s="59">
        <v>20200613</v>
      </c>
      <c r="I238" s="59" t="s">
        <v>87</v>
      </c>
      <c r="J238" s="59">
        <v>4.35</v>
      </c>
      <c r="K238" s="59" t="s">
        <v>79</v>
      </c>
      <c r="L238" s="66">
        <v>268.25</v>
      </c>
    </row>
    <row r="239" ht="25" customHeight="1" spans="1:12">
      <c r="A239" s="59">
        <v>237</v>
      </c>
      <c r="B239" s="59" t="s">
        <v>427</v>
      </c>
      <c r="C239" s="59" t="s">
        <v>456</v>
      </c>
      <c r="D239" s="59">
        <v>4.35</v>
      </c>
      <c r="E239" s="62">
        <v>50000</v>
      </c>
      <c r="F239" s="59">
        <v>20191025</v>
      </c>
      <c r="G239" s="59">
        <v>20201025</v>
      </c>
      <c r="H239" s="59">
        <v>20200604</v>
      </c>
      <c r="I239" s="59" t="s">
        <v>150</v>
      </c>
      <c r="J239" s="59">
        <v>4.35</v>
      </c>
      <c r="K239" s="59" t="s">
        <v>79</v>
      </c>
      <c r="L239" s="66">
        <v>392.708333333333</v>
      </c>
    </row>
    <row r="240" ht="25" customHeight="1" spans="1:12">
      <c r="A240" s="59">
        <v>238</v>
      </c>
      <c r="B240" s="59" t="s">
        <v>427</v>
      </c>
      <c r="C240" s="59" t="s">
        <v>457</v>
      </c>
      <c r="D240" s="59">
        <v>4.75</v>
      </c>
      <c r="E240" s="62">
        <v>5000</v>
      </c>
      <c r="F240" s="59">
        <v>20180625</v>
      </c>
      <c r="G240" s="59">
        <v>20210625</v>
      </c>
      <c r="H240" s="59">
        <v>20200608</v>
      </c>
      <c r="I240" s="59" t="s">
        <v>329</v>
      </c>
      <c r="J240" s="59">
        <v>4.75</v>
      </c>
      <c r="K240" s="59" t="s">
        <v>79</v>
      </c>
      <c r="L240" s="66">
        <v>45.52045</v>
      </c>
    </row>
    <row r="241" ht="25" customHeight="1" spans="1:12">
      <c r="A241" s="59">
        <v>239</v>
      </c>
      <c r="B241" s="59" t="s">
        <v>427</v>
      </c>
      <c r="C241" s="59" t="s">
        <v>458</v>
      </c>
      <c r="D241" s="59">
        <v>4.75</v>
      </c>
      <c r="E241" s="62">
        <v>5000</v>
      </c>
      <c r="F241" s="59">
        <v>20180730</v>
      </c>
      <c r="G241" s="59">
        <v>20210730</v>
      </c>
      <c r="H241" s="59">
        <v>20200528</v>
      </c>
      <c r="I241" s="59" t="s">
        <v>383</v>
      </c>
      <c r="J241" s="59">
        <v>4.75</v>
      </c>
      <c r="K241" s="59" t="s">
        <v>79</v>
      </c>
      <c r="L241" s="66">
        <v>38.2635666666667</v>
      </c>
    </row>
    <row r="242" ht="25" customHeight="1" spans="1:12">
      <c r="A242" s="59">
        <v>240</v>
      </c>
      <c r="B242" s="59" t="s">
        <v>427</v>
      </c>
      <c r="C242" s="59" t="s">
        <v>459</v>
      </c>
      <c r="D242" s="59">
        <v>4.35</v>
      </c>
      <c r="E242" s="62">
        <v>15000</v>
      </c>
      <c r="F242" s="59">
        <v>20191115</v>
      </c>
      <c r="G242" s="59">
        <v>20201115</v>
      </c>
      <c r="H242" s="59">
        <v>20200606</v>
      </c>
      <c r="I242" s="59" t="s">
        <v>150</v>
      </c>
      <c r="J242" s="59">
        <v>4.35</v>
      </c>
      <c r="K242" s="59" t="s">
        <v>79</v>
      </c>
      <c r="L242" s="66">
        <v>121.4375</v>
      </c>
    </row>
    <row r="243" ht="25" customHeight="1" spans="1:12">
      <c r="A243" s="59">
        <v>241</v>
      </c>
      <c r="B243" s="59" t="s">
        <v>427</v>
      </c>
      <c r="C243" s="59" t="s">
        <v>460</v>
      </c>
      <c r="D243" s="59">
        <v>4.35</v>
      </c>
      <c r="E243" s="62">
        <v>30000</v>
      </c>
      <c r="F243" s="59">
        <v>20190922</v>
      </c>
      <c r="G243" s="59">
        <v>20200922</v>
      </c>
      <c r="H243" s="59">
        <v>20200610</v>
      </c>
      <c r="I243" s="59" t="s">
        <v>22</v>
      </c>
      <c r="J243" s="59">
        <v>4.35</v>
      </c>
      <c r="K243" s="59" t="s">
        <v>79</v>
      </c>
      <c r="L243" s="66">
        <v>257.375</v>
      </c>
    </row>
    <row r="244" ht="25" customHeight="1" spans="1:12">
      <c r="A244" s="59">
        <v>242</v>
      </c>
      <c r="B244" s="59" t="s">
        <v>427</v>
      </c>
      <c r="C244" s="59" t="s">
        <v>461</v>
      </c>
      <c r="D244" s="59">
        <v>4.35</v>
      </c>
      <c r="E244" s="62">
        <v>5000</v>
      </c>
      <c r="F244" s="59">
        <v>20190927</v>
      </c>
      <c r="G244" s="59">
        <v>20200927</v>
      </c>
      <c r="H244" s="59">
        <v>20200621</v>
      </c>
      <c r="I244" s="59" t="s">
        <v>462</v>
      </c>
      <c r="J244" s="59">
        <v>4.35</v>
      </c>
      <c r="K244" s="59" t="s">
        <v>79</v>
      </c>
      <c r="L244" s="66">
        <v>49.5416666666667</v>
      </c>
    </row>
    <row r="245" ht="25" customHeight="1" spans="1:12">
      <c r="A245" s="59">
        <v>243</v>
      </c>
      <c r="B245" s="59" t="s">
        <v>427</v>
      </c>
      <c r="C245" s="59" t="s">
        <v>463</v>
      </c>
      <c r="D245" s="59">
        <v>4.35</v>
      </c>
      <c r="E245" s="62">
        <v>13000</v>
      </c>
      <c r="F245" s="59">
        <v>20191014</v>
      </c>
      <c r="G245" s="59">
        <v>20201014</v>
      </c>
      <c r="H245" s="59">
        <v>20200613</v>
      </c>
      <c r="I245" s="59" t="s">
        <v>27</v>
      </c>
      <c r="J245" s="59">
        <v>4.35</v>
      </c>
      <c r="K245" s="59" t="s">
        <v>79</v>
      </c>
      <c r="L245" s="66">
        <v>116.241666666667</v>
      </c>
    </row>
    <row r="246" ht="25" customHeight="1" spans="1:12">
      <c r="A246" s="59">
        <v>244</v>
      </c>
      <c r="B246" s="59" t="s">
        <v>464</v>
      </c>
      <c r="C246" s="59" t="s">
        <v>465</v>
      </c>
      <c r="D246" s="59">
        <v>4.75</v>
      </c>
      <c r="E246" s="62">
        <v>3000</v>
      </c>
      <c r="F246" s="59">
        <v>20180724</v>
      </c>
      <c r="G246" s="59">
        <v>20210724</v>
      </c>
      <c r="H246" s="59">
        <v>20200427</v>
      </c>
      <c r="I246" s="59" t="s">
        <v>87</v>
      </c>
      <c r="J246" s="59">
        <v>4.75</v>
      </c>
      <c r="K246" s="59" t="s">
        <v>79</v>
      </c>
      <c r="L246" s="66">
        <v>10.29</v>
      </c>
    </row>
    <row r="247" ht="25" customHeight="1" spans="1:12">
      <c r="A247" s="59">
        <v>245</v>
      </c>
      <c r="B247" s="59" t="s">
        <v>464</v>
      </c>
      <c r="C247" s="59" t="s">
        <v>466</v>
      </c>
      <c r="D247" s="59">
        <v>4.35</v>
      </c>
      <c r="E247" s="62">
        <v>3000</v>
      </c>
      <c r="F247" s="59">
        <v>20191013</v>
      </c>
      <c r="G247" s="59">
        <v>20201013</v>
      </c>
      <c r="H247" s="59">
        <v>20200429</v>
      </c>
      <c r="I247" s="59" t="s">
        <v>467</v>
      </c>
      <c r="J247" s="59">
        <v>4.35</v>
      </c>
      <c r="K247" s="59" t="s">
        <v>79</v>
      </c>
      <c r="L247" s="66">
        <v>10.15</v>
      </c>
    </row>
    <row r="248" ht="25" customHeight="1" spans="1:12">
      <c r="A248" s="59">
        <v>246</v>
      </c>
      <c r="B248" s="59" t="s">
        <v>464</v>
      </c>
      <c r="C248" s="59" t="s">
        <v>468</v>
      </c>
      <c r="D248" s="59">
        <v>4.35</v>
      </c>
      <c r="E248" s="62">
        <v>7000</v>
      </c>
      <c r="F248" s="59">
        <v>20190922</v>
      </c>
      <c r="G248" s="59">
        <v>20200922</v>
      </c>
      <c r="H248" s="59">
        <v>20200519</v>
      </c>
      <c r="I248" s="59" t="s">
        <v>87</v>
      </c>
      <c r="J248" s="59">
        <v>4.35</v>
      </c>
      <c r="K248" s="59" t="s">
        <v>79</v>
      </c>
      <c r="L248" s="66">
        <v>40.6</v>
      </c>
    </row>
    <row r="249" ht="25" customHeight="1" spans="1:12">
      <c r="A249" s="59">
        <v>247</v>
      </c>
      <c r="B249" s="59" t="s">
        <v>464</v>
      </c>
      <c r="C249" s="59" t="s">
        <v>469</v>
      </c>
      <c r="D249" s="59">
        <v>4.35</v>
      </c>
      <c r="E249" s="62">
        <v>3000</v>
      </c>
      <c r="F249" s="59">
        <v>20191018</v>
      </c>
      <c r="G249" s="59">
        <v>20201018</v>
      </c>
      <c r="H249" s="59">
        <v>20200601</v>
      </c>
      <c r="I249" s="59" t="s">
        <v>467</v>
      </c>
      <c r="J249" s="59">
        <v>4.35</v>
      </c>
      <c r="K249" s="59" t="s">
        <v>79</v>
      </c>
      <c r="L249" s="66">
        <v>22.11</v>
      </c>
    </row>
    <row r="250" ht="25" customHeight="1" spans="1:12">
      <c r="A250" s="59">
        <v>248</v>
      </c>
      <c r="B250" s="59" t="s">
        <v>464</v>
      </c>
      <c r="C250" s="59" t="s">
        <v>470</v>
      </c>
      <c r="D250" s="59">
        <v>4.35</v>
      </c>
      <c r="E250" s="62">
        <v>10000</v>
      </c>
      <c r="F250" s="59">
        <v>20191022</v>
      </c>
      <c r="G250" s="59">
        <v>20201022</v>
      </c>
      <c r="H250" s="59">
        <v>20200610</v>
      </c>
      <c r="I250" s="59" t="s">
        <v>87</v>
      </c>
      <c r="J250" s="59">
        <v>4.35</v>
      </c>
      <c r="K250" s="59" t="s">
        <v>79</v>
      </c>
      <c r="L250" s="66">
        <v>84.58</v>
      </c>
    </row>
    <row r="251" ht="25" customHeight="1" spans="1:12">
      <c r="A251" s="59">
        <v>249</v>
      </c>
      <c r="B251" s="59" t="s">
        <v>464</v>
      </c>
      <c r="C251" s="59" t="s">
        <v>471</v>
      </c>
      <c r="D251" s="59">
        <v>4.35</v>
      </c>
      <c r="E251" s="62">
        <v>45000</v>
      </c>
      <c r="F251" s="59">
        <v>20191012</v>
      </c>
      <c r="G251" s="59">
        <v>20201012</v>
      </c>
      <c r="H251" s="59">
        <v>20200615</v>
      </c>
      <c r="I251" s="59" t="s">
        <v>472</v>
      </c>
      <c r="J251" s="59">
        <v>4.35</v>
      </c>
      <c r="K251" s="59" t="s">
        <v>79</v>
      </c>
      <c r="L251" s="66">
        <v>407.81</v>
      </c>
    </row>
    <row r="252" ht="25" customHeight="1" spans="1:12">
      <c r="A252" s="59">
        <v>250</v>
      </c>
      <c r="B252" s="59" t="s">
        <v>464</v>
      </c>
      <c r="C252" s="59" t="s">
        <v>473</v>
      </c>
      <c r="D252" s="59">
        <v>4.35</v>
      </c>
      <c r="E252" s="62">
        <v>30000</v>
      </c>
      <c r="F252" s="59">
        <v>20190906</v>
      </c>
      <c r="G252" s="59">
        <v>20200906</v>
      </c>
      <c r="H252" s="59">
        <v>20200616</v>
      </c>
      <c r="I252" s="59" t="s">
        <v>474</v>
      </c>
      <c r="J252" s="59">
        <v>4.35</v>
      </c>
      <c r="K252" s="59" t="s">
        <v>79</v>
      </c>
      <c r="L252" s="66">
        <v>275.5</v>
      </c>
    </row>
    <row r="253" ht="25" customHeight="1" spans="1:12">
      <c r="A253" s="59">
        <v>251</v>
      </c>
      <c r="B253" s="59" t="s">
        <v>464</v>
      </c>
      <c r="C253" s="59" t="s">
        <v>475</v>
      </c>
      <c r="D253" s="59">
        <v>4.35</v>
      </c>
      <c r="E253" s="62">
        <v>5000</v>
      </c>
      <c r="F253" s="59">
        <v>20191022</v>
      </c>
      <c r="G253" s="59">
        <v>20201022</v>
      </c>
      <c r="H253" s="59">
        <v>20200618</v>
      </c>
      <c r="I253" s="59" t="s">
        <v>476</v>
      </c>
      <c r="J253" s="59">
        <v>4.35</v>
      </c>
      <c r="K253" s="59" t="s">
        <v>79</v>
      </c>
      <c r="L253" s="66">
        <v>47.13</v>
      </c>
    </row>
    <row r="254" ht="25" customHeight="1" spans="1:12">
      <c r="A254" s="59">
        <v>252</v>
      </c>
      <c r="B254" s="59" t="s">
        <v>464</v>
      </c>
      <c r="C254" s="59" t="s">
        <v>477</v>
      </c>
      <c r="D254" s="59">
        <v>4.35</v>
      </c>
      <c r="E254" s="62">
        <v>40000</v>
      </c>
      <c r="F254" s="59">
        <v>20191013</v>
      </c>
      <c r="G254" s="59">
        <v>20201013</v>
      </c>
      <c r="H254" s="59">
        <v>20200625</v>
      </c>
      <c r="I254" s="59" t="s">
        <v>87</v>
      </c>
      <c r="J254" s="59">
        <v>4.35</v>
      </c>
      <c r="K254" s="59" t="s">
        <v>79</v>
      </c>
      <c r="L254" s="66">
        <v>410.83</v>
      </c>
    </row>
    <row r="255" ht="25" customHeight="1" spans="1:12">
      <c r="A255" s="59">
        <v>253</v>
      </c>
      <c r="B255" s="59" t="s">
        <v>464</v>
      </c>
      <c r="C255" s="59" t="s">
        <v>478</v>
      </c>
      <c r="D255" s="59">
        <v>4.35</v>
      </c>
      <c r="E255" s="62">
        <v>4000</v>
      </c>
      <c r="F255" s="59">
        <v>20190826</v>
      </c>
      <c r="G255" s="59">
        <v>20200826</v>
      </c>
      <c r="H255" s="59">
        <v>20200627</v>
      </c>
      <c r="I255" s="59" t="s">
        <v>479</v>
      </c>
      <c r="J255" s="59">
        <v>4.35</v>
      </c>
      <c r="K255" s="59" t="s">
        <v>79</v>
      </c>
      <c r="L255" s="66">
        <v>42.05</v>
      </c>
    </row>
    <row r="256" ht="25" customHeight="1" spans="1:12">
      <c r="A256" s="59">
        <v>254</v>
      </c>
      <c r="B256" s="59" t="s">
        <v>464</v>
      </c>
      <c r="C256" s="59" t="s">
        <v>480</v>
      </c>
      <c r="D256" s="59">
        <v>4.35</v>
      </c>
      <c r="E256" s="62">
        <v>20000</v>
      </c>
      <c r="F256" s="59">
        <v>20190922</v>
      </c>
      <c r="G256" s="59">
        <v>20200922</v>
      </c>
      <c r="H256" s="59">
        <v>20200629</v>
      </c>
      <c r="I256" s="59" t="s">
        <v>481</v>
      </c>
      <c r="J256" s="59">
        <v>4.35</v>
      </c>
      <c r="K256" s="59" t="s">
        <v>79</v>
      </c>
      <c r="L256" s="66">
        <v>215.08</v>
      </c>
    </row>
    <row r="257" ht="25" customHeight="1" spans="1:12">
      <c r="A257" s="59">
        <v>255</v>
      </c>
      <c r="B257" s="59" t="s">
        <v>464</v>
      </c>
      <c r="C257" s="59" t="s">
        <v>482</v>
      </c>
      <c r="D257" s="59">
        <v>4.35</v>
      </c>
      <c r="E257" s="62">
        <v>3000</v>
      </c>
      <c r="F257" s="59">
        <v>20190830</v>
      </c>
      <c r="G257" s="59">
        <v>20200830</v>
      </c>
      <c r="H257" s="59">
        <v>20200629</v>
      </c>
      <c r="I257" s="59" t="s">
        <v>87</v>
      </c>
      <c r="J257" s="59">
        <v>4.35</v>
      </c>
      <c r="K257" s="59" t="s">
        <v>79</v>
      </c>
      <c r="L257" s="66">
        <v>32.26</v>
      </c>
    </row>
    <row r="258" ht="25" customHeight="1" spans="1:12">
      <c r="A258" s="59">
        <v>256</v>
      </c>
      <c r="B258" s="59" t="s">
        <v>464</v>
      </c>
      <c r="C258" s="59" t="s">
        <v>483</v>
      </c>
      <c r="D258" s="59">
        <v>4.35</v>
      </c>
      <c r="E258" s="62">
        <v>3000</v>
      </c>
      <c r="F258" s="59">
        <v>20190827</v>
      </c>
      <c r="G258" s="59">
        <v>20200827</v>
      </c>
      <c r="H258" s="59">
        <v>20200508</v>
      </c>
      <c r="I258" s="59" t="s">
        <v>484</v>
      </c>
      <c r="J258" s="59">
        <v>4.35</v>
      </c>
      <c r="K258" s="59" t="s">
        <v>79</v>
      </c>
      <c r="L258" s="66">
        <v>13.41</v>
      </c>
    </row>
    <row r="259" ht="25" customHeight="1" spans="1:12">
      <c r="A259" s="59">
        <v>257</v>
      </c>
      <c r="B259" s="59" t="s">
        <v>23</v>
      </c>
      <c r="C259" s="59" t="s">
        <v>485</v>
      </c>
      <c r="D259" s="59">
        <v>4.35</v>
      </c>
      <c r="E259" s="62">
        <v>50000</v>
      </c>
      <c r="F259" s="59">
        <v>20190415</v>
      </c>
      <c r="G259" s="59">
        <v>20200415</v>
      </c>
      <c r="H259" s="59">
        <v>20200415</v>
      </c>
      <c r="I259" s="59" t="s">
        <v>367</v>
      </c>
      <c r="J259" s="59">
        <v>4.35</v>
      </c>
      <c r="K259" s="59" t="s">
        <v>79</v>
      </c>
      <c r="L259" s="66">
        <v>90.63</v>
      </c>
    </row>
    <row r="260" ht="25" customHeight="1" spans="1:12">
      <c r="A260" s="59">
        <v>258</v>
      </c>
      <c r="B260" s="59" t="s">
        <v>23</v>
      </c>
      <c r="C260" s="59" t="s">
        <v>486</v>
      </c>
      <c r="D260" s="59">
        <v>4.35</v>
      </c>
      <c r="E260" s="62">
        <v>5000</v>
      </c>
      <c r="F260" s="59">
        <v>20191017</v>
      </c>
      <c r="G260" s="59">
        <v>20201017</v>
      </c>
      <c r="H260" s="59">
        <v>20200531</v>
      </c>
      <c r="I260" s="59" t="s">
        <v>361</v>
      </c>
      <c r="J260" s="59">
        <v>4.35</v>
      </c>
      <c r="K260" s="59" t="s">
        <v>79</v>
      </c>
      <c r="L260" s="66">
        <v>36.85</v>
      </c>
    </row>
    <row r="261" ht="25" customHeight="1" spans="1:12">
      <c r="A261" s="59">
        <v>259</v>
      </c>
      <c r="B261" s="59" t="s">
        <v>23</v>
      </c>
      <c r="C261" s="59" t="s">
        <v>487</v>
      </c>
      <c r="D261" s="59">
        <v>4.35</v>
      </c>
      <c r="E261" s="62">
        <v>5000</v>
      </c>
      <c r="F261" s="59">
        <v>20191018</v>
      </c>
      <c r="G261" s="59">
        <v>20201018</v>
      </c>
      <c r="H261" s="59">
        <v>20200606</v>
      </c>
      <c r="I261" s="59" t="s">
        <v>367</v>
      </c>
      <c r="J261" s="59">
        <v>4.35</v>
      </c>
      <c r="K261" s="59" t="s">
        <v>79</v>
      </c>
      <c r="L261" s="66">
        <v>40.48</v>
      </c>
    </row>
    <row r="262" ht="25" customHeight="1" spans="1:12">
      <c r="A262" s="59">
        <v>260</v>
      </c>
      <c r="B262" s="59" t="s">
        <v>23</v>
      </c>
      <c r="C262" s="59" t="s">
        <v>488</v>
      </c>
      <c r="D262" s="59">
        <v>4.35</v>
      </c>
      <c r="E262" s="62">
        <v>5000</v>
      </c>
      <c r="F262" s="59">
        <v>20191018</v>
      </c>
      <c r="G262" s="59">
        <v>20201018</v>
      </c>
      <c r="H262" s="59">
        <v>20200410</v>
      </c>
      <c r="I262" s="59" t="s">
        <v>367</v>
      </c>
      <c r="J262" s="59">
        <v>4.35</v>
      </c>
      <c r="K262" s="59" t="s">
        <v>79</v>
      </c>
      <c r="L262" s="66">
        <v>6.04</v>
      </c>
    </row>
    <row r="263" ht="25" customHeight="1" spans="1:12">
      <c r="A263" s="59">
        <v>261</v>
      </c>
      <c r="B263" s="59" t="s">
        <v>23</v>
      </c>
      <c r="C263" s="59" t="s">
        <v>489</v>
      </c>
      <c r="D263" s="59">
        <v>4.35</v>
      </c>
      <c r="E263" s="62">
        <v>5000</v>
      </c>
      <c r="F263" s="59">
        <v>20191019</v>
      </c>
      <c r="G263" s="59">
        <v>20201019</v>
      </c>
      <c r="H263" s="59">
        <v>20200409</v>
      </c>
      <c r="I263" s="59" t="s">
        <v>367</v>
      </c>
      <c r="J263" s="59">
        <v>4.35</v>
      </c>
      <c r="K263" s="59" t="s">
        <v>79</v>
      </c>
      <c r="L263" s="66">
        <v>5.44</v>
      </c>
    </row>
    <row r="264" ht="25" customHeight="1" spans="1:12">
      <c r="A264" s="59">
        <v>262</v>
      </c>
      <c r="B264" s="59" t="s">
        <v>23</v>
      </c>
      <c r="C264" s="59" t="s">
        <v>490</v>
      </c>
      <c r="D264" s="59">
        <v>4.35</v>
      </c>
      <c r="E264" s="62">
        <v>5000</v>
      </c>
      <c r="F264" s="59">
        <v>20191019</v>
      </c>
      <c r="G264" s="59">
        <v>20201019</v>
      </c>
      <c r="H264" s="59">
        <v>20200601</v>
      </c>
      <c r="I264" s="59" t="s">
        <v>367</v>
      </c>
      <c r="J264" s="59">
        <v>4.35</v>
      </c>
      <c r="K264" s="59" t="s">
        <v>79</v>
      </c>
      <c r="L264" s="66">
        <v>37.46</v>
      </c>
    </row>
    <row r="265" ht="25" customHeight="1" spans="1:12">
      <c r="A265" s="59">
        <v>263</v>
      </c>
      <c r="B265" s="59" t="s">
        <v>23</v>
      </c>
      <c r="C265" s="59" t="s">
        <v>491</v>
      </c>
      <c r="D265" s="59">
        <v>4.35</v>
      </c>
      <c r="E265" s="62">
        <v>5000</v>
      </c>
      <c r="F265" s="59">
        <v>20191019</v>
      </c>
      <c r="G265" s="59">
        <v>20201019</v>
      </c>
      <c r="H265" s="59">
        <v>20200605</v>
      </c>
      <c r="I265" s="59" t="s">
        <v>367</v>
      </c>
      <c r="J265" s="59">
        <v>4.35</v>
      </c>
      <c r="K265" s="59" t="s">
        <v>79</v>
      </c>
      <c r="L265" s="66">
        <v>39.88</v>
      </c>
    </row>
    <row r="266" ht="25" customHeight="1" spans="1:12">
      <c r="A266" s="59">
        <v>264</v>
      </c>
      <c r="B266" s="59" t="s">
        <v>23</v>
      </c>
      <c r="C266" s="59" t="s">
        <v>492</v>
      </c>
      <c r="D266" s="59">
        <v>4.35</v>
      </c>
      <c r="E266" s="62">
        <v>5000</v>
      </c>
      <c r="F266" s="59">
        <v>20191020</v>
      </c>
      <c r="G266" s="59">
        <v>20201020</v>
      </c>
      <c r="H266" s="59">
        <v>20200624</v>
      </c>
      <c r="I266" s="59" t="s">
        <v>367</v>
      </c>
      <c r="J266" s="59">
        <v>4.35</v>
      </c>
      <c r="K266" s="59" t="s">
        <v>79</v>
      </c>
      <c r="L266" s="66">
        <v>51.35</v>
      </c>
    </row>
    <row r="267" ht="25" customHeight="1" spans="1:12">
      <c r="A267" s="59">
        <v>265</v>
      </c>
      <c r="B267" s="59" t="s">
        <v>23</v>
      </c>
      <c r="C267" s="59" t="s">
        <v>493</v>
      </c>
      <c r="D267" s="59">
        <v>4.35</v>
      </c>
      <c r="E267" s="62">
        <v>5000</v>
      </c>
      <c r="F267" s="59">
        <v>20191021</v>
      </c>
      <c r="G267" s="59">
        <v>20201021</v>
      </c>
      <c r="H267" s="59">
        <v>20200624</v>
      </c>
      <c r="I267" s="59" t="s">
        <v>367</v>
      </c>
      <c r="J267" s="59">
        <v>4.35</v>
      </c>
      <c r="K267" s="59" t="s">
        <v>79</v>
      </c>
      <c r="L267" s="66">
        <v>51.35</v>
      </c>
    </row>
    <row r="268" ht="25" customHeight="1" spans="1:12">
      <c r="A268" s="59">
        <v>266</v>
      </c>
      <c r="B268" s="59" t="s">
        <v>23</v>
      </c>
      <c r="C268" s="59" t="s">
        <v>494</v>
      </c>
      <c r="D268" s="59">
        <v>4.35</v>
      </c>
      <c r="E268" s="62">
        <v>5000</v>
      </c>
      <c r="F268" s="59">
        <v>20191026</v>
      </c>
      <c r="G268" s="59">
        <v>20201026</v>
      </c>
      <c r="H268" s="59">
        <v>20200411</v>
      </c>
      <c r="I268" s="59" t="s">
        <v>367</v>
      </c>
      <c r="J268" s="59">
        <v>4.35</v>
      </c>
      <c r="K268" s="59" t="s">
        <v>79</v>
      </c>
      <c r="L268" s="66">
        <v>6.65</v>
      </c>
    </row>
    <row r="269" ht="25" customHeight="1" spans="1:12">
      <c r="A269" s="59">
        <v>267</v>
      </c>
      <c r="B269" s="59" t="s">
        <v>23</v>
      </c>
      <c r="C269" s="59" t="s">
        <v>495</v>
      </c>
      <c r="D269" s="59">
        <v>4.35</v>
      </c>
      <c r="E269" s="62">
        <v>5000</v>
      </c>
      <c r="F269" s="59">
        <v>20191029</v>
      </c>
      <c r="G269" s="59">
        <v>20201029</v>
      </c>
      <c r="H269" s="59">
        <v>20200528</v>
      </c>
      <c r="I269" s="59" t="s">
        <v>367</v>
      </c>
      <c r="J269" s="59">
        <v>4.35</v>
      </c>
      <c r="K269" s="59" t="s">
        <v>79</v>
      </c>
      <c r="L269" s="66">
        <v>35.04</v>
      </c>
    </row>
    <row r="270" ht="25" customHeight="1" spans="1:12">
      <c r="A270" s="59">
        <v>268</v>
      </c>
      <c r="B270" s="59" t="s">
        <v>23</v>
      </c>
      <c r="C270" s="59" t="s">
        <v>496</v>
      </c>
      <c r="D270" s="59">
        <v>4.35</v>
      </c>
      <c r="E270" s="62">
        <v>5000</v>
      </c>
      <c r="F270" s="59">
        <v>20191029</v>
      </c>
      <c r="G270" s="59">
        <v>20201029</v>
      </c>
      <c r="H270" s="59">
        <v>20200529</v>
      </c>
      <c r="I270" s="59" t="s">
        <v>367</v>
      </c>
      <c r="J270" s="59">
        <v>4.35</v>
      </c>
      <c r="K270" s="59" t="s">
        <v>79</v>
      </c>
      <c r="L270" s="66">
        <v>35.65</v>
      </c>
    </row>
    <row r="271" ht="25" customHeight="1" spans="1:12">
      <c r="A271" s="59">
        <v>269</v>
      </c>
      <c r="B271" s="59" t="s">
        <v>23</v>
      </c>
      <c r="C271" s="59" t="s">
        <v>497</v>
      </c>
      <c r="D271" s="59">
        <v>4.35</v>
      </c>
      <c r="E271" s="62">
        <v>5000</v>
      </c>
      <c r="F271" s="59">
        <v>20191029</v>
      </c>
      <c r="G271" s="59">
        <v>20201029</v>
      </c>
      <c r="H271" s="59">
        <v>20200529</v>
      </c>
      <c r="I271" s="59" t="s">
        <v>367</v>
      </c>
      <c r="J271" s="59">
        <v>4.35</v>
      </c>
      <c r="K271" s="59" t="s">
        <v>79</v>
      </c>
      <c r="L271" s="66">
        <v>35.65</v>
      </c>
    </row>
    <row r="272" ht="25" customHeight="1" spans="1:12">
      <c r="A272" s="59">
        <v>270</v>
      </c>
      <c r="B272" s="59" t="s">
        <v>23</v>
      </c>
      <c r="C272" s="59" t="s">
        <v>498</v>
      </c>
      <c r="D272" s="59">
        <v>4.35</v>
      </c>
      <c r="E272" s="62">
        <v>5000</v>
      </c>
      <c r="F272" s="59">
        <v>20191029</v>
      </c>
      <c r="G272" s="59">
        <v>20201029</v>
      </c>
      <c r="H272" s="59">
        <v>20200526</v>
      </c>
      <c r="I272" s="59" t="s">
        <v>367</v>
      </c>
      <c r="J272" s="59">
        <v>4.35</v>
      </c>
      <c r="K272" s="59" t="s">
        <v>79</v>
      </c>
      <c r="L272" s="66">
        <v>33.83</v>
      </c>
    </row>
    <row r="273" ht="25" customHeight="1" spans="1:12">
      <c r="A273" s="59">
        <v>271</v>
      </c>
      <c r="B273" s="59" t="s">
        <v>23</v>
      </c>
      <c r="C273" s="59" t="s">
        <v>499</v>
      </c>
      <c r="D273" s="59">
        <v>4.35</v>
      </c>
      <c r="E273" s="62">
        <v>5000</v>
      </c>
      <c r="F273" s="59" t="s">
        <v>119</v>
      </c>
      <c r="G273" s="59" t="s">
        <v>120</v>
      </c>
      <c r="H273" s="59">
        <v>20200408</v>
      </c>
      <c r="I273" s="59" t="s">
        <v>367</v>
      </c>
      <c r="J273" s="59">
        <v>4.35</v>
      </c>
      <c r="K273" s="59" t="s">
        <v>79</v>
      </c>
      <c r="L273" s="66">
        <v>4.83</v>
      </c>
    </row>
    <row r="274" ht="25" customHeight="1" spans="1:12">
      <c r="A274" s="59">
        <v>272</v>
      </c>
      <c r="B274" s="59" t="s">
        <v>23</v>
      </c>
      <c r="C274" s="59" t="s">
        <v>500</v>
      </c>
      <c r="D274" s="59">
        <v>4.35</v>
      </c>
      <c r="E274" s="62">
        <v>5000</v>
      </c>
      <c r="F274" s="59" t="s">
        <v>501</v>
      </c>
      <c r="G274" s="59" t="s">
        <v>502</v>
      </c>
      <c r="H274" s="59">
        <v>20200523</v>
      </c>
      <c r="I274" s="59" t="s">
        <v>367</v>
      </c>
      <c r="J274" s="59">
        <v>4.35</v>
      </c>
      <c r="K274" s="59" t="s">
        <v>79</v>
      </c>
      <c r="L274" s="66">
        <v>32.02</v>
      </c>
    </row>
    <row r="275" ht="25" customHeight="1" spans="1:12">
      <c r="A275" s="59">
        <v>273</v>
      </c>
      <c r="B275" s="59" t="s">
        <v>23</v>
      </c>
      <c r="C275" s="59" t="s">
        <v>503</v>
      </c>
      <c r="D275" s="59">
        <v>4.35</v>
      </c>
      <c r="E275" s="62">
        <v>5000</v>
      </c>
      <c r="F275" s="59" t="s">
        <v>501</v>
      </c>
      <c r="G275" s="59" t="s">
        <v>502</v>
      </c>
      <c r="H275" s="59">
        <v>20200411</v>
      </c>
      <c r="I275" s="59" t="s">
        <v>367</v>
      </c>
      <c r="J275" s="59">
        <v>4.35</v>
      </c>
      <c r="K275" s="59" t="s">
        <v>79</v>
      </c>
      <c r="L275" s="66">
        <v>6.65</v>
      </c>
    </row>
    <row r="276" ht="25" customHeight="1" spans="1:12">
      <c r="A276" s="59">
        <v>274</v>
      </c>
      <c r="B276" s="59" t="s">
        <v>23</v>
      </c>
      <c r="C276" s="59" t="s">
        <v>504</v>
      </c>
      <c r="D276" s="59">
        <v>4.35</v>
      </c>
      <c r="E276" s="62">
        <v>5000</v>
      </c>
      <c r="F276" s="59" t="s">
        <v>501</v>
      </c>
      <c r="G276" s="59" t="s">
        <v>502</v>
      </c>
      <c r="H276" s="59">
        <v>20200525</v>
      </c>
      <c r="I276" s="59" t="s">
        <v>367</v>
      </c>
      <c r="J276" s="59">
        <v>4.35</v>
      </c>
      <c r="K276" s="59" t="s">
        <v>79</v>
      </c>
      <c r="L276" s="66">
        <v>33.23</v>
      </c>
    </row>
    <row r="277" ht="25" customHeight="1" spans="1:12">
      <c r="A277" s="59">
        <v>275</v>
      </c>
      <c r="B277" s="59" t="s">
        <v>23</v>
      </c>
      <c r="C277" s="59" t="s">
        <v>505</v>
      </c>
      <c r="D277" s="59">
        <v>4.35</v>
      </c>
      <c r="E277" s="62">
        <v>5000</v>
      </c>
      <c r="F277" s="59" t="s">
        <v>506</v>
      </c>
      <c r="G277" s="59" t="s">
        <v>507</v>
      </c>
      <c r="H277" s="59">
        <v>20200608</v>
      </c>
      <c r="I277" s="59" t="s">
        <v>367</v>
      </c>
      <c r="J277" s="59">
        <v>4.35</v>
      </c>
      <c r="K277" s="59" t="s">
        <v>79</v>
      </c>
      <c r="L277" s="66">
        <v>41.69</v>
      </c>
    </row>
    <row r="278" ht="25" customHeight="1" spans="1:12">
      <c r="A278" s="59">
        <v>276</v>
      </c>
      <c r="B278" s="59" t="s">
        <v>23</v>
      </c>
      <c r="C278" s="59" t="s">
        <v>508</v>
      </c>
      <c r="D278" s="59">
        <v>4.35</v>
      </c>
      <c r="E278" s="62">
        <v>5000</v>
      </c>
      <c r="F278" s="59" t="s">
        <v>509</v>
      </c>
      <c r="G278" s="59" t="s">
        <v>510</v>
      </c>
      <c r="H278" s="59">
        <v>20200418</v>
      </c>
      <c r="I278" s="59" t="s">
        <v>367</v>
      </c>
      <c r="J278" s="59">
        <v>4.35</v>
      </c>
      <c r="K278" s="59" t="s">
        <v>79</v>
      </c>
      <c r="L278" s="66">
        <v>10.88</v>
      </c>
    </row>
    <row r="279" ht="25" customHeight="1" spans="1:12">
      <c r="A279" s="59">
        <v>277</v>
      </c>
      <c r="B279" s="59" t="s">
        <v>43</v>
      </c>
      <c r="C279" s="59" t="s">
        <v>511</v>
      </c>
      <c r="D279" s="59">
        <v>4.35</v>
      </c>
      <c r="E279" s="62">
        <v>5000</v>
      </c>
      <c r="F279" s="62">
        <v>20200326</v>
      </c>
      <c r="G279" s="62">
        <v>20210326</v>
      </c>
      <c r="H279" s="62">
        <v>20200402</v>
      </c>
      <c r="I279" s="59" t="s">
        <v>363</v>
      </c>
      <c r="J279" s="61">
        <v>4.35</v>
      </c>
      <c r="K279" s="59" t="s">
        <v>79</v>
      </c>
      <c r="L279" s="66">
        <v>4.23</v>
      </c>
    </row>
    <row r="280" ht="25" customHeight="1" spans="1:12">
      <c r="A280" s="59">
        <v>278</v>
      </c>
      <c r="B280" s="59" t="s">
        <v>74</v>
      </c>
      <c r="C280" s="59" t="s">
        <v>512</v>
      </c>
      <c r="D280" s="61">
        <v>4.35</v>
      </c>
      <c r="E280" s="62">
        <v>30000</v>
      </c>
      <c r="F280" s="59">
        <v>20190829</v>
      </c>
      <c r="G280" s="59">
        <v>20200828</v>
      </c>
      <c r="H280" s="59" t="s">
        <v>513</v>
      </c>
      <c r="I280" s="59" t="s">
        <v>87</v>
      </c>
      <c r="J280" s="61">
        <v>4.35</v>
      </c>
      <c r="K280" s="59" t="s">
        <v>514</v>
      </c>
      <c r="L280" s="66">
        <v>252</v>
      </c>
    </row>
    <row r="281" ht="25" customHeight="1" spans="1:12">
      <c r="A281" s="59">
        <v>279</v>
      </c>
      <c r="B281" s="59" t="s">
        <v>74</v>
      </c>
      <c r="C281" s="59" t="s">
        <v>515</v>
      </c>
      <c r="D281" s="61">
        <v>4.35</v>
      </c>
      <c r="E281" s="62">
        <v>30000</v>
      </c>
      <c r="F281" s="59">
        <v>20190830</v>
      </c>
      <c r="G281" s="59">
        <v>20200829</v>
      </c>
      <c r="H281" s="59" t="s">
        <v>513</v>
      </c>
      <c r="I281" s="59" t="s">
        <v>150</v>
      </c>
      <c r="J281" s="61">
        <v>4.35</v>
      </c>
      <c r="K281" s="59" t="s">
        <v>514</v>
      </c>
      <c r="L281" s="66">
        <v>252</v>
      </c>
    </row>
    <row r="282" ht="25" customHeight="1" spans="1:12">
      <c r="A282" s="59">
        <v>280</v>
      </c>
      <c r="B282" s="59" t="s">
        <v>65</v>
      </c>
      <c r="C282" s="59" t="s">
        <v>516</v>
      </c>
      <c r="D282" s="61">
        <v>4.35</v>
      </c>
      <c r="E282" s="62">
        <v>50000</v>
      </c>
      <c r="F282" s="59">
        <v>20190906</v>
      </c>
      <c r="G282" s="59">
        <v>20200905</v>
      </c>
      <c r="H282" s="59" t="s">
        <v>517</v>
      </c>
      <c r="I282" s="59" t="s">
        <v>150</v>
      </c>
      <c r="J282" s="61">
        <v>4.35</v>
      </c>
      <c r="K282" s="59" t="s">
        <v>514</v>
      </c>
      <c r="L282" s="66">
        <v>384</v>
      </c>
    </row>
    <row r="283" ht="25" customHeight="1" spans="1:12">
      <c r="A283" s="59">
        <v>281</v>
      </c>
      <c r="B283" s="59" t="s">
        <v>355</v>
      </c>
      <c r="C283" s="59" t="s">
        <v>518</v>
      </c>
      <c r="D283" s="61">
        <v>4.35</v>
      </c>
      <c r="E283" s="62">
        <v>50000</v>
      </c>
      <c r="F283" s="59">
        <v>20190909</v>
      </c>
      <c r="G283" s="59">
        <v>20200908</v>
      </c>
      <c r="H283" s="59" t="s">
        <v>519</v>
      </c>
      <c r="I283" s="59" t="s">
        <v>520</v>
      </c>
      <c r="J283" s="61">
        <v>4.35</v>
      </c>
      <c r="K283" s="59" t="s">
        <v>514</v>
      </c>
      <c r="L283" s="66">
        <v>438</v>
      </c>
    </row>
    <row r="284" ht="25" customHeight="1" spans="1:12">
      <c r="A284" s="59">
        <v>282</v>
      </c>
      <c r="B284" s="59" t="s">
        <v>74</v>
      </c>
      <c r="C284" s="59" t="s">
        <v>521</v>
      </c>
      <c r="D284" s="61">
        <v>4.35</v>
      </c>
      <c r="E284" s="62">
        <v>10000</v>
      </c>
      <c r="F284" s="59">
        <v>20190911</v>
      </c>
      <c r="G284" s="59">
        <v>20200910</v>
      </c>
      <c r="H284" s="59" t="s">
        <v>522</v>
      </c>
      <c r="I284" s="59" t="s">
        <v>87</v>
      </c>
      <c r="J284" s="61">
        <v>4.35</v>
      </c>
      <c r="K284" s="59" t="s">
        <v>514</v>
      </c>
      <c r="L284" s="66">
        <v>85</v>
      </c>
    </row>
    <row r="285" ht="25" customHeight="1" spans="1:12">
      <c r="A285" s="59">
        <v>283</v>
      </c>
      <c r="B285" s="59" t="s">
        <v>337</v>
      </c>
      <c r="C285" s="59" t="s">
        <v>523</v>
      </c>
      <c r="D285" s="61">
        <v>4.35</v>
      </c>
      <c r="E285" s="62">
        <v>30000</v>
      </c>
      <c r="F285" s="59">
        <v>20190930</v>
      </c>
      <c r="G285" s="59">
        <v>20200929</v>
      </c>
      <c r="H285" s="59" t="s">
        <v>522</v>
      </c>
      <c r="I285" s="59" t="s">
        <v>87</v>
      </c>
      <c r="J285" s="61">
        <v>4.35</v>
      </c>
      <c r="K285" s="59" t="s">
        <v>514</v>
      </c>
      <c r="L285" s="66">
        <v>256</v>
      </c>
    </row>
    <row r="286" ht="25" customHeight="1" spans="1:12">
      <c r="A286" s="59">
        <v>284</v>
      </c>
      <c r="B286" s="59" t="s">
        <v>71</v>
      </c>
      <c r="C286" s="59" t="s">
        <v>524</v>
      </c>
      <c r="D286" s="61">
        <v>4.35</v>
      </c>
      <c r="E286" s="62">
        <v>50000</v>
      </c>
      <c r="F286" s="65">
        <v>43666</v>
      </c>
      <c r="G286" s="65">
        <v>44032</v>
      </c>
      <c r="H286" s="62">
        <v>20200630</v>
      </c>
      <c r="I286" s="59" t="s">
        <v>52</v>
      </c>
      <c r="J286" s="61">
        <v>4.35</v>
      </c>
      <c r="K286" s="59" t="s">
        <v>53</v>
      </c>
      <c r="L286" s="66">
        <v>542.260273972603</v>
      </c>
    </row>
    <row r="287" ht="25" customHeight="1" spans="1:12">
      <c r="A287" s="59">
        <v>285</v>
      </c>
      <c r="B287" s="59" t="s">
        <v>71</v>
      </c>
      <c r="C287" s="59" t="s">
        <v>525</v>
      </c>
      <c r="D287" s="61">
        <v>4.35</v>
      </c>
      <c r="E287" s="62">
        <v>50000</v>
      </c>
      <c r="F287" s="65">
        <v>43678</v>
      </c>
      <c r="G287" s="65">
        <v>44044</v>
      </c>
      <c r="H287" s="62">
        <v>20200630</v>
      </c>
      <c r="I287" s="59" t="s">
        <v>526</v>
      </c>
      <c r="J287" s="61">
        <v>4.35</v>
      </c>
      <c r="K287" s="59" t="s">
        <v>53</v>
      </c>
      <c r="L287" s="66">
        <v>542.260273972603</v>
      </c>
    </row>
    <row r="288" ht="25" customHeight="1" spans="1:12">
      <c r="A288" s="59">
        <v>286</v>
      </c>
      <c r="B288" s="59" t="s">
        <v>54</v>
      </c>
      <c r="C288" s="59" t="s">
        <v>527</v>
      </c>
      <c r="D288" s="61">
        <v>4.35</v>
      </c>
      <c r="E288" s="62">
        <v>50000</v>
      </c>
      <c r="F288" s="65">
        <v>43699</v>
      </c>
      <c r="G288" s="65">
        <v>44065</v>
      </c>
      <c r="H288" s="62">
        <v>20200630</v>
      </c>
      <c r="I288" s="59" t="s">
        <v>52</v>
      </c>
      <c r="J288" s="61">
        <v>4.35</v>
      </c>
      <c r="K288" s="59" t="s">
        <v>53</v>
      </c>
      <c r="L288" s="66">
        <v>542.260273972603</v>
      </c>
    </row>
    <row r="289" ht="25" customHeight="1" spans="1:12">
      <c r="A289" s="59">
        <v>287</v>
      </c>
      <c r="B289" s="59" t="s">
        <v>47</v>
      </c>
      <c r="C289" s="59" t="s">
        <v>528</v>
      </c>
      <c r="D289" s="61">
        <v>4.35</v>
      </c>
      <c r="E289" s="62">
        <v>50000</v>
      </c>
      <c r="F289" s="65">
        <v>43700</v>
      </c>
      <c r="G289" s="65">
        <v>44066</v>
      </c>
      <c r="H289" s="62">
        <v>20200630</v>
      </c>
      <c r="I289" s="59" t="s">
        <v>529</v>
      </c>
      <c r="J289" s="61">
        <v>4.35</v>
      </c>
      <c r="K289" s="59" t="s">
        <v>53</v>
      </c>
      <c r="L289" s="66">
        <v>542.260273972603</v>
      </c>
    </row>
    <row r="290" ht="25" customHeight="1" spans="1:12">
      <c r="A290" s="59">
        <v>288</v>
      </c>
      <c r="B290" s="59" t="s">
        <v>337</v>
      </c>
      <c r="C290" s="59" t="s">
        <v>530</v>
      </c>
      <c r="D290" s="61">
        <v>4.35</v>
      </c>
      <c r="E290" s="62">
        <v>50000</v>
      </c>
      <c r="F290" s="65">
        <v>43703</v>
      </c>
      <c r="G290" s="65">
        <v>44069</v>
      </c>
      <c r="H290" s="62">
        <v>20200630</v>
      </c>
      <c r="I290" s="59" t="s">
        <v>52</v>
      </c>
      <c r="J290" s="61">
        <v>4.35</v>
      </c>
      <c r="K290" s="59" t="s">
        <v>53</v>
      </c>
      <c r="L290" s="66">
        <v>542.260273972603</v>
      </c>
    </row>
    <row r="291" ht="25" customHeight="1" spans="1:12">
      <c r="A291" s="59">
        <v>289</v>
      </c>
      <c r="B291" s="59" t="s">
        <v>47</v>
      </c>
      <c r="C291" s="59" t="s">
        <v>531</v>
      </c>
      <c r="D291" s="61">
        <v>4.35</v>
      </c>
      <c r="E291" s="62">
        <v>50000</v>
      </c>
      <c r="F291" s="65">
        <v>43703</v>
      </c>
      <c r="G291" s="65">
        <v>44069</v>
      </c>
      <c r="H291" s="62">
        <v>20200630</v>
      </c>
      <c r="I291" s="59" t="s">
        <v>52</v>
      </c>
      <c r="J291" s="61">
        <v>4.35</v>
      </c>
      <c r="K291" s="59" t="s">
        <v>53</v>
      </c>
      <c r="L291" s="66">
        <v>542.260273972603</v>
      </c>
    </row>
    <row r="292" ht="25" customHeight="1" spans="1:12">
      <c r="A292" s="59">
        <v>290</v>
      </c>
      <c r="B292" s="59" t="s">
        <v>47</v>
      </c>
      <c r="C292" s="59" t="s">
        <v>532</v>
      </c>
      <c r="D292" s="61">
        <v>4.35</v>
      </c>
      <c r="E292" s="62">
        <v>30000</v>
      </c>
      <c r="F292" s="65">
        <v>43705</v>
      </c>
      <c r="G292" s="65">
        <v>44071</v>
      </c>
      <c r="H292" s="62">
        <v>20200630</v>
      </c>
      <c r="I292" s="59" t="s">
        <v>52</v>
      </c>
      <c r="J292" s="61">
        <v>4.35</v>
      </c>
      <c r="K292" s="59" t="s">
        <v>53</v>
      </c>
      <c r="L292" s="66">
        <v>325.356164383562</v>
      </c>
    </row>
    <row r="293" ht="25" customHeight="1" spans="1:12">
      <c r="A293" s="59">
        <v>291</v>
      </c>
      <c r="B293" s="59" t="s">
        <v>23</v>
      </c>
      <c r="C293" s="59" t="s">
        <v>533</v>
      </c>
      <c r="D293" s="61">
        <v>4.35</v>
      </c>
      <c r="E293" s="62">
        <v>50000</v>
      </c>
      <c r="F293" s="65">
        <v>43706</v>
      </c>
      <c r="G293" s="65">
        <v>44072</v>
      </c>
      <c r="H293" s="62">
        <v>20200630</v>
      </c>
      <c r="I293" s="59" t="s">
        <v>52</v>
      </c>
      <c r="J293" s="61">
        <v>4.35</v>
      </c>
      <c r="K293" s="59" t="s">
        <v>53</v>
      </c>
      <c r="L293" s="66">
        <v>542.260273972603</v>
      </c>
    </row>
    <row r="294" ht="25" customHeight="1" spans="1:12">
      <c r="A294" s="59">
        <v>292</v>
      </c>
      <c r="B294" s="59" t="s">
        <v>23</v>
      </c>
      <c r="C294" s="59" t="s">
        <v>534</v>
      </c>
      <c r="D294" s="61">
        <v>4.35</v>
      </c>
      <c r="E294" s="62">
        <v>50000</v>
      </c>
      <c r="F294" s="65">
        <v>43706</v>
      </c>
      <c r="G294" s="65">
        <v>44072</v>
      </c>
      <c r="H294" s="62">
        <v>20200630</v>
      </c>
      <c r="I294" s="59" t="s">
        <v>52</v>
      </c>
      <c r="J294" s="61">
        <v>4.35</v>
      </c>
      <c r="K294" s="59" t="s">
        <v>53</v>
      </c>
      <c r="L294" s="66">
        <v>542.260273972603</v>
      </c>
    </row>
    <row r="295" ht="25" customHeight="1" spans="1:12">
      <c r="A295" s="59">
        <v>293</v>
      </c>
      <c r="B295" s="59" t="s">
        <v>23</v>
      </c>
      <c r="C295" s="59" t="s">
        <v>535</v>
      </c>
      <c r="D295" s="61">
        <v>4.35</v>
      </c>
      <c r="E295" s="62">
        <v>50000</v>
      </c>
      <c r="F295" s="65">
        <v>43706</v>
      </c>
      <c r="G295" s="65">
        <v>44072</v>
      </c>
      <c r="H295" s="62">
        <v>20200630</v>
      </c>
      <c r="I295" s="59" t="s">
        <v>529</v>
      </c>
      <c r="J295" s="61">
        <v>4.35</v>
      </c>
      <c r="K295" s="59" t="s">
        <v>53</v>
      </c>
      <c r="L295" s="66">
        <v>542.260273972603</v>
      </c>
    </row>
    <row r="296" ht="25" customHeight="1" spans="1:12">
      <c r="A296" s="59">
        <v>294</v>
      </c>
      <c r="B296" s="59" t="s">
        <v>28</v>
      </c>
      <c r="C296" s="59" t="s">
        <v>536</v>
      </c>
      <c r="D296" s="61">
        <v>4.35</v>
      </c>
      <c r="E296" s="62">
        <v>50000</v>
      </c>
      <c r="F296" s="65">
        <v>43706</v>
      </c>
      <c r="G296" s="65">
        <v>44072</v>
      </c>
      <c r="H296" s="62">
        <v>20200630</v>
      </c>
      <c r="I296" s="59" t="s">
        <v>52</v>
      </c>
      <c r="J296" s="61">
        <v>4.35</v>
      </c>
      <c r="K296" s="59" t="s">
        <v>53</v>
      </c>
      <c r="L296" s="66">
        <v>542.260273972603</v>
      </c>
    </row>
    <row r="297" ht="25" customHeight="1" spans="1:12">
      <c r="A297" s="59">
        <v>295</v>
      </c>
      <c r="B297" s="59" t="s">
        <v>13</v>
      </c>
      <c r="C297" s="59" t="s">
        <v>537</v>
      </c>
      <c r="D297" s="61">
        <v>4.35</v>
      </c>
      <c r="E297" s="62">
        <v>50000</v>
      </c>
      <c r="F297" s="65">
        <v>43706</v>
      </c>
      <c r="G297" s="65">
        <v>44072</v>
      </c>
      <c r="H297" s="62">
        <v>20200630</v>
      </c>
      <c r="I297" s="59" t="s">
        <v>538</v>
      </c>
      <c r="J297" s="61">
        <v>4.35</v>
      </c>
      <c r="K297" s="59" t="s">
        <v>53</v>
      </c>
      <c r="L297" s="66">
        <v>542.260273972603</v>
      </c>
    </row>
    <row r="298" ht="25" customHeight="1" spans="1:12">
      <c r="A298" s="59">
        <v>296</v>
      </c>
      <c r="B298" s="59" t="s">
        <v>13</v>
      </c>
      <c r="C298" s="59" t="s">
        <v>539</v>
      </c>
      <c r="D298" s="61">
        <v>4.35</v>
      </c>
      <c r="E298" s="62">
        <v>50000</v>
      </c>
      <c r="F298" s="65">
        <v>43706</v>
      </c>
      <c r="G298" s="65">
        <v>44072</v>
      </c>
      <c r="H298" s="62">
        <v>20200630</v>
      </c>
      <c r="I298" s="59" t="s">
        <v>538</v>
      </c>
      <c r="J298" s="61">
        <v>4.35</v>
      </c>
      <c r="K298" s="59" t="s">
        <v>53</v>
      </c>
      <c r="L298" s="66">
        <v>542.260273972603</v>
      </c>
    </row>
    <row r="299" ht="25" customHeight="1" spans="1:12">
      <c r="A299" s="59">
        <v>297</v>
      </c>
      <c r="B299" s="59" t="s">
        <v>13</v>
      </c>
      <c r="C299" s="59" t="s">
        <v>540</v>
      </c>
      <c r="D299" s="61">
        <v>4.35</v>
      </c>
      <c r="E299" s="62">
        <v>50000</v>
      </c>
      <c r="F299" s="65">
        <v>43706</v>
      </c>
      <c r="G299" s="65">
        <v>44072</v>
      </c>
      <c r="H299" s="62">
        <v>20200630</v>
      </c>
      <c r="I299" s="59" t="s">
        <v>541</v>
      </c>
      <c r="J299" s="61">
        <v>4.35</v>
      </c>
      <c r="K299" s="59" t="s">
        <v>53</v>
      </c>
      <c r="L299" s="66">
        <v>542.260273972603</v>
      </c>
    </row>
    <row r="300" ht="25" customHeight="1" spans="1:12">
      <c r="A300" s="59">
        <v>298</v>
      </c>
      <c r="B300" s="59" t="s">
        <v>13</v>
      </c>
      <c r="C300" s="59" t="s">
        <v>542</v>
      </c>
      <c r="D300" s="61">
        <v>4.35</v>
      </c>
      <c r="E300" s="62">
        <v>50000</v>
      </c>
      <c r="F300" s="65">
        <v>43706</v>
      </c>
      <c r="G300" s="65">
        <v>44072</v>
      </c>
      <c r="H300" s="62">
        <v>20200630</v>
      </c>
      <c r="I300" s="59" t="s">
        <v>538</v>
      </c>
      <c r="J300" s="61">
        <v>4.35</v>
      </c>
      <c r="K300" s="59" t="s">
        <v>53</v>
      </c>
      <c r="L300" s="66">
        <v>542.260273972603</v>
      </c>
    </row>
    <row r="301" ht="25" customHeight="1" spans="1:12">
      <c r="A301" s="59">
        <v>299</v>
      </c>
      <c r="B301" s="59" t="s">
        <v>13</v>
      </c>
      <c r="C301" s="59" t="s">
        <v>543</v>
      </c>
      <c r="D301" s="61">
        <v>4.35</v>
      </c>
      <c r="E301" s="62">
        <v>50000</v>
      </c>
      <c r="F301" s="65">
        <v>43707</v>
      </c>
      <c r="G301" s="65">
        <v>44073</v>
      </c>
      <c r="H301" s="62">
        <v>20200630</v>
      </c>
      <c r="I301" s="59" t="s">
        <v>538</v>
      </c>
      <c r="J301" s="61">
        <v>4.35</v>
      </c>
      <c r="K301" s="59" t="s">
        <v>53</v>
      </c>
      <c r="L301" s="66">
        <v>542.260273972603</v>
      </c>
    </row>
    <row r="302" ht="25" customHeight="1" spans="1:12">
      <c r="A302" s="59">
        <v>300</v>
      </c>
      <c r="B302" s="59" t="s">
        <v>13</v>
      </c>
      <c r="C302" s="59" t="s">
        <v>544</v>
      </c>
      <c r="D302" s="61">
        <v>4.35</v>
      </c>
      <c r="E302" s="62">
        <v>50000</v>
      </c>
      <c r="F302" s="65">
        <v>43707</v>
      </c>
      <c r="G302" s="65">
        <v>44073</v>
      </c>
      <c r="H302" s="62">
        <v>20200630</v>
      </c>
      <c r="I302" s="59" t="s">
        <v>538</v>
      </c>
      <c r="J302" s="61">
        <v>4.35</v>
      </c>
      <c r="K302" s="59" t="s">
        <v>53</v>
      </c>
      <c r="L302" s="66">
        <v>542.260273972603</v>
      </c>
    </row>
    <row r="303" ht="25" customHeight="1" spans="1:12">
      <c r="A303" s="59">
        <v>301</v>
      </c>
      <c r="B303" s="59" t="s">
        <v>47</v>
      </c>
      <c r="C303" s="59" t="s">
        <v>545</v>
      </c>
      <c r="D303" s="61">
        <v>4.35</v>
      </c>
      <c r="E303" s="62">
        <v>30000</v>
      </c>
      <c r="F303" s="65">
        <v>43707</v>
      </c>
      <c r="G303" s="65">
        <v>44073</v>
      </c>
      <c r="H303" s="62">
        <v>20200630</v>
      </c>
      <c r="I303" s="59" t="s">
        <v>538</v>
      </c>
      <c r="J303" s="61">
        <v>4.35</v>
      </c>
      <c r="K303" s="59" t="s">
        <v>53</v>
      </c>
      <c r="L303" s="66">
        <v>325.356164383562</v>
      </c>
    </row>
    <row r="304" ht="25" customHeight="1" spans="1:12">
      <c r="A304" s="59">
        <v>302</v>
      </c>
      <c r="B304" s="59" t="s">
        <v>13</v>
      </c>
      <c r="C304" s="59" t="s">
        <v>546</v>
      </c>
      <c r="D304" s="61">
        <v>4.35</v>
      </c>
      <c r="E304" s="62">
        <v>50000</v>
      </c>
      <c r="F304" s="65">
        <v>43707</v>
      </c>
      <c r="G304" s="65">
        <v>44073</v>
      </c>
      <c r="H304" s="62">
        <v>20200630</v>
      </c>
      <c r="I304" s="59" t="s">
        <v>538</v>
      </c>
      <c r="J304" s="61">
        <v>4.35</v>
      </c>
      <c r="K304" s="59" t="s">
        <v>53</v>
      </c>
      <c r="L304" s="66">
        <v>542.260273972603</v>
      </c>
    </row>
    <row r="305" ht="25" customHeight="1" spans="1:12">
      <c r="A305" s="59">
        <v>303</v>
      </c>
      <c r="B305" s="59" t="s">
        <v>47</v>
      </c>
      <c r="C305" s="59" t="s">
        <v>547</v>
      </c>
      <c r="D305" s="61">
        <v>4.35</v>
      </c>
      <c r="E305" s="62">
        <v>30000</v>
      </c>
      <c r="F305" s="65">
        <v>43707</v>
      </c>
      <c r="G305" s="65">
        <v>44073</v>
      </c>
      <c r="H305" s="62">
        <v>20200630</v>
      </c>
      <c r="I305" s="59" t="s">
        <v>538</v>
      </c>
      <c r="J305" s="61">
        <v>4.35</v>
      </c>
      <c r="K305" s="59" t="s">
        <v>53</v>
      </c>
      <c r="L305" s="66">
        <v>325.356164383562</v>
      </c>
    </row>
    <row r="306" ht="25" customHeight="1" spans="1:12">
      <c r="A306" s="59">
        <v>304</v>
      </c>
      <c r="B306" s="59" t="s">
        <v>47</v>
      </c>
      <c r="C306" s="59" t="s">
        <v>548</v>
      </c>
      <c r="D306" s="61">
        <v>4.35</v>
      </c>
      <c r="E306" s="62">
        <v>30000</v>
      </c>
      <c r="F306" s="65">
        <v>43707</v>
      </c>
      <c r="G306" s="65">
        <v>44073</v>
      </c>
      <c r="H306" s="62">
        <v>20200630</v>
      </c>
      <c r="I306" s="59" t="s">
        <v>538</v>
      </c>
      <c r="J306" s="61">
        <v>4.35</v>
      </c>
      <c r="K306" s="59" t="s">
        <v>53</v>
      </c>
      <c r="L306" s="66">
        <v>325.356164383562</v>
      </c>
    </row>
    <row r="307" ht="25" customHeight="1" spans="1:12">
      <c r="A307" s="59">
        <v>305</v>
      </c>
      <c r="B307" s="59" t="s">
        <v>13</v>
      </c>
      <c r="C307" s="59" t="s">
        <v>549</v>
      </c>
      <c r="D307" s="61">
        <v>4.35</v>
      </c>
      <c r="E307" s="62">
        <v>50000</v>
      </c>
      <c r="F307" s="65">
        <v>43710</v>
      </c>
      <c r="G307" s="65">
        <v>44076</v>
      </c>
      <c r="H307" s="62">
        <v>20200630</v>
      </c>
      <c r="I307" s="59" t="s">
        <v>538</v>
      </c>
      <c r="J307" s="61">
        <v>4.35</v>
      </c>
      <c r="K307" s="59" t="s">
        <v>53</v>
      </c>
      <c r="L307" s="66">
        <v>542.260273972603</v>
      </c>
    </row>
    <row r="308" ht="25" customHeight="1" spans="1:12">
      <c r="A308" s="59">
        <v>306</v>
      </c>
      <c r="B308" s="59" t="s">
        <v>47</v>
      </c>
      <c r="C308" s="59" t="s">
        <v>550</v>
      </c>
      <c r="D308" s="61">
        <v>4.35</v>
      </c>
      <c r="E308" s="62">
        <v>50000</v>
      </c>
      <c r="F308" s="65">
        <v>43726</v>
      </c>
      <c r="G308" s="65">
        <v>44092</v>
      </c>
      <c r="H308" s="62">
        <v>20200630</v>
      </c>
      <c r="I308" s="59" t="s">
        <v>538</v>
      </c>
      <c r="J308" s="61">
        <v>4.35</v>
      </c>
      <c r="K308" s="59" t="s">
        <v>53</v>
      </c>
      <c r="L308" s="66">
        <v>542.260273972603</v>
      </c>
    </row>
    <row r="309" ht="25" customHeight="1" spans="1:12">
      <c r="A309" s="59">
        <v>307</v>
      </c>
      <c r="B309" s="59" t="s">
        <v>47</v>
      </c>
      <c r="C309" s="59" t="s">
        <v>551</v>
      </c>
      <c r="D309" s="61">
        <v>4.35</v>
      </c>
      <c r="E309" s="62">
        <v>50000</v>
      </c>
      <c r="F309" s="65">
        <v>43726</v>
      </c>
      <c r="G309" s="65">
        <v>44092</v>
      </c>
      <c r="H309" s="62">
        <v>20200630</v>
      </c>
      <c r="I309" s="59" t="s">
        <v>552</v>
      </c>
      <c r="J309" s="61">
        <v>4.35</v>
      </c>
      <c r="K309" s="59" t="s">
        <v>53</v>
      </c>
      <c r="L309" s="66">
        <v>542.260273972603</v>
      </c>
    </row>
    <row r="310" ht="25" customHeight="1" spans="1:12">
      <c r="A310" s="59">
        <v>308</v>
      </c>
      <c r="B310" s="59" t="s">
        <v>47</v>
      </c>
      <c r="C310" s="59" t="s">
        <v>553</v>
      </c>
      <c r="D310" s="61">
        <v>4.35</v>
      </c>
      <c r="E310" s="62">
        <v>50000</v>
      </c>
      <c r="F310" s="65">
        <v>43726</v>
      </c>
      <c r="G310" s="65">
        <v>44092</v>
      </c>
      <c r="H310" s="62">
        <v>20200630</v>
      </c>
      <c r="I310" s="59" t="s">
        <v>529</v>
      </c>
      <c r="J310" s="61">
        <v>4.35</v>
      </c>
      <c r="K310" s="59" t="s">
        <v>53</v>
      </c>
      <c r="L310" s="66">
        <v>542.260273972603</v>
      </c>
    </row>
    <row r="311" ht="25" customHeight="1" spans="1:12">
      <c r="A311" s="59">
        <v>309</v>
      </c>
      <c r="B311" s="59" t="s">
        <v>47</v>
      </c>
      <c r="C311" s="59" t="s">
        <v>554</v>
      </c>
      <c r="D311" s="61">
        <v>4.35</v>
      </c>
      <c r="E311" s="62">
        <v>50000</v>
      </c>
      <c r="F311" s="65">
        <v>43731</v>
      </c>
      <c r="G311" s="65">
        <v>44097</v>
      </c>
      <c r="H311" s="62">
        <v>20200630</v>
      </c>
      <c r="I311" s="59" t="s">
        <v>52</v>
      </c>
      <c r="J311" s="61">
        <v>4.35</v>
      </c>
      <c r="K311" s="59" t="s">
        <v>53</v>
      </c>
      <c r="L311" s="66">
        <v>542.260273972603</v>
      </c>
    </row>
    <row r="312" ht="25" customHeight="1" spans="1:12">
      <c r="A312" s="59">
        <v>310</v>
      </c>
      <c r="B312" s="59" t="s">
        <v>13</v>
      </c>
      <c r="C312" s="59" t="s">
        <v>555</v>
      </c>
      <c r="D312" s="61">
        <v>4.35</v>
      </c>
      <c r="E312" s="62">
        <v>50000</v>
      </c>
      <c r="F312" s="65">
        <v>43731</v>
      </c>
      <c r="G312" s="65">
        <v>44097</v>
      </c>
      <c r="H312" s="62">
        <v>20200630</v>
      </c>
      <c r="I312" s="59" t="s">
        <v>529</v>
      </c>
      <c r="J312" s="61">
        <v>4.35</v>
      </c>
      <c r="K312" s="59" t="s">
        <v>53</v>
      </c>
      <c r="L312" s="66">
        <v>542.260273972603</v>
      </c>
    </row>
    <row r="313" ht="25" customHeight="1" spans="1:12">
      <c r="A313" s="59">
        <v>311</v>
      </c>
      <c r="B313" s="59" t="s">
        <v>13</v>
      </c>
      <c r="C313" s="59" t="s">
        <v>556</v>
      </c>
      <c r="D313" s="61">
        <v>4.35</v>
      </c>
      <c r="E313" s="62">
        <v>50000</v>
      </c>
      <c r="F313" s="65">
        <v>43731</v>
      </c>
      <c r="G313" s="65">
        <v>44097</v>
      </c>
      <c r="H313" s="62">
        <v>20200630</v>
      </c>
      <c r="I313" s="59" t="s">
        <v>538</v>
      </c>
      <c r="J313" s="61">
        <v>4.35</v>
      </c>
      <c r="K313" s="59" t="s">
        <v>53</v>
      </c>
      <c r="L313" s="66">
        <v>542.260273972603</v>
      </c>
    </row>
    <row r="314" ht="25" customHeight="1" spans="1:12">
      <c r="A314" s="59">
        <v>312</v>
      </c>
      <c r="B314" s="59" t="s">
        <v>13</v>
      </c>
      <c r="C314" s="59" t="s">
        <v>557</v>
      </c>
      <c r="D314" s="61">
        <v>4.35</v>
      </c>
      <c r="E314" s="62">
        <v>50000</v>
      </c>
      <c r="F314" s="65">
        <v>43731</v>
      </c>
      <c r="G314" s="65">
        <v>44097</v>
      </c>
      <c r="H314" s="62">
        <v>20200630</v>
      </c>
      <c r="I314" s="59" t="s">
        <v>538</v>
      </c>
      <c r="J314" s="61">
        <v>4.35</v>
      </c>
      <c r="K314" s="59" t="s">
        <v>53</v>
      </c>
      <c r="L314" s="66">
        <v>542.260273972603</v>
      </c>
    </row>
    <row r="315" ht="25" customHeight="1" spans="1:12">
      <c r="A315" s="59">
        <v>313</v>
      </c>
      <c r="B315" s="59" t="s">
        <v>13</v>
      </c>
      <c r="C315" s="59" t="s">
        <v>558</v>
      </c>
      <c r="D315" s="61">
        <v>4.35</v>
      </c>
      <c r="E315" s="62">
        <v>50000</v>
      </c>
      <c r="F315" s="65">
        <v>43731</v>
      </c>
      <c r="G315" s="65">
        <v>44097</v>
      </c>
      <c r="H315" s="62">
        <v>20200630</v>
      </c>
      <c r="I315" s="59" t="s">
        <v>538</v>
      </c>
      <c r="J315" s="61">
        <v>4.35</v>
      </c>
      <c r="K315" s="59" t="s">
        <v>53</v>
      </c>
      <c r="L315" s="66">
        <v>542.260273972603</v>
      </c>
    </row>
    <row r="316" ht="25" customHeight="1" spans="1:12">
      <c r="A316" s="59">
        <v>314</v>
      </c>
      <c r="B316" s="59" t="s">
        <v>13</v>
      </c>
      <c r="C316" s="59" t="s">
        <v>559</v>
      </c>
      <c r="D316" s="61">
        <v>4.35</v>
      </c>
      <c r="E316" s="62">
        <v>50000</v>
      </c>
      <c r="F316" s="65">
        <v>43731</v>
      </c>
      <c r="G316" s="65">
        <v>44097</v>
      </c>
      <c r="H316" s="62">
        <v>20200630</v>
      </c>
      <c r="I316" s="59" t="s">
        <v>52</v>
      </c>
      <c r="J316" s="61">
        <v>4.35</v>
      </c>
      <c r="K316" s="59" t="s">
        <v>53</v>
      </c>
      <c r="L316" s="66">
        <v>542.260273972603</v>
      </c>
    </row>
    <row r="317" ht="25" customHeight="1" spans="1:12">
      <c r="A317" s="59">
        <v>315</v>
      </c>
      <c r="B317" s="59" t="s">
        <v>54</v>
      </c>
      <c r="C317" s="59" t="s">
        <v>560</v>
      </c>
      <c r="D317" s="61">
        <v>4.35</v>
      </c>
      <c r="E317" s="62">
        <v>50000</v>
      </c>
      <c r="F317" s="65">
        <v>43731</v>
      </c>
      <c r="G317" s="65">
        <v>44097</v>
      </c>
      <c r="H317" s="62">
        <v>20200630</v>
      </c>
      <c r="I317" s="59" t="s">
        <v>52</v>
      </c>
      <c r="J317" s="61">
        <v>4.35</v>
      </c>
      <c r="K317" s="59" t="s">
        <v>53</v>
      </c>
      <c r="L317" s="66">
        <v>542.260273972603</v>
      </c>
    </row>
    <row r="318" ht="25" customHeight="1" spans="1:12">
      <c r="A318" s="59">
        <v>316</v>
      </c>
      <c r="B318" s="59" t="s">
        <v>47</v>
      </c>
      <c r="C318" s="59" t="s">
        <v>561</v>
      </c>
      <c r="D318" s="61">
        <v>4.35</v>
      </c>
      <c r="E318" s="62">
        <v>50000</v>
      </c>
      <c r="F318" s="65">
        <v>43731</v>
      </c>
      <c r="G318" s="65">
        <v>44097</v>
      </c>
      <c r="H318" s="62">
        <v>20200630</v>
      </c>
      <c r="I318" s="59" t="s">
        <v>52</v>
      </c>
      <c r="J318" s="61">
        <v>4.35</v>
      </c>
      <c r="K318" s="59" t="s">
        <v>53</v>
      </c>
      <c r="L318" s="66">
        <v>542.260273972603</v>
      </c>
    </row>
    <row r="319" ht="25" customHeight="1" spans="1:12">
      <c r="A319" s="59">
        <v>317</v>
      </c>
      <c r="B319" s="59" t="s">
        <v>47</v>
      </c>
      <c r="C319" s="59" t="s">
        <v>562</v>
      </c>
      <c r="D319" s="61">
        <v>4.35</v>
      </c>
      <c r="E319" s="62">
        <v>50000</v>
      </c>
      <c r="F319" s="65">
        <v>43731</v>
      </c>
      <c r="G319" s="65">
        <v>44097</v>
      </c>
      <c r="H319" s="62">
        <v>20200630</v>
      </c>
      <c r="I319" s="59" t="s">
        <v>52</v>
      </c>
      <c r="J319" s="61">
        <v>4.35</v>
      </c>
      <c r="K319" s="59" t="s">
        <v>53</v>
      </c>
      <c r="L319" s="66">
        <v>542.260273972603</v>
      </c>
    </row>
    <row r="320" ht="25" customHeight="1" spans="1:12">
      <c r="A320" s="59">
        <v>318</v>
      </c>
      <c r="B320" s="59" t="s">
        <v>47</v>
      </c>
      <c r="C320" s="59" t="s">
        <v>563</v>
      </c>
      <c r="D320" s="61">
        <v>4.35</v>
      </c>
      <c r="E320" s="62">
        <v>50000</v>
      </c>
      <c r="F320" s="65">
        <v>43731</v>
      </c>
      <c r="G320" s="65">
        <v>44097</v>
      </c>
      <c r="H320" s="62">
        <v>20200630</v>
      </c>
      <c r="I320" s="59" t="s">
        <v>52</v>
      </c>
      <c r="J320" s="61">
        <v>4.35</v>
      </c>
      <c r="K320" s="59" t="s">
        <v>53</v>
      </c>
      <c r="L320" s="66">
        <v>542.260273972603</v>
      </c>
    </row>
    <row r="321" ht="25" customHeight="1" spans="1:12">
      <c r="A321" s="59">
        <v>319</v>
      </c>
      <c r="B321" s="59" t="s">
        <v>54</v>
      </c>
      <c r="C321" s="59" t="s">
        <v>564</v>
      </c>
      <c r="D321" s="61">
        <v>4.35</v>
      </c>
      <c r="E321" s="62">
        <v>50000</v>
      </c>
      <c r="F321" s="65">
        <v>43732</v>
      </c>
      <c r="G321" s="65">
        <v>44098</v>
      </c>
      <c r="H321" s="62">
        <v>20200630</v>
      </c>
      <c r="I321" s="59" t="s">
        <v>52</v>
      </c>
      <c r="J321" s="61">
        <v>4.35</v>
      </c>
      <c r="K321" s="59" t="s">
        <v>53</v>
      </c>
      <c r="L321" s="66">
        <v>542.260273972603</v>
      </c>
    </row>
    <row r="322" ht="25" customHeight="1" spans="1:12">
      <c r="A322" s="59">
        <v>320</v>
      </c>
      <c r="B322" s="59" t="s">
        <v>47</v>
      </c>
      <c r="C322" s="59" t="s">
        <v>565</v>
      </c>
      <c r="D322" s="61">
        <v>4.35</v>
      </c>
      <c r="E322" s="62">
        <v>50000</v>
      </c>
      <c r="F322" s="65">
        <v>43732</v>
      </c>
      <c r="G322" s="65">
        <v>44098</v>
      </c>
      <c r="H322" s="62">
        <v>20200630</v>
      </c>
      <c r="I322" s="59" t="s">
        <v>529</v>
      </c>
      <c r="J322" s="61">
        <v>4.35</v>
      </c>
      <c r="K322" s="59" t="s">
        <v>53</v>
      </c>
      <c r="L322" s="66">
        <v>542.260273972603</v>
      </c>
    </row>
    <row r="323" ht="25" customHeight="1" spans="1:12">
      <c r="A323" s="59">
        <v>321</v>
      </c>
      <c r="B323" s="59" t="s">
        <v>54</v>
      </c>
      <c r="C323" s="59" t="s">
        <v>566</v>
      </c>
      <c r="D323" s="61">
        <v>4.35</v>
      </c>
      <c r="E323" s="62">
        <v>50000</v>
      </c>
      <c r="F323" s="65">
        <v>43732</v>
      </c>
      <c r="G323" s="65">
        <v>44098</v>
      </c>
      <c r="H323" s="62">
        <v>20200630</v>
      </c>
      <c r="I323" s="59" t="s">
        <v>52</v>
      </c>
      <c r="J323" s="61">
        <v>4.35</v>
      </c>
      <c r="K323" s="59" t="s">
        <v>53</v>
      </c>
      <c r="L323" s="66">
        <v>542.260273972603</v>
      </c>
    </row>
    <row r="324" ht="25" customHeight="1" spans="1:12">
      <c r="A324" s="59">
        <v>322</v>
      </c>
      <c r="B324" s="59" t="s">
        <v>23</v>
      </c>
      <c r="C324" s="59" t="s">
        <v>567</v>
      </c>
      <c r="D324" s="61">
        <v>4.35</v>
      </c>
      <c r="E324" s="62">
        <v>50000</v>
      </c>
      <c r="F324" s="65">
        <v>43733</v>
      </c>
      <c r="G324" s="65">
        <v>44099</v>
      </c>
      <c r="H324" s="62">
        <v>20200630</v>
      </c>
      <c r="I324" s="59" t="s">
        <v>52</v>
      </c>
      <c r="J324" s="61">
        <v>4.35</v>
      </c>
      <c r="K324" s="59" t="s">
        <v>53</v>
      </c>
      <c r="L324" s="66">
        <v>542.260273972603</v>
      </c>
    </row>
    <row r="325" ht="25" customHeight="1" spans="1:12">
      <c r="A325" s="59">
        <v>323</v>
      </c>
      <c r="B325" s="59" t="s">
        <v>47</v>
      </c>
      <c r="C325" s="59" t="s">
        <v>568</v>
      </c>
      <c r="D325" s="61">
        <v>4.35</v>
      </c>
      <c r="E325" s="62">
        <v>50000</v>
      </c>
      <c r="F325" s="65">
        <v>43733</v>
      </c>
      <c r="G325" s="65">
        <v>44099</v>
      </c>
      <c r="H325" s="62">
        <v>20200630</v>
      </c>
      <c r="I325" s="59" t="s">
        <v>52</v>
      </c>
      <c r="J325" s="61">
        <v>4.35</v>
      </c>
      <c r="K325" s="59" t="s">
        <v>53</v>
      </c>
      <c r="L325" s="66">
        <v>542.260273972603</v>
      </c>
    </row>
    <row r="326" ht="25" customHeight="1" spans="1:12">
      <c r="A326" s="59">
        <v>324</v>
      </c>
      <c r="B326" s="59" t="s">
        <v>47</v>
      </c>
      <c r="C326" s="59" t="s">
        <v>569</v>
      </c>
      <c r="D326" s="61">
        <v>4.35</v>
      </c>
      <c r="E326" s="62">
        <v>50000</v>
      </c>
      <c r="F326" s="65">
        <v>43733</v>
      </c>
      <c r="G326" s="65">
        <v>44099</v>
      </c>
      <c r="H326" s="62">
        <v>20200630</v>
      </c>
      <c r="I326" s="59" t="s">
        <v>52</v>
      </c>
      <c r="J326" s="61">
        <v>4.35</v>
      </c>
      <c r="K326" s="59" t="s">
        <v>53</v>
      </c>
      <c r="L326" s="66">
        <v>542.260273972603</v>
      </c>
    </row>
    <row r="327" ht="25" customHeight="1" spans="1:12">
      <c r="A327" s="59">
        <v>325</v>
      </c>
      <c r="B327" s="59" t="s">
        <v>23</v>
      </c>
      <c r="C327" s="59" t="s">
        <v>570</v>
      </c>
      <c r="D327" s="61">
        <v>4.35</v>
      </c>
      <c r="E327" s="62">
        <v>30000</v>
      </c>
      <c r="F327" s="65">
        <v>43734</v>
      </c>
      <c r="G327" s="65">
        <v>44100</v>
      </c>
      <c r="H327" s="62">
        <v>20200630</v>
      </c>
      <c r="I327" s="59" t="s">
        <v>52</v>
      </c>
      <c r="J327" s="61">
        <v>4.35</v>
      </c>
      <c r="K327" s="59" t="s">
        <v>53</v>
      </c>
      <c r="L327" s="66">
        <v>325.356164383562</v>
      </c>
    </row>
    <row r="328" ht="25" customHeight="1" spans="1:12">
      <c r="A328" s="59">
        <v>326</v>
      </c>
      <c r="B328" s="59" t="s">
        <v>13</v>
      </c>
      <c r="C328" s="59" t="s">
        <v>571</v>
      </c>
      <c r="D328" s="61">
        <v>4.35</v>
      </c>
      <c r="E328" s="62">
        <v>50000</v>
      </c>
      <c r="F328" s="65">
        <v>43734</v>
      </c>
      <c r="G328" s="65">
        <v>44100</v>
      </c>
      <c r="H328" s="62">
        <v>20200630</v>
      </c>
      <c r="I328" s="59" t="s">
        <v>52</v>
      </c>
      <c r="J328" s="61">
        <v>4.35</v>
      </c>
      <c r="K328" s="59" t="s">
        <v>53</v>
      </c>
      <c r="L328" s="66">
        <v>542.260273972603</v>
      </c>
    </row>
    <row r="329" ht="25" customHeight="1" spans="1:12">
      <c r="A329" s="59">
        <v>327</v>
      </c>
      <c r="B329" s="59" t="s">
        <v>47</v>
      </c>
      <c r="C329" s="59" t="s">
        <v>572</v>
      </c>
      <c r="D329" s="61">
        <v>4.35</v>
      </c>
      <c r="E329" s="62">
        <v>50000</v>
      </c>
      <c r="F329" s="65">
        <v>43734</v>
      </c>
      <c r="G329" s="65">
        <v>44100</v>
      </c>
      <c r="H329" s="62">
        <v>20200630</v>
      </c>
      <c r="I329" s="59" t="s">
        <v>52</v>
      </c>
      <c r="J329" s="61">
        <v>4.35</v>
      </c>
      <c r="K329" s="59" t="s">
        <v>53</v>
      </c>
      <c r="L329" s="66">
        <v>542.260273972603</v>
      </c>
    </row>
    <row r="330" ht="25" customHeight="1" spans="1:12">
      <c r="A330" s="59">
        <v>328</v>
      </c>
      <c r="B330" s="59" t="s">
        <v>13</v>
      </c>
      <c r="C330" s="59" t="s">
        <v>573</v>
      </c>
      <c r="D330" s="61">
        <v>4.35</v>
      </c>
      <c r="E330" s="62">
        <v>50000</v>
      </c>
      <c r="F330" s="65">
        <v>43734</v>
      </c>
      <c r="G330" s="65">
        <v>44100</v>
      </c>
      <c r="H330" s="62">
        <v>20200630</v>
      </c>
      <c r="I330" s="59" t="s">
        <v>574</v>
      </c>
      <c r="J330" s="61">
        <v>4.35</v>
      </c>
      <c r="K330" s="59" t="s">
        <v>53</v>
      </c>
      <c r="L330" s="66">
        <v>542.260273972603</v>
      </c>
    </row>
    <row r="331" ht="25" customHeight="1" spans="1:12">
      <c r="A331" s="59">
        <v>329</v>
      </c>
      <c r="B331" s="59" t="s">
        <v>23</v>
      </c>
      <c r="C331" s="59" t="s">
        <v>575</v>
      </c>
      <c r="D331" s="61">
        <v>4.35</v>
      </c>
      <c r="E331" s="62">
        <v>50000</v>
      </c>
      <c r="F331" s="65">
        <v>43747</v>
      </c>
      <c r="G331" s="65">
        <v>44113</v>
      </c>
      <c r="H331" s="62">
        <v>20200630</v>
      </c>
      <c r="I331" s="59" t="s">
        <v>576</v>
      </c>
      <c r="J331" s="61">
        <v>4.35</v>
      </c>
      <c r="K331" s="59" t="s">
        <v>53</v>
      </c>
      <c r="L331" s="66">
        <v>542.260273972603</v>
      </c>
    </row>
    <row r="332" ht="25" customHeight="1" spans="1:12">
      <c r="A332" s="59">
        <v>330</v>
      </c>
      <c r="B332" s="59" t="s">
        <v>23</v>
      </c>
      <c r="C332" s="59" t="s">
        <v>577</v>
      </c>
      <c r="D332" s="61">
        <v>4.35</v>
      </c>
      <c r="E332" s="62">
        <v>50000</v>
      </c>
      <c r="F332" s="65">
        <v>43747</v>
      </c>
      <c r="G332" s="65">
        <v>44113</v>
      </c>
      <c r="H332" s="62">
        <v>20200630</v>
      </c>
      <c r="I332" s="59" t="s">
        <v>538</v>
      </c>
      <c r="J332" s="61">
        <v>4.35</v>
      </c>
      <c r="K332" s="59" t="s">
        <v>53</v>
      </c>
      <c r="L332" s="66">
        <v>542.260273972603</v>
      </c>
    </row>
    <row r="333" ht="25" customHeight="1" spans="1:12">
      <c r="A333" s="59">
        <v>331</v>
      </c>
      <c r="B333" s="59" t="s">
        <v>13</v>
      </c>
      <c r="C333" s="59" t="s">
        <v>578</v>
      </c>
      <c r="D333" s="61">
        <v>4.35</v>
      </c>
      <c r="E333" s="62">
        <v>50000</v>
      </c>
      <c r="F333" s="65">
        <v>43747</v>
      </c>
      <c r="G333" s="65">
        <v>44113</v>
      </c>
      <c r="H333" s="62">
        <v>20200630</v>
      </c>
      <c r="I333" s="59" t="s">
        <v>538</v>
      </c>
      <c r="J333" s="61">
        <v>4.35</v>
      </c>
      <c r="K333" s="59" t="s">
        <v>53</v>
      </c>
      <c r="L333" s="66">
        <v>542.260273972603</v>
      </c>
    </row>
    <row r="334" ht="25" customHeight="1" spans="1:12">
      <c r="A334" s="59">
        <v>332</v>
      </c>
      <c r="B334" s="59" t="s">
        <v>54</v>
      </c>
      <c r="C334" s="59" t="s">
        <v>579</v>
      </c>
      <c r="D334" s="61">
        <v>4.35</v>
      </c>
      <c r="E334" s="62">
        <v>50000</v>
      </c>
      <c r="F334" s="65">
        <v>43747</v>
      </c>
      <c r="G334" s="65">
        <v>44113</v>
      </c>
      <c r="H334" s="62">
        <v>20200630</v>
      </c>
      <c r="I334" s="59" t="s">
        <v>538</v>
      </c>
      <c r="J334" s="61">
        <v>4.35</v>
      </c>
      <c r="K334" s="59" t="s">
        <v>53</v>
      </c>
      <c r="L334" s="66">
        <v>542.260273972603</v>
      </c>
    </row>
    <row r="335" ht="25" customHeight="1" spans="1:12">
      <c r="A335" s="59">
        <v>333</v>
      </c>
      <c r="B335" s="59" t="s">
        <v>54</v>
      </c>
      <c r="C335" s="59" t="s">
        <v>580</v>
      </c>
      <c r="D335" s="61">
        <v>4.35</v>
      </c>
      <c r="E335" s="62">
        <v>50000</v>
      </c>
      <c r="F335" s="65">
        <v>43747</v>
      </c>
      <c r="G335" s="65">
        <v>44113</v>
      </c>
      <c r="H335" s="62">
        <v>20200630</v>
      </c>
      <c r="I335" s="59" t="s">
        <v>52</v>
      </c>
      <c r="J335" s="61">
        <v>4.35</v>
      </c>
      <c r="K335" s="59" t="s">
        <v>53</v>
      </c>
      <c r="L335" s="66">
        <v>542.260273972603</v>
      </c>
    </row>
    <row r="336" ht="25" customHeight="1" spans="1:12">
      <c r="A336" s="59">
        <v>334</v>
      </c>
      <c r="B336" s="59" t="s">
        <v>13</v>
      </c>
      <c r="C336" s="59" t="s">
        <v>581</v>
      </c>
      <c r="D336" s="61">
        <v>4.35</v>
      </c>
      <c r="E336" s="62">
        <v>50000</v>
      </c>
      <c r="F336" s="65">
        <v>43747</v>
      </c>
      <c r="G336" s="65">
        <v>44113</v>
      </c>
      <c r="H336" s="62">
        <v>20200630</v>
      </c>
      <c r="I336" s="59" t="s">
        <v>538</v>
      </c>
      <c r="J336" s="61">
        <v>4.35</v>
      </c>
      <c r="K336" s="59" t="s">
        <v>53</v>
      </c>
      <c r="L336" s="66">
        <v>542.260273972603</v>
      </c>
    </row>
    <row r="337" ht="25" customHeight="1" spans="1:12">
      <c r="A337" s="59">
        <v>335</v>
      </c>
      <c r="B337" s="59" t="s">
        <v>54</v>
      </c>
      <c r="C337" s="59" t="s">
        <v>582</v>
      </c>
      <c r="D337" s="61">
        <v>4.35</v>
      </c>
      <c r="E337" s="62">
        <v>50000</v>
      </c>
      <c r="F337" s="65">
        <v>43747</v>
      </c>
      <c r="G337" s="65">
        <v>44113</v>
      </c>
      <c r="H337" s="62">
        <v>20200630</v>
      </c>
      <c r="I337" s="59" t="s">
        <v>538</v>
      </c>
      <c r="J337" s="61">
        <v>4.35</v>
      </c>
      <c r="K337" s="59" t="s">
        <v>53</v>
      </c>
      <c r="L337" s="66">
        <v>542.260273972603</v>
      </c>
    </row>
    <row r="338" ht="25" customHeight="1" spans="1:12">
      <c r="A338" s="59">
        <v>336</v>
      </c>
      <c r="B338" s="59" t="s">
        <v>54</v>
      </c>
      <c r="C338" s="59" t="s">
        <v>583</v>
      </c>
      <c r="D338" s="61">
        <v>4.35</v>
      </c>
      <c r="E338" s="62">
        <v>50000</v>
      </c>
      <c r="F338" s="65">
        <v>43747</v>
      </c>
      <c r="G338" s="65">
        <v>44113</v>
      </c>
      <c r="H338" s="62">
        <v>20200630</v>
      </c>
      <c r="I338" s="59" t="s">
        <v>52</v>
      </c>
      <c r="J338" s="61">
        <v>4.35</v>
      </c>
      <c r="K338" s="59" t="s">
        <v>53</v>
      </c>
      <c r="L338" s="66">
        <v>542.260273972603</v>
      </c>
    </row>
    <row r="339" ht="25" customHeight="1" spans="1:12">
      <c r="A339" s="59">
        <v>337</v>
      </c>
      <c r="B339" s="59" t="s">
        <v>54</v>
      </c>
      <c r="C339" s="59" t="s">
        <v>584</v>
      </c>
      <c r="D339" s="61">
        <v>4.35</v>
      </c>
      <c r="E339" s="62">
        <v>50000</v>
      </c>
      <c r="F339" s="65">
        <v>43747</v>
      </c>
      <c r="G339" s="65">
        <v>44113</v>
      </c>
      <c r="H339" s="62">
        <v>20200630</v>
      </c>
      <c r="I339" s="59" t="s">
        <v>52</v>
      </c>
      <c r="J339" s="61">
        <v>4.35</v>
      </c>
      <c r="K339" s="59" t="s">
        <v>53</v>
      </c>
      <c r="L339" s="66">
        <v>542.260273972603</v>
      </c>
    </row>
    <row r="340" ht="25" customHeight="1" spans="1:12">
      <c r="A340" s="59">
        <v>338</v>
      </c>
      <c r="B340" s="59" t="s">
        <v>54</v>
      </c>
      <c r="C340" s="59" t="s">
        <v>585</v>
      </c>
      <c r="D340" s="61">
        <v>4.35</v>
      </c>
      <c r="E340" s="62">
        <v>50000</v>
      </c>
      <c r="F340" s="65">
        <v>43747</v>
      </c>
      <c r="G340" s="65">
        <v>44113</v>
      </c>
      <c r="H340" s="62">
        <v>20200630</v>
      </c>
      <c r="I340" s="59" t="s">
        <v>52</v>
      </c>
      <c r="J340" s="61">
        <v>4.35</v>
      </c>
      <c r="K340" s="59" t="s">
        <v>53</v>
      </c>
      <c r="L340" s="66">
        <v>542.260273972603</v>
      </c>
    </row>
    <row r="341" ht="25" customHeight="1" spans="1:12">
      <c r="A341" s="59">
        <v>339</v>
      </c>
      <c r="B341" s="59" t="s">
        <v>54</v>
      </c>
      <c r="C341" s="59" t="s">
        <v>586</v>
      </c>
      <c r="D341" s="61">
        <v>4.35</v>
      </c>
      <c r="E341" s="62">
        <v>50000</v>
      </c>
      <c r="F341" s="65">
        <v>43747</v>
      </c>
      <c r="G341" s="65">
        <v>44113</v>
      </c>
      <c r="H341" s="62">
        <v>20200630</v>
      </c>
      <c r="I341" s="59" t="s">
        <v>52</v>
      </c>
      <c r="J341" s="61">
        <v>4.35</v>
      </c>
      <c r="K341" s="59" t="s">
        <v>53</v>
      </c>
      <c r="L341" s="66">
        <v>542.260273972603</v>
      </c>
    </row>
    <row r="342" ht="25" customHeight="1" spans="1:12">
      <c r="A342" s="59">
        <v>340</v>
      </c>
      <c r="B342" s="59" t="s">
        <v>47</v>
      </c>
      <c r="C342" s="59" t="s">
        <v>587</v>
      </c>
      <c r="D342" s="61">
        <v>4.35</v>
      </c>
      <c r="E342" s="62">
        <v>50000</v>
      </c>
      <c r="F342" s="65">
        <v>43748</v>
      </c>
      <c r="G342" s="65">
        <v>44114</v>
      </c>
      <c r="H342" s="62">
        <v>20200630</v>
      </c>
      <c r="I342" s="59" t="s">
        <v>52</v>
      </c>
      <c r="J342" s="61">
        <v>4.35</v>
      </c>
      <c r="K342" s="59" t="s">
        <v>53</v>
      </c>
      <c r="L342" s="66">
        <v>542.260273972603</v>
      </c>
    </row>
    <row r="343" ht="25" customHeight="1" spans="1:12">
      <c r="A343" s="59">
        <v>341</v>
      </c>
      <c r="B343" s="59" t="s">
        <v>47</v>
      </c>
      <c r="C343" s="59" t="s">
        <v>588</v>
      </c>
      <c r="D343" s="61">
        <v>4.35</v>
      </c>
      <c r="E343" s="62">
        <v>50000</v>
      </c>
      <c r="F343" s="65">
        <v>43748</v>
      </c>
      <c r="G343" s="65">
        <v>44114</v>
      </c>
      <c r="H343" s="62">
        <v>20200630</v>
      </c>
      <c r="I343" s="59" t="s">
        <v>52</v>
      </c>
      <c r="J343" s="61">
        <v>4.35</v>
      </c>
      <c r="K343" s="59" t="s">
        <v>53</v>
      </c>
      <c r="L343" s="66">
        <v>542.260273972603</v>
      </c>
    </row>
    <row r="344" ht="25" customHeight="1" spans="1:12">
      <c r="A344" s="59">
        <v>342</v>
      </c>
      <c r="B344" s="59" t="s">
        <v>47</v>
      </c>
      <c r="C344" s="59" t="s">
        <v>589</v>
      </c>
      <c r="D344" s="61">
        <v>4.35</v>
      </c>
      <c r="E344" s="62">
        <v>50000</v>
      </c>
      <c r="F344" s="65">
        <v>43748</v>
      </c>
      <c r="G344" s="65">
        <v>44114</v>
      </c>
      <c r="H344" s="62">
        <v>20200630</v>
      </c>
      <c r="I344" s="59" t="s">
        <v>52</v>
      </c>
      <c r="J344" s="61">
        <v>4.35</v>
      </c>
      <c r="K344" s="59" t="s">
        <v>53</v>
      </c>
      <c r="L344" s="66">
        <v>542.260273972603</v>
      </c>
    </row>
    <row r="345" ht="25" customHeight="1" spans="1:12">
      <c r="A345" s="59">
        <v>343</v>
      </c>
      <c r="B345" s="59" t="s">
        <v>47</v>
      </c>
      <c r="C345" s="59" t="s">
        <v>590</v>
      </c>
      <c r="D345" s="61">
        <v>4.35</v>
      </c>
      <c r="E345" s="62">
        <v>50000</v>
      </c>
      <c r="F345" s="65">
        <v>43748</v>
      </c>
      <c r="G345" s="65">
        <v>44114</v>
      </c>
      <c r="H345" s="62">
        <v>20200630</v>
      </c>
      <c r="I345" s="59" t="s">
        <v>52</v>
      </c>
      <c r="J345" s="61">
        <v>4.35</v>
      </c>
      <c r="K345" s="59" t="s">
        <v>53</v>
      </c>
      <c r="L345" s="66">
        <v>542.260273972603</v>
      </c>
    </row>
    <row r="346" ht="25" customHeight="1" spans="1:12">
      <c r="A346" s="59">
        <v>344</v>
      </c>
      <c r="B346" s="59" t="s">
        <v>47</v>
      </c>
      <c r="C346" s="59" t="s">
        <v>591</v>
      </c>
      <c r="D346" s="61">
        <v>4.35</v>
      </c>
      <c r="E346" s="62">
        <v>50000</v>
      </c>
      <c r="F346" s="65">
        <v>43748</v>
      </c>
      <c r="G346" s="65">
        <v>44114</v>
      </c>
      <c r="H346" s="62">
        <v>20200630</v>
      </c>
      <c r="I346" s="59" t="s">
        <v>52</v>
      </c>
      <c r="J346" s="61">
        <v>4.35</v>
      </c>
      <c r="K346" s="59" t="s">
        <v>53</v>
      </c>
      <c r="L346" s="66">
        <v>542.260273972603</v>
      </c>
    </row>
    <row r="347" ht="25" customHeight="1" spans="1:12">
      <c r="A347" s="59">
        <v>345</v>
      </c>
      <c r="B347" s="59" t="s">
        <v>28</v>
      </c>
      <c r="C347" s="59" t="s">
        <v>592</v>
      </c>
      <c r="D347" s="61">
        <v>4.35</v>
      </c>
      <c r="E347" s="62">
        <v>50000</v>
      </c>
      <c r="F347" s="65">
        <v>43749</v>
      </c>
      <c r="G347" s="65">
        <v>44115</v>
      </c>
      <c r="H347" s="62">
        <v>20200630</v>
      </c>
      <c r="I347" s="59" t="s">
        <v>538</v>
      </c>
      <c r="J347" s="61">
        <v>4.35</v>
      </c>
      <c r="K347" s="59" t="s">
        <v>53</v>
      </c>
      <c r="L347" s="66">
        <v>542.260273972603</v>
      </c>
    </row>
    <row r="348" ht="25" customHeight="1" spans="1:12">
      <c r="A348" s="59">
        <v>346</v>
      </c>
      <c r="B348" s="59" t="s">
        <v>13</v>
      </c>
      <c r="C348" s="59" t="s">
        <v>593</v>
      </c>
      <c r="D348" s="61">
        <v>4.35</v>
      </c>
      <c r="E348" s="62">
        <v>50000</v>
      </c>
      <c r="F348" s="65">
        <v>43749</v>
      </c>
      <c r="G348" s="65">
        <v>44115</v>
      </c>
      <c r="H348" s="62">
        <v>20200630</v>
      </c>
      <c r="I348" s="59" t="s">
        <v>538</v>
      </c>
      <c r="J348" s="61">
        <v>4.35</v>
      </c>
      <c r="K348" s="59" t="s">
        <v>53</v>
      </c>
      <c r="L348" s="66">
        <v>542.260273972603</v>
      </c>
    </row>
    <row r="349" ht="25" customHeight="1" spans="1:12">
      <c r="A349" s="59">
        <v>347</v>
      </c>
      <c r="B349" s="59" t="s">
        <v>47</v>
      </c>
      <c r="C349" s="59" t="s">
        <v>594</v>
      </c>
      <c r="D349" s="61">
        <v>4.35</v>
      </c>
      <c r="E349" s="62">
        <v>50000</v>
      </c>
      <c r="F349" s="65">
        <v>43749</v>
      </c>
      <c r="G349" s="65">
        <v>44115</v>
      </c>
      <c r="H349" s="62">
        <v>20200630</v>
      </c>
      <c r="I349" s="59" t="s">
        <v>538</v>
      </c>
      <c r="J349" s="61">
        <v>4.35</v>
      </c>
      <c r="K349" s="59" t="s">
        <v>53</v>
      </c>
      <c r="L349" s="66">
        <v>542.260273972603</v>
      </c>
    </row>
    <row r="350" ht="25" customHeight="1" spans="1:12">
      <c r="A350" s="59">
        <v>348</v>
      </c>
      <c r="B350" s="59" t="s">
        <v>13</v>
      </c>
      <c r="C350" s="59" t="s">
        <v>595</v>
      </c>
      <c r="D350" s="61">
        <v>4.35</v>
      </c>
      <c r="E350" s="62">
        <v>50000</v>
      </c>
      <c r="F350" s="65">
        <v>43749</v>
      </c>
      <c r="G350" s="65">
        <v>44115</v>
      </c>
      <c r="H350" s="62">
        <v>20200630</v>
      </c>
      <c r="I350" s="59" t="s">
        <v>538</v>
      </c>
      <c r="J350" s="61">
        <v>4.35</v>
      </c>
      <c r="K350" s="59" t="s">
        <v>53</v>
      </c>
      <c r="L350" s="66">
        <v>542.260273972603</v>
      </c>
    </row>
    <row r="351" ht="25" customHeight="1" spans="1:12">
      <c r="A351" s="59">
        <v>349</v>
      </c>
      <c r="B351" s="59" t="s">
        <v>54</v>
      </c>
      <c r="C351" s="59" t="s">
        <v>596</v>
      </c>
      <c r="D351" s="61">
        <v>4.35</v>
      </c>
      <c r="E351" s="62">
        <v>50000</v>
      </c>
      <c r="F351" s="65">
        <v>43750</v>
      </c>
      <c r="G351" s="65">
        <v>44116</v>
      </c>
      <c r="H351" s="62">
        <v>20200630</v>
      </c>
      <c r="I351" s="59" t="s">
        <v>538</v>
      </c>
      <c r="J351" s="61">
        <v>4.35</v>
      </c>
      <c r="K351" s="59" t="s">
        <v>53</v>
      </c>
      <c r="L351" s="66">
        <v>542.260273972603</v>
      </c>
    </row>
    <row r="352" ht="25" customHeight="1" spans="1:12">
      <c r="A352" s="59">
        <v>350</v>
      </c>
      <c r="B352" s="59" t="s">
        <v>23</v>
      </c>
      <c r="C352" s="59" t="s">
        <v>597</v>
      </c>
      <c r="D352" s="61">
        <v>4.35</v>
      </c>
      <c r="E352" s="62">
        <v>50000</v>
      </c>
      <c r="F352" s="65">
        <v>43752</v>
      </c>
      <c r="G352" s="65">
        <v>44118</v>
      </c>
      <c r="H352" s="62">
        <v>20200630</v>
      </c>
      <c r="I352" s="59" t="s">
        <v>538</v>
      </c>
      <c r="J352" s="61">
        <v>4.35</v>
      </c>
      <c r="K352" s="59" t="s">
        <v>53</v>
      </c>
      <c r="L352" s="66">
        <v>542.260273972603</v>
      </c>
    </row>
    <row r="353" ht="25" customHeight="1" spans="1:12">
      <c r="A353" s="59">
        <v>351</v>
      </c>
      <c r="B353" s="59" t="s">
        <v>54</v>
      </c>
      <c r="C353" s="59" t="s">
        <v>598</v>
      </c>
      <c r="D353" s="61">
        <v>4.35</v>
      </c>
      <c r="E353" s="62">
        <v>50000</v>
      </c>
      <c r="F353" s="65">
        <v>43752</v>
      </c>
      <c r="G353" s="65">
        <v>44118</v>
      </c>
      <c r="H353" s="62">
        <v>20200630</v>
      </c>
      <c r="I353" s="59" t="s">
        <v>538</v>
      </c>
      <c r="J353" s="61">
        <v>4.35</v>
      </c>
      <c r="K353" s="59" t="s">
        <v>53</v>
      </c>
      <c r="L353" s="66">
        <v>542.260273972603</v>
      </c>
    </row>
    <row r="354" ht="25" customHeight="1" spans="1:12">
      <c r="A354" s="59">
        <v>352</v>
      </c>
      <c r="B354" s="59" t="s">
        <v>47</v>
      </c>
      <c r="C354" s="59" t="s">
        <v>599</v>
      </c>
      <c r="D354" s="61">
        <v>4.35</v>
      </c>
      <c r="E354" s="62">
        <v>50000</v>
      </c>
      <c r="F354" s="65">
        <v>43752</v>
      </c>
      <c r="G354" s="65">
        <v>44118</v>
      </c>
      <c r="H354" s="62">
        <v>20200630</v>
      </c>
      <c r="I354" s="59" t="s">
        <v>538</v>
      </c>
      <c r="J354" s="61">
        <v>4.35</v>
      </c>
      <c r="K354" s="59" t="s">
        <v>53</v>
      </c>
      <c r="L354" s="66">
        <v>542.260273972603</v>
      </c>
    </row>
    <row r="355" ht="25" customHeight="1" spans="1:12">
      <c r="A355" s="59">
        <v>353</v>
      </c>
      <c r="B355" s="59" t="s">
        <v>47</v>
      </c>
      <c r="C355" s="59" t="s">
        <v>600</v>
      </c>
      <c r="D355" s="61">
        <v>4.35</v>
      </c>
      <c r="E355" s="62">
        <v>50000</v>
      </c>
      <c r="F355" s="65">
        <v>43752</v>
      </c>
      <c r="G355" s="65">
        <v>44118</v>
      </c>
      <c r="H355" s="62">
        <v>20200630</v>
      </c>
      <c r="I355" s="59" t="s">
        <v>538</v>
      </c>
      <c r="J355" s="61">
        <v>4.35</v>
      </c>
      <c r="K355" s="59" t="s">
        <v>53</v>
      </c>
      <c r="L355" s="66">
        <v>542.260273972603</v>
      </c>
    </row>
    <row r="356" ht="25" customHeight="1" spans="1:12">
      <c r="A356" s="59">
        <v>354</v>
      </c>
      <c r="B356" s="59" t="s">
        <v>47</v>
      </c>
      <c r="C356" s="59" t="s">
        <v>601</v>
      </c>
      <c r="D356" s="61">
        <v>4.35</v>
      </c>
      <c r="E356" s="62">
        <v>50000</v>
      </c>
      <c r="F356" s="65">
        <v>43752</v>
      </c>
      <c r="G356" s="65">
        <v>44118</v>
      </c>
      <c r="H356" s="62">
        <v>20200630</v>
      </c>
      <c r="I356" s="59" t="s">
        <v>538</v>
      </c>
      <c r="J356" s="61">
        <v>4.35</v>
      </c>
      <c r="K356" s="59" t="s">
        <v>53</v>
      </c>
      <c r="L356" s="66">
        <v>542.260273972603</v>
      </c>
    </row>
    <row r="357" ht="25" customHeight="1" spans="1:12">
      <c r="A357" s="59">
        <v>355</v>
      </c>
      <c r="B357" s="59" t="s">
        <v>47</v>
      </c>
      <c r="C357" s="59" t="s">
        <v>602</v>
      </c>
      <c r="D357" s="61">
        <v>4.35</v>
      </c>
      <c r="E357" s="62">
        <v>50000</v>
      </c>
      <c r="F357" s="65">
        <v>43752</v>
      </c>
      <c r="G357" s="65">
        <v>44118</v>
      </c>
      <c r="H357" s="62">
        <v>20200630</v>
      </c>
      <c r="I357" s="59" t="s">
        <v>538</v>
      </c>
      <c r="J357" s="61">
        <v>4.35</v>
      </c>
      <c r="K357" s="59" t="s">
        <v>53</v>
      </c>
      <c r="L357" s="66">
        <v>542.260273972603</v>
      </c>
    </row>
    <row r="358" ht="25" customHeight="1" spans="1:12">
      <c r="A358" s="59">
        <v>356</v>
      </c>
      <c r="B358" s="59" t="s">
        <v>47</v>
      </c>
      <c r="C358" s="59" t="s">
        <v>603</v>
      </c>
      <c r="D358" s="61">
        <v>4.35</v>
      </c>
      <c r="E358" s="62">
        <v>50000</v>
      </c>
      <c r="F358" s="65">
        <v>43752</v>
      </c>
      <c r="G358" s="65">
        <v>44118</v>
      </c>
      <c r="H358" s="62">
        <v>20200630</v>
      </c>
      <c r="I358" s="59" t="s">
        <v>538</v>
      </c>
      <c r="J358" s="61">
        <v>4.35</v>
      </c>
      <c r="K358" s="59" t="s">
        <v>53</v>
      </c>
      <c r="L358" s="66">
        <v>542.260273972603</v>
      </c>
    </row>
    <row r="359" ht="25" customHeight="1" spans="1:12">
      <c r="A359" s="59">
        <v>357</v>
      </c>
      <c r="B359" s="59" t="s">
        <v>47</v>
      </c>
      <c r="C359" s="59" t="s">
        <v>604</v>
      </c>
      <c r="D359" s="61">
        <v>4.35</v>
      </c>
      <c r="E359" s="62">
        <v>50000</v>
      </c>
      <c r="F359" s="65">
        <v>43752</v>
      </c>
      <c r="G359" s="65">
        <v>44118</v>
      </c>
      <c r="H359" s="62">
        <v>20200630</v>
      </c>
      <c r="I359" s="59" t="s">
        <v>538</v>
      </c>
      <c r="J359" s="61">
        <v>4.35</v>
      </c>
      <c r="K359" s="59" t="s">
        <v>53</v>
      </c>
      <c r="L359" s="66">
        <v>542.260273972603</v>
      </c>
    </row>
    <row r="360" ht="25" customHeight="1" spans="1:12">
      <c r="A360" s="59">
        <v>358</v>
      </c>
      <c r="B360" s="59" t="s">
        <v>47</v>
      </c>
      <c r="C360" s="59" t="s">
        <v>605</v>
      </c>
      <c r="D360" s="61">
        <v>4.35</v>
      </c>
      <c r="E360" s="62">
        <v>50000</v>
      </c>
      <c r="F360" s="65">
        <v>43752</v>
      </c>
      <c r="G360" s="65">
        <v>44118</v>
      </c>
      <c r="H360" s="62">
        <v>20200630</v>
      </c>
      <c r="I360" s="59" t="s">
        <v>538</v>
      </c>
      <c r="J360" s="61">
        <v>4.35</v>
      </c>
      <c r="K360" s="59" t="s">
        <v>53</v>
      </c>
      <c r="L360" s="66">
        <v>542.260273972603</v>
      </c>
    </row>
    <row r="361" ht="25" customHeight="1" spans="1:12">
      <c r="A361" s="59">
        <v>359</v>
      </c>
      <c r="B361" s="59" t="s">
        <v>47</v>
      </c>
      <c r="C361" s="59" t="s">
        <v>606</v>
      </c>
      <c r="D361" s="61">
        <v>4.35</v>
      </c>
      <c r="E361" s="62">
        <v>20000</v>
      </c>
      <c r="F361" s="65">
        <v>43752</v>
      </c>
      <c r="G361" s="65">
        <v>44118</v>
      </c>
      <c r="H361" s="62">
        <v>20200630</v>
      </c>
      <c r="I361" s="59" t="s">
        <v>538</v>
      </c>
      <c r="J361" s="61">
        <v>4.35</v>
      </c>
      <c r="K361" s="59" t="s">
        <v>53</v>
      </c>
      <c r="L361" s="66">
        <v>216.904109589041</v>
      </c>
    </row>
    <row r="362" ht="25" customHeight="1" spans="1:12">
      <c r="A362" s="59">
        <v>360</v>
      </c>
      <c r="B362" s="59" t="s">
        <v>47</v>
      </c>
      <c r="C362" s="59" t="s">
        <v>607</v>
      </c>
      <c r="D362" s="61">
        <v>4.35</v>
      </c>
      <c r="E362" s="62">
        <v>50000</v>
      </c>
      <c r="F362" s="65">
        <v>43752</v>
      </c>
      <c r="G362" s="65">
        <v>44118</v>
      </c>
      <c r="H362" s="62">
        <v>20200630</v>
      </c>
      <c r="I362" s="59" t="s">
        <v>538</v>
      </c>
      <c r="J362" s="61">
        <v>4.35</v>
      </c>
      <c r="K362" s="59" t="s">
        <v>53</v>
      </c>
      <c r="L362" s="66">
        <v>542.260273972603</v>
      </c>
    </row>
    <row r="363" ht="25" customHeight="1" spans="1:12">
      <c r="A363" s="59">
        <v>361</v>
      </c>
      <c r="B363" s="59" t="s">
        <v>47</v>
      </c>
      <c r="C363" s="59" t="s">
        <v>608</v>
      </c>
      <c r="D363" s="61">
        <v>4.35</v>
      </c>
      <c r="E363" s="62">
        <v>50000</v>
      </c>
      <c r="F363" s="65">
        <v>43752</v>
      </c>
      <c r="G363" s="65">
        <v>44118</v>
      </c>
      <c r="H363" s="62">
        <v>20200630</v>
      </c>
      <c r="I363" s="59" t="s">
        <v>538</v>
      </c>
      <c r="J363" s="61">
        <v>4.35</v>
      </c>
      <c r="K363" s="59" t="s">
        <v>53</v>
      </c>
      <c r="L363" s="66">
        <v>542.260273972603</v>
      </c>
    </row>
    <row r="364" ht="25" customHeight="1" spans="1:12">
      <c r="A364" s="59">
        <v>362</v>
      </c>
      <c r="B364" s="59" t="s">
        <v>47</v>
      </c>
      <c r="C364" s="59" t="s">
        <v>609</v>
      </c>
      <c r="D364" s="61">
        <v>4.35</v>
      </c>
      <c r="E364" s="62">
        <v>50000</v>
      </c>
      <c r="F364" s="65">
        <v>43752</v>
      </c>
      <c r="G364" s="65">
        <v>44118</v>
      </c>
      <c r="H364" s="62">
        <v>20200630</v>
      </c>
      <c r="I364" s="59" t="s">
        <v>538</v>
      </c>
      <c r="J364" s="61">
        <v>4.35</v>
      </c>
      <c r="K364" s="59" t="s">
        <v>53</v>
      </c>
      <c r="L364" s="66">
        <v>542.260273972603</v>
      </c>
    </row>
    <row r="365" ht="25" customHeight="1" spans="1:12">
      <c r="A365" s="59">
        <v>363</v>
      </c>
      <c r="B365" s="59" t="s">
        <v>47</v>
      </c>
      <c r="C365" s="59" t="s">
        <v>610</v>
      </c>
      <c r="D365" s="61">
        <v>4.35</v>
      </c>
      <c r="E365" s="62">
        <v>50000</v>
      </c>
      <c r="F365" s="65">
        <v>43752</v>
      </c>
      <c r="G365" s="65">
        <v>44118</v>
      </c>
      <c r="H365" s="62">
        <v>20200630</v>
      </c>
      <c r="I365" s="59" t="s">
        <v>538</v>
      </c>
      <c r="J365" s="61">
        <v>4.35</v>
      </c>
      <c r="K365" s="59" t="s">
        <v>53</v>
      </c>
      <c r="L365" s="66">
        <v>542.260273972603</v>
      </c>
    </row>
    <row r="366" ht="25" customHeight="1" spans="1:12">
      <c r="A366" s="59">
        <v>364</v>
      </c>
      <c r="B366" s="59" t="s">
        <v>47</v>
      </c>
      <c r="C366" s="59" t="s">
        <v>611</v>
      </c>
      <c r="D366" s="61">
        <v>4.35</v>
      </c>
      <c r="E366" s="62">
        <v>50000</v>
      </c>
      <c r="F366" s="65">
        <v>43752</v>
      </c>
      <c r="G366" s="65">
        <v>44118</v>
      </c>
      <c r="H366" s="62">
        <v>20200630</v>
      </c>
      <c r="I366" s="59" t="s">
        <v>538</v>
      </c>
      <c r="J366" s="61">
        <v>4.35</v>
      </c>
      <c r="K366" s="59" t="s">
        <v>53</v>
      </c>
      <c r="L366" s="66">
        <v>542.260273972603</v>
      </c>
    </row>
    <row r="367" ht="25" customHeight="1" spans="1:12">
      <c r="A367" s="59">
        <v>365</v>
      </c>
      <c r="B367" s="59" t="s">
        <v>47</v>
      </c>
      <c r="C367" s="59" t="s">
        <v>612</v>
      </c>
      <c r="D367" s="61">
        <v>4.35</v>
      </c>
      <c r="E367" s="62">
        <v>50000</v>
      </c>
      <c r="F367" s="65">
        <v>43752</v>
      </c>
      <c r="G367" s="65">
        <v>44118</v>
      </c>
      <c r="H367" s="62">
        <v>20200630</v>
      </c>
      <c r="I367" s="59" t="s">
        <v>538</v>
      </c>
      <c r="J367" s="61">
        <v>4.35</v>
      </c>
      <c r="K367" s="59" t="s">
        <v>53</v>
      </c>
      <c r="L367" s="66">
        <v>542.260273972603</v>
      </c>
    </row>
    <row r="368" ht="25" customHeight="1" spans="1:12">
      <c r="A368" s="59">
        <v>366</v>
      </c>
      <c r="B368" s="59" t="s">
        <v>47</v>
      </c>
      <c r="C368" s="59" t="s">
        <v>613</v>
      </c>
      <c r="D368" s="61">
        <v>4.35</v>
      </c>
      <c r="E368" s="62">
        <v>50000</v>
      </c>
      <c r="F368" s="65">
        <v>43752</v>
      </c>
      <c r="G368" s="65">
        <v>44118</v>
      </c>
      <c r="H368" s="62">
        <v>20200630</v>
      </c>
      <c r="I368" s="59" t="s">
        <v>538</v>
      </c>
      <c r="J368" s="61">
        <v>4.35</v>
      </c>
      <c r="K368" s="59" t="s">
        <v>53</v>
      </c>
      <c r="L368" s="66">
        <v>542.260273972603</v>
      </c>
    </row>
    <row r="369" ht="25" customHeight="1" spans="1:12">
      <c r="A369" s="59">
        <v>367</v>
      </c>
      <c r="B369" s="59" t="s">
        <v>13</v>
      </c>
      <c r="C369" s="59" t="s">
        <v>614</v>
      </c>
      <c r="D369" s="61">
        <v>4.35</v>
      </c>
      <c r="E369" s="62">
        <v>50000</v>
      </c>
      <c r="F369" s="65">
        <v>43752</v>
      </c>
      <c r="G369" s="65">
        <v>44118</v>
      </c>
      <c r="H369" s="62">
        <v>20200630</v>
      </c>
      <c r="I369" s="59" t="s">
        <v>538</v>
      </c>
      <c r="J369" s="61">
        <v>4.35</v>
      </c>
      <c r="K369" s="59" t="s">
        <v>53</v>
      </c>
      <c r="L369" s="66">
        <v>542.260273972603</v>
      </c>
    </row>
    <row r="370" ht="25" customHeight="1" spans="1:12">
      <c r="A370" s="59">
        <v>368</v>
      </c>
      <c r="B370" s="59" t="s">
        <v>13</v>
      </c>
      <c r="C370" s="59" t="s">
        <v>615</v>
      </c>
      <c r="D370" s="61">
        <v>4.35</v>
      </c>
      <c r="E370" s="62">
        <v>50000</v>
      </c>
      <c r="F370" s="65">
        <v>43752</v>
      </c>
      <c r="G370" s="65">
        <v>44118</v>
      </c>
      <c r="H370" s="62">
        <v>20200630</v>
      </c>
      <c r="I370" s="59" t="s">
        <v>538</v>
      </c>
      <c r="J370" s="61">
        <v>4.35</v>
      </c>
      <c r="K370" s="59" t="s">
        <v>53</v>
      </c>
      <c r="L370" s="66">
        <v>542.260273972603</v>
      </c>
    </row>
    <row r="371" ht="25" customHeight="1" spans="1:12">
      <c r="A371" s="59">
        <v>369</v>
      </c>
      <c r="B371" s="59" t="s">
        <v>13</v>
      </c>
      <c r="C371" s="59" t="s">
        <v>616</v>
      </c>
      <c r="D371" s="61">
        <v>4.35</v>
      </c>
      <c r="E371" s="62">
        <v>50000</v>
      </c>
      <c r="F371" s="65">
        <v>43752</v>
      </c>
      <c r="G371" s="65">
        <v>44118</v>
      </c>
      <c r="H371" s="62">
        <v>20200630</v>
      </c>
      <c r="I371" s="59" t="s">
        <v>538</v>
      </c>
      <c r="J371" s="61">
        <v>4.35</v>
      </c>
      <c r="K371" s="59" t="s">
        <v>53</v>
      </c>
      <c r="L371" s="66">
        <v>542.260273972603</v>
      </c>
    </row>
    <row r="372" ht="25" customHeight="1" spans="1:12">
      <c r="A372" s="59">
        <v>370</v>
      </c>
      <c r="B372" s="59" t="s">
        <v>13</v>
      </c>
      <c r="C372" s="59" t="s">
        <v>617</v>
      </c>
      <c r="D372" s="61">
        <v>4.35</v>
      </c>
      <c r="E372" s="62">
        <v>50000</v>
      </c>
      <c r="F372" s="65">
        <v>43752</v>
      </c>
      <c r="G372" s="65">
        <v>44118</v>
      </c>
      <c r="H372" s="62">
        <v>20200630</v>
      </c>
      <c r="I372" s="59" t="s">
        <v>538</v>
      </c>
      <c r="J372" s="61">
        <v>4.35</v>
      </c>
      <c r="K372" s="59" t="s">
        <v>53</v>
      </c>
      <c r="L372" s="66">
        <v>542.260273972603</v>
      </c>
    </row>
    <row r="373" ht="25" customHeight="1" spans="1:12">
      <c r="A373" s="59">
        <v>371</v>
      </c>
      <c r="B373" s="59" t="s">
        <v>13</v>
      </c>
      <c r="C373" s="59" t="s">
        <v>618</v>
      </c>
      <c r="D373" s="61">
        <v>4.35</v>
      </c>
      <c r="E373" s="62">
        <v>50000</v>
      </c>
      <c r="F373" s="65">
        <v>43752</v>
      </c>
      <c r="G373" s="65">
        <v>44118</v>
      </c>
      <c r="H373" s="62">
        <v>20200630</v>
      </c>
      <c r="I373" s="59" t="s">
        <v>538</v>
      </c>
      <c r="J373" s="61">
        <v>4.35</v>
      </c>
      <c r="K373" s="59" t="s">
        <v>53</v>
      </c>
      <c r="L373" s="66">
        <v>542.260273972603</v>
      </c>
    </row>
    <row r="374" ht="25" customHeight="1" spans="1:12">
      <c r="A374" s="59">
        <v>372</v>
      </c>
      <c r="B374" s="59" t="s">
        <v>47</v>
      </c>
      <c r="C374" s="59" t="s">
        <v>619</v>
      </c>
      <c r="D374" s="61">
        <v>4.35</v>
      </c>
      <c r="E374" s="62">
        <v>50000</v>
      </c>
      <c r="F374" s="65">
        <v>43753</v>
      </c>
      <c r="G374" s="65">
        <v>44119</v>
      </c>
      <c r="H374" s="62">
        <v>20200630</v>
      </c>
      <c r="I374" s="59" t="s">
        <v>52</v>
      </c>
      <c r="J374" s="61">
        <v>4.35</v>
      </c>
      <c r="K374" s="59" t="s">
        <v>53</v>
      </c>
      <c r="L374" s="66">
        <v>542.260273972603</v>
      </c>
    </row>
    <row r="375" ht="25" customHeight="1" spans="1:12">
      <c r="A375" s="59">
        <v>373</v>
      </c>
      <c r="B375" s="59" t="s">
        <v>47</v>
      </c>
      <c r="C375" s="59" t="s">
        <v>620</v>
      </c>
      <c r="D375" s="61">
        <v>4.35</v>
      </c>
      <c r="E375" s="62">
        <v>50000</v>
      </c>
      <c r="F375" s="65">
        <v>43753</v>
      </c>
      <c r="G375" s="65">
        <v>44119</v>
      </c>
      <c r="H375" s="62">
        <v>20200630</v>
      </c>
      <c r="I375" s="59" t="s">
        <v>538</v>
      </c>
      <c r="J375" s="61">
        <v>4.35</v>
      </c>
      <c r="K375" s="59" t="s">
        <v>53</v>
      </c>
      <c r="L375" s="66">
        <v>542.260273972603</v>
      </c>
    </row>
    <row r="376" ht="25" customHeight="1" spans="1:12">
      <c r="A376" s="59">
        <v>374</v>
      </c>
      <c r="B376" s="59" t="s">
        <v>54</v>
      </c>
      <c r="C376" s="59" t="s">
        <v>621</v>
      </c>
      <c r="D376" s="61">
        <v>4.35</v>
      </c>
      <c r="E376" s="62">
        <v>50000</v>
      </c>
      <c r="F376" s="65">
        <v>43754</v>
      </c>
      <c r="G376" s="65">
        <v>44120</v>
      </c>
      <c r="H376" s="62">
        <v>20200630</v>
      </c>
      <c r="I376" s="59" t="s">
        <v>538</v>
      </c>
      <c r="J376" s="61">
        <v>4.35</v>
      </c>
      <c r="K376" s="59" t="s">
        <v>53</v>
      </c>
      <c r="L376" s="66">
        <v>542.260273972603</v>
      </c>
    </row>
    <row r="377" ht="25" customHeight="1" spans="1:12">
      <c r="A377" s="59">
        <v>375</v>
      </c>
      <c r="B377" s="59" t="s">
        <v>13</v>
      </c>
      <c r="C377" s="59" t="s">
        <v>622</v>
      </c>
      <c r="D377" s="61">
        <v>4.35</v>
      </c>
      <c r="E377" s="62">
        <v>50000</v>
      </c>
      <c r="F377" s="65">
        <v>43754</v>
      </c>
      <c r="G377" s="65">
        <v>44120</v>
      </c>
      <c r="H377" s="62">
        <v>20200630</v>
      </c>
      <c r="I377" s="59" t="s">
        <v>538</v>
      </c>
      <c r="J377" s="61">
        <v>4.35</v>
      </c>
      <c r="K377" s="59" t="s">
        <v>53</v>
      </c>
      <c r="L377" s="66">
        <v>542.260273972603</v>
      </c>
    </row>
    <row r="378" ht="25" customHeight="1" spans="1:12">
      <c r="A378" s="59">
        <v>376</v>
      </c>
      <c r="B378" s="59" t="s">
        <v>13</v>
      </c>
      <c r="C378" s="59" t="s">
        <v>623</v>
      </c>
      <c r="D378" s="61">
        <v>4.35</v>
      </c>
      <c r="E378" s="62">
        <v>50000</v>
      </c>
      <c r="F378" s="65">
        <v>43754</v>
      </c>
      <c r="G378" s="65">
        <v>44120</v>
      </c>
      <c r="H378" s="62">
        <v>20200630</v>
      </c>
      <c r="I378" s="59" t="s">
        <v>538</v>
      </c>
      <c r="J378" s="61">
        <v>4.35</v>
      </c>
      <c r="K378" s="59" t="s">
        <v>53</v>
      </c>
      <c r="L378" s="66">
        <v>542.260273972603</v>
      </c>
    </row>
    <row r="379" ht="25" customHeight="1" spans="1:12">
      <c r="A379" s="59">
        <v>377</v>
      </c>
      <c r="B379" s="59" t="s">
        <v>13</v>
      </c>
      <c r="C379" s="59" t="s">
        <v>624</v>
      </c>
      <c r="D379" s="61">
        <v>4.35</v>
      </c>
      <c r="E379" s="62">
        <v>50000</v>
      </c>
      <c r="F379" s="65">
        <v>43754</v>
      </c>
      <c r="G379" s="65">
        <v>44120</v>
      </c>
      <c r="H379" s="62">
        <v>20200630</v>
      </c>
      <c r="I379" s="59" t="s">
        <v>538</v>
      </c>
      <c r="J379" s="61">
        <v>4.35</v>
      </c>
      <c r="K379" s="59" t="s">
        <v>53</v>
      </c>
      <c r="L379" s="66">
        <v>542.260273972603</v>
      </c>
    </row>
    <row r="380" ht="25" customHeight="1" spans="1:12">
      <c r="A380" s="59">
        <v>378</v>
      </c>
      <c r="B380" s="59" t="s">
        <v>381</v>
      </c>
      <c r="C380" s="59" t="s">
        <v>625</v>
      </c>
      <c r="D380" s="61">
        <v>4.35</v>
      </c>
      <c r="E380" s="62">
        <v>50000</v>
      </c>
      <c r="F380" s="65">
        <v>43755</v>
      </c>
      <c r="G380" s="65">
        <v>44121</v>
      </c>
      <c r="H380" s="62">
        <v>20200630</v>
      </c>
      <c r="I380" s="59" t="s">
        <v>538</v>
      </c>
      <c r="J380" s="61">
        <v>4.35</v>
      </c>
      <c r="K380" s="59" t="s">
        <v>53</v>
      </c>
      <c r="L380" s="66">
        <v>542.260273972603</v>
      </c>
    </row>
    <row r="381" ht="25" customHeight="1" spans="1:12">
      <c r="A381" s="59">
        <v>379</v>
      </c>
      <c r="B381" s="59" t="s">
        <v>381</v>
      </c>
      <c r="C381" s="59" t="s">
        <v>626</v>
      </c>
      <c r="D381" s="61">
        <v>4.35</v>
      </c>
      <c r="E381" s="62">
        <v>50000</v>
      </c>
      <c r="F381" s="65">
        <v>43755</v>
      </c>
      <c r="G381" s="65">
        <v>44121</v>
      </c>
      <c r="H381" s="62">
        <v>20200630</v>
      </c>
      <c r="I381" s="59" t="s">
        <v>538</v>
      </c>
      <c r="J381" s="61">
        <v>4.35</v>
      </c>
      <c r="K381" s="59" t="s">
        <v>53</v>
      </c>
      <c r="L381" s="66">
        <v>542.260273972603</v>
      </c>
    </row>
    <row r="382" ht="25" customHeight="1" spans="1:12">
      <c r="A382" s="59">
        <v>380</v>
      </c>
      <c r="B382" s="59" t="s">
        <v>381</v>
      </c>
      <c r="C382" s="59" t="s">
        <v>627</v>
      </c>
      <c r="D382" s="61">
        <v>4.35</v>
      </c>
      <c r="E382" s="62">
        <v>50000</v>
      </c>
      <c r="F382" s="65">
        <v>43755</v>
      </c>
      <c r="G382" s="65">
        <v>44121</v>
      </c>
      <c r="H382" s="62">
        <v>20200630</v>
      </c>
      <c r="I382" s="59" t="s">
        <v>538</v>
      </c>
      <c r="J382" s="61">
        <v>4.35</v>
      </c>
      <c r="K382" s="59" t="s">
        <v>53</v>
      </c>
      <c r="L382" s="66">
        <v>542.260273972603</v>
      </c>
    </row>
    <row r="383" ht="25" customHeight="1" spans="1:12">
      <c r="A383" s="59">
        <v>381</v>
      </c>
      <c r="B383" s="59" t="s">
        <v>381</v>
      </c>
      <c r="C383" s="59" t="s">
        <v>628</v>
      </c>
      <c r="D383" s="61">
        <v>4.35</v>
      </c>
      <c r="E383" s="62">
        <v>50000</v>
      </c>
      <c r="F383" s="65">
        <v>43755</v>
      </c>
      <c r="G383" s="65">
        <v>44121</v>
      </c>
      <c r="H383" s="62">
        <v>20200630</v>
      </c>
      <c r="I383" s="59" t="s">
        <v>538</v>
      </c>
      <c r="J383" s="61">
        <v>4.35</v>
      </c>
      <c r="K383" s="59" t="s">
        <v>53</v>
      </c>
      <c r="L383" s="66">
        <v>542.260273972603</v>
      </c>
    </row>
    <row r="384" ht="25" customHeight="1" spans="1:12">
      <c r="A384" s="59">
        <v>382</v>
      </c>
      <c r="B384" s="59" t="s">
        <v>381</v>
      </c>
      <c r="C384" s="59" t="s">
        <v>629</v>
      </c>
      <c r="D384" s="61">
        <v>4.35</v>
      </c>
      <c r="E384" s="62">
        <v>50000</v>
      </c>
      <c r="F384" s="65">
        <v>43755</v>
      </c>
      <c r="G384" s="65">
        <v>44121</v>
      </c>
      <c r="H384" s="62">
        <v>20200630</v>
      </c>
      <c r="I384" s="59" t="s">
        <v>538</v>
      </c>
      <c r="J384" s="61">
        <v>4.35</v>
      </c>
      <c r="K384" s="59" t="s">
        <v>53</v>
      </c>
      <c r="L384" s="66">
        <v>542.260273972603</v>
      </c>
    </row>
    <row r="385" ht="25" customHeight="1" spans="1:12">
      <c r="A385" s="59">
        <v>383</v>
      </c>
      <c r="B385" s="59" t="s">
        <v>381</v>
      </c>
      <c r="C385" s="59" t="s">
        <v>630</v>
      </c>
      <c r="D385" s="61">
        <v>4.35</v>
      </c>
      <c r="E385" s="62">
        <v>50000</v>
      </c>
      <c r="F385" s="65">
        <v>43755</v>
      </c>
      <c r="G385" s="65">
        <v>44121</v>
      </c>
      <c r="H385" s="62">
        <v>20200630</v>
      </c>
      <c r="I385" s="59" t="s">
        <v>538</v>
      </c>
      <c r="J385" s="61">
        <v>4.35</v>
      </c>
      <c r="K385" s="59" t="s">
        <v>53</v>
      </c>
      <c r="L385" s="66">
        <v>542.260273972603</v>
      </c>
    </row>
    <row r="386" ht="25" customHeight="1" spans="1:12">
      <c r="A386" s="59">
        <v>384</v>
      </c>
      <c r="B386" s="59" t="s">
        <v>381</v>
      </c>
      <c r="C386" s="59" t="s">
        <v>631</v>
      </c>
      <c r="D386" s="61">
        <v>4.35</v>
      </c>
      <c r="E386" s="62">
        <v>50000</v>
      </c>
      <c r="F386" s="65">
        <v>43755</v>
      </c>
      <c r="G386" s="65">
        <v>44121</v>
      </c>
      <c r="H386" s="62">
        <v>20200630</v>
      </c>
      <c r="I386" s="59" t="s">
        <v>52</v>
      </c>
      <c r="J386" s="61">
        <v>4.35</v>
      </c>
      <c r="K386" s="59" t="s">
        <v>53</v>
      </c>
      <c r="L386" s="66">
        <v>542.260273972603</v>
      </c>
    </row>
    <row r="387" ht="25" customHeight="1" spans="1:12">
      <c r="A387" s="59">
        <v>385</v>
      </c>
      <c r="B387" s="59" t="s">
        <v>381</v>
      </c>
      <c r="C387" s="59" t="s">
        <v>632</v>
      </c>
      <c r="D387" s="61">
        <v>4.35</v>
      </c>
      <c r="E387" s="62">
        <v>50000</v>
      </c>
      <c r="F387" s="65">
        <v>43755</v>
      </c>
      <c r="G387" s="65">
        <v>44121</v>
      </c>
      <c r="H387" s="62">
        <v>20200630</v>
      </c>
      <c r="I387" s="59" t="s">
        <v>52</v>
      </c>
      <c r="J387" s="61">
        <v>4.35</v>
      </c>
      <c r="K387" s="59" t="s">
        <v>53</v>
      </c>
      <c r="L387" s="66">
        <v>542.260273972603</v>
      </c>
    </row>
    <row r="388" ht="25" customHeight="1" spans="1:12">
      <c r="A388" s="59">
        <v>386</v>
      </c>
      <c r="B388" s="59" t="s">
        <v>381</v>
      </c>
      <c r="C388" s="59" t="s">
        <v>633</v>
      </c>
      <c r="D388" s="61">
        <v>4.35</v>
      </c>
      <c r="E388" s="62">
        <v>20000</v>
      </c>
      <c r="F388" s="65">
        <v>43755</v>
      </c>
      <c r="G388" s="65">
        <v>44121</v>
      </c>
      <c r="H388" s="62">
        <v>20200630</v>
      </c>
      <c r="I388" s="59" t="s">
        <v>52</v>
      </c>
      <c r="J388" s="61">
        <v>4.35</v>
      </c>
      <c r="K388" s="59" t="s">
        <v>53</v>
      </c>
      <c r="L388" s="66">
        <v>216.904109589041</v>
      </c>
    </row>
    <row r="389" ht="25" customHeight="1" spans="1:12">
      <c r="A389" s="59">
        <v>387</v>
      </c>
      <c r="B389" s="59" t="s">
        <v>56</v>
      </c>
      <c r="C389" s="59" t="s">
        <v>634</v>
      </c>
      <c r="D389" s="61">
        <v>4.35</v>
      </c>
      <c r="E389" s="62">
        <v>5000</v>
      </c>
      <c r="F389" s="65">
        <v>43756</v>
      </c>
      <c r="G389" s="65">
        <v>44122</v>
      </c>
      <c r="H389" s="62">
        <v>20200630</v>
      </c>
      <c r="I389" s="59" t="s">
        <v>52</v>
      </c>
      <c r="J389" s="61">
        <v>4.35</v>
      </c>
      <c r="K389" s="59" t="s">
        <v>53</v>
      </c>
      <c r="L389" s="66">
        <v>54.2260273972603</v>
      </c>
    </row>
    <row r="390" ht="25" customHeight="1" spans="1:12">
      <c r="A390" s="59">
        <v>388</v>
      </c>
      <c r="B390" s="59" t="s">
        <v>56</v>
      </c>
      <c r="C390" s="59" t="s">
        <v>635</v>
      </c>
      <c r="D390" s="61">
        <v>4.35</v>
      </c>
      <c r="E390" s="62">
        <v>5000</v>
      </c>
      <c r="F390" s="65">
        <v>43756</v>
      </c>
      <c r="G390" s="65">
        <v>44122</v>
      </c>
      <c r="H390" s="62">
        <v>20200630</v>
      </c>
      <c r="I390" s="59" t="s">
        <v>52</v>
      </c>
      <c r="J390" s="61">
        <v>4.35</v>
      </c>
      <c r="K390" s="59" t="s">
        <v>53</v>
      </c>
      <c r="L390" s="66">
        <v>54.2260273972603</v>
      </c>
    </row>
    <row r="391" ht="25" customHeight="1" spans="1:12">
      <c r="A391" s="59">
        <v>389</v>
      </c>
      <c r="B391" s="59" t="s">
        <v>56</v>
      </c>
      <c r="C391" s="59" t="s">
        <v>636</v>
      </c>
      <c r="D391" s="61">
        <v>4.35</v>
      </c>
      <c r="E391" s="62">
        <v>5000</v>
      </c>
      <c r="F391" s="65">
        <v>43756</v>
      </c>
      <c r="G391" s="65">
        <v>44122</v>
      </c>
      <c r="H391" s="62">
        <v>20200630</v>
      </c>
      <c r="I391" s="59" t="s">
        <v>52</v>
      </c>
      <c r="J391" s="61">
        <v>4.35</v>
      </c>
      <c r="K391" s="59" t="s">
        <v>53</v>
      </c>
      <c r="L391" s="66">
        <v>54.2260273972603</v>
      </c>
    </row>
    <row r="392" ht="25" customHeight="1" spans="1:12">
      <c r="A392" s="59">
        <v>390</v>
      </c>
      <c r="B392" s="59" t="s">
        <v>54</v>
      </c>
      <c r="C392" s="59" t="s">
        <v>637</v>
      </c>
      <c r="D392" s="61">
        <v>4.35</v>
      </c>
      <c r="E392" s="62">
        <v>50000</v>
      </c>
      <c r="F392" s="65">
        <v>43756</v>
      </c>
      <c r="G392" s="65">
        <v>44122</v>
      </c>
      <c r="H392" s="62">
        <v>20200630</v>
      </c>
      <c r="I392" s="59" t="s">
        <v>52</v>
      </c>
      <c r="J392" s="61">
        <v>4.35</v>
      </c>
      <c r="K392" s="59" t="s">
        <v>53</v>
      </c>
      <c r="L392" s="66">
        <v>542.260273972603</v>
      </c>
    </row>
    <row r="393" ht="25" customHeight="1" spans="1:12">
      <c r="A393" s="59">
        <v>391</v>
      </c>
      <c r="B393" s="59" t="s">
        <v>54</v>
      </c>
      <c r="C393" s="59" t="s">
        <v>638</v>
      </c>
      <c r="D393" s="61">
        <v>4.35</v>
      </c>
      <c r="E393" s="62">
        <v>50000</v>
      </c>
      <c r="F393" s="65">
        <v>43756</v>
      </c>
      <c r="G393" s="65">
        <v>44122</v>
      </c>
      <c r="H393" s="62">
        <v>20200630</v>
      </c>
      <c r="I393" s="59" t="s">
        <v>52</v>
      </c>
      <c r="J393" s="61">
        <v>4.35</v>
      </c>
      <c r="K393" s="59" t="s">
        <v>53</v>
      </c>
      <c r="L393" s="66">
        <v>542.260273972603</v>
      </c>
    </row>
    <row r="394" ht="25" customHeight="1" spans="1:12">
      <c r="A394" s="59">
        <v>392</v>
      </c>
      <c r="B394" s="59" t="s">
        <v>47</v>
      </c>
      <c r="C394" s="59" t="s">
        <v>639</v>
      </c>
      <c r="D394" s="61">
        <v>4.35</v>
      </c>
      <c r="E394" s="62">
        <v>50000</v>
      </c>
      <c r="F394" s="65">
        <v>43756</v>
      </c>
      <c r="G394" s="65">
        <v>44122</v>
      </c>
      <c r="H394" s="62">
        <v>20200630</v>
      </c>
      <c r="I394" s="59" t="s">
        <v>52</v>
      </c>
      <c r="J394" s="61">
        <v>4.35</v>
      </c>
      <c r="K394" s="59" t="s">
        <v>53</v>
      </c>
      <c r="L394" s="66">
        <v>542.260273972603</v>
      </c>
    </row>
    <row r="395" ht="25" customHeight="1" spans="1:12">
      <c r="A395" s="59">
        <v>393</v>
      </c>
      <c r="B395" s="59" t="s">
        <v>47</v>
      </c>
      <c r="C395" s="59" t="s">
        <v>640</v>
      </c>
      <c r="D395" s="61">
        <v>4.35</v>
      </c>
      <c r="E395" s="62">
        <v>50000</v>
      </c>
      <c r="F395" s="65">
        <v>43756</v>
      </c>
      <c r="G395" s="65">
        <v>44122</v>
      </c>
      <c r="H395" s="62">
        <v>20200630</v>
      </c>
      <c r="I395" s="59" t="s">
        <v>52</v>
      </c>
      <c r="J395" s="61">
        <v>4.35</v>
      </c>
      <c r="K395" s="59" t="s">
        <v>53</v>
      </c>
      <c r="L395" s="66">
        <v>542.260273972603</v>
      </c>
    </row>
    <row r="396" ht="25" customHeight="1" spans="1:12">
      <c r="A396" s="59">
        <v>394</v>
      </c>
      <c r="B396" s="59" t="s">
        <v>47</v>
      </c>
      <c r="C396" s="59" t="s">
        <v>641</v>
      </c>
      <c r="D396" s="61">
        <v>4.35</v>
      </c>
      <c r="E396" s="62">
        <v>50000</v>
      </c>
      <c r="F396" s="65">
        <v>43756</v>
      </c>
      <c r="G396" s="65">
        <v>44122</v>
      </c>
      <c r="H396" s="62">
        <v>20200630</v>
      </c>
      <c r="I396" s="59" t="s">
        <v>52</v>
      </c>
      <c r="J396" s="61">
        <v>4.35</v>
      </c>
      <c r="K396" s="59" t="s">
        <v>53</v>
      </c>
      <c r="L396" s="66">
        <v>542.260273972603</v>
      </c>
    </row>
    <row r="397" ht="25" customHeight="1" spans="1:12">
      <c r="A397" s="59">
        <v>395</v>
      </c>
      <c r="B397" s="59" t="s">
        <v>13</v>
      </c>
      <c r="C397" s="59" t="s">
        <v>642</v>
      </c>
      <c r="D397" s="61">
        <v>4.35</v>
      </c>
      <c r="E397" s="62">
        <v>50000</v>
      </c>
      <c r="F397" s="65">
        <v>43756</v>
      </c>
      <c r="G397" s="65">
        <v>44122</v>
      </c>
      <c r="H397" s="62">
        <v>20200630</v>
      </c>
      <c r="I397" s="59" t="s">
        <v>538</v>
      </c>
      <c r="J397" s="61">
        <v>4.35</v>
      </c>
      <c r="K397" s="59" t="s">
        <v>53</v>
      </c>
      <c r="L397" s="66">
        <v>542.260273972603</v>
      </c>
    </row>
    <row r="398" ht="25" customHeight="1" spans="1:12">
      <c r="A398" s="59">
        <v>396</v>
      </c>
      <c r="B398" s="59" t="s">
        <v>13</v>
      </c>
      <c r="C398" s="59" t="s">
        <v>643</v>
      </c>
      <c r="D398" s="61">
        <v>4.35</v>
      </c>
      <c r="E398" s="62">
        <v>50000</v>
      </c>
      <c r="F398" s="65">
        <v>43756</v>
      </c>
      <c r="G398" s="65">
        <v>44122</v>
      </c>
      <c r="H398" s="62">
        <v>20200630</v>
      </c>
      <c r="I398" s="59" t="s">
        <v>538</v>
      </c>
      <c r="J398" s="61">
        <v>4.35</v>
      </c>
      <c r="K398" s="59" t="s">
        <v>53</v>
      </c>
      <c r="L398" s="66">
        <v>542.260273972603</v>
      </c>
    </row>
    <row r="399" ht="25" customHeight="1" spans="1:12">
      <c r="A399" s="59">
        <v>397</v>
      </c>
      <c r="B399" s="59" t="s">
        <v>13</v>
      </c>
      <c r="C399" s="59" t="s">
        <v>644</v>
      </c>
      <c r="D399" s="61">
        <v>4.35</v>
      </c>
      <c r="E399" s="62">
        <v>50000</v>
      </c>
      <c r="F399" s="65">
        <v>43756</v>
      </c>
      <c r="G399" s="65">
        <v>44122</v>
      </c>
      <c r="H399" s="62">
        <v>20200630</v>
      </c>
      <c r="I399" s="59" t="s">
        <v>538</v>
      </c>
      <c r="J399" s="61">
        <v>4.35</v>
      </c>
      <c r="K399" s="59" t="s">
        <v>53</v>
      </c>
      <c r="L399" s="66">
        <v>542.260273972603</v>
      </c>
    </row>
    <row r="400" ht="25" customHeight="1" spans="1:12">
      <c r="A400" s="59">
        <v>398</v>
      </c>
      <c r="B400" s="59" t="s">
        <v>13</v>
      </c>
      <c r="C400" s="59" t="s">
        <v>645</v>
      </c>
      <c r="D400" s="61">
        <v>4.35</v>
      </c>
      <c r="E400" s="62">
        <v>50000</v>
      </c>
      <c r="F400" s="65">
        <v>43756</v>
      </c>
      <c r="G400" s="65">
        <v>44122</v>
      </c>
      <c r="H400" s="62">
        <v>20200630</v>
      </c>
      <c r="I400" s="59" t="s">
        <v>538</v>
      </c>
      <c r="J400" s="61">
        <v>4.35</v>
      </c>
      <c r="K400" s="59" t="s">
        <v>53</v>
      </c>
      <c r="L400" s="66">
        <v>542.260273972603</v>
      </c>
    </row>
    <row r="401" ht="25" customHeight="1" spans="1:12">
      <c r="A401" s="59">
        <v>399</v>
      </c>
      <c r="B401" s="59" t="s">
        <v>13</v>
      </c>
      <c r="C401" s="59" t="s">
        <v>646</v>
      </c>
      <c r="D401" s="61">
        <v>4.35</v>
      </c>
      <c r="E401" s="62">
        <v>50000</v>
      </c>
      <c r="F401" s="65">
        <v>43756</v>
      </c>
      <c r="G401" s="65">
        <v>44122</v>
      </c>
      <c r="H401" s="62">
        <v>20200630</v>
      </c>
      <c r="I401" s="59" t="s">
        <v>52</v>
      </c>
      <c r="J401" s="61">
        <v>4.35</v>
      </c>
      <c r="K401" s="59" t="s">
        <v>53</v>
      </c>
      <c r="L401" s="66">
        <v>542.260273972603</v>
      </c>
    </row>
    <row r="402" ht="25" customHeight="1" spans="1:12">
      <c r="A402" s="59">
        <v>400</v>
      </c>
      <c r="B402" s="59" t="s">
        <v>54</v>
      </c>
      <c r="C402" s="59" t="s">
        <v>647</v>
      </c>
      <c r="D402" s="61">
        <v>4.35</v>
      </c>
      <c r="E402" s="62">
        <v>50000</v>
      </c>
      <c r="F402" s="65">
        <v>43756</v>
      </c>
      <c r="G402" s="65">
        <v>44122</v>
      </c>
      <c r="H402" s="62">
        <v>20200630</v>
      </c>
      <c r="I402" s="59" t="s">
        <v>538</v>
      </c>
      <c r="J402" s="61">
        <v>4.35</v>
      </c>
      <c r="K402" s="59" t="s">
        <v>53</v>
      </c>
      <c r="L402" s="66">
        <v>542.260273972603</v>
      </c>
    </row>
    <row r="403" ht="25" customHeight="1" spans="1:12">
      <c r="A403" s="59">
        <v>401</v>
      </c>
      <c r="B403" s="59" t="s">
        <v>13</v>
      </c>
      <c r="C403" s="59" t="s">
        <v>648</v>
      </c>
      <c r="D403" s="61">
        <v>4.35</v>
      </c>
      <c r="E403" s="62">
        <v>50000</v>
      </c>
      <c r="F403" s="65">
        <v>43756</v>
      </c>
      <c r="G403" s="65">
        <v>44122</v>
      </c>
      <c r="H403" s="62">
        <v>20200630</v>
      </c>
      <c r="I403" s="59" t="s">
        <v>538</v>
      </c>
      <c r="J403" s="61">
        <v>4.35</v>
      </c>
      <c r="K403" s="59" t="s">
        <v>53</v>
      </c>
      <c r="L403" s="66">
        <v>542.260273972603</v>
      </c>
    </row>
    <row r="404" ht="25" customHeight="1" spans="1:12">
      <c r="A404" s="59">
        <v>402</v>
      </c>
      <c r="B404" s="59" t="s">
        <v>13</v>
      </c>
      <c r="C404" s="59" t="s">
        <v>649</v>
      </c>
      <c r="D404" s="61">
        <v>4.35</v>
      </c>
      <c r="E404" s="62">
        <v>50000</v>
      </c>
      <c r="F404" s="65">
        <v>43756</v>
      </c>
      <c r="G404" s="65">
        <v>44122</v>
      </c>
      <c r="H404" s="62">
        <v>20200630</v>
      </c>
      <c r="I404" s="59" t="s">
        <v>52</v>
      </c>
      <c r="J404" s="61">
        <v>4.35</v>
      </c>
      <c r="K404" s="59" t="s">
        <v>53</v>
      </c>
      <c r="L404" s="66">
        <v>542.260273972603</v>
      </c>
    </row>
    <row r="405" ht="25" customHeight="1" spans="1:12">
      <c r="A405" s="59">
        <v>403</v>
      </c>
      <c r="B405" s="59" t="s">
        <v>54</v>
      </c>
      <c r="C405" s="59" t="s">
        <v>650</v>
      </c>
      <c r="D405" s="61">
        <v>4.35</v>
      </c>
      <c r="E405" s="62">
        <v>50000</v>
      </c>
      <c r="F405" s="65">
        <v>43756</v>
      </c>
      <c r="G405" s="65">
        <v>44122</v>
      </c>
      <c r="H405" s="62">
        <v>20200630</v>
      </c>
      <c r="I405" s="59" t="s">
        <v>52</v>
      </c>
      <c r="J405" s="61">
        <v>4.35</v>
      </c>
      <c r="K405" s="59" t="s">
        <v>53</v>
      </c>
      <c r="L405" s="66">
        <v>542.260273972603</v>
      </c>
    </row>
    <row r="406" ht="25" customHeight="1" spans="1:12">
      <c r="A406" s="59">
        <v>404</v>
      </c>
      <c r="B406" s="59" t="s">
        <v>54</v>
      </c>
      <c r="C406" s="59" t="s">
        <v>651</v>
      </c>
      <c r="D406" s="61">
        <v>4.35</v>
      </c>
      <c r="E406" s="62">
        <v>50000</v>
      </c>
      <c r="F406" s="65">
        <v>43756</v>
      </c>
      <c r="G406" s="65">
        <v>44122</v>
      </c>
      <c r="H406" s="62">
        <v>20200630</v>
      </c>
      <c r="I406" s="59" t="s">
        <v>52</v>
      </c>
      <c r="J406" s="61">
        <v>4.35</v>
      </c>
      <c r="K406" s="59" t="s">
        <v>53</v>
      </c>
      <c r="L406" s="66">
        <v>542.260273972603</v>
      </c>
    </row>
    <row r="407" ht="25" customHeight="1" spans="1:12">
      <c r="A407" s="59">
        <v>405</v>
      </c>
      <c r="B407" s="59" t="s">
        <v>54</v>
      </c>
      <c r="C407" s="59" t="s">
        <v>652</v>
      </c>
      <c r="D407" s="61">
        <v>4.35</v>
      </c>
      <c r="E407" s="62">
        <v>50000</v>
      </c>
      <c r="F407" s="65">
        <v>43756</v>
      </c>
      <c r="G407" s="65">
        <v>44122</v>
      </c>
      <c r="H407" s="62">
        <v>20200630</v>
      </c>
      <c r="I407" s="59" t="s">
        <v>538</v>
      </c>
      <c r="J407" s="61">
        <v>4.35</v>
      </c>
      <c r="K407" s="59" t="s">
        <v>53</v>
      </c>
      <c r="L407" s="66">
        <v>542.260273972603</v>
      </c>
    </row>
    <row r="408" ht="25" customHeight="1" spans="1:12">
      <c r="A408" s="59">
        <v>406</v>
      </c>
      <c r="B408" s="59" t="s">
        <v>54</v>
      </c>
      <c r="C408" s="59" t="s">
        <v>653</v>
      </c>
      <c r="D408" s="61">
        <v>4.35</v>
      </c>
      <c r="E408" s="62">
        <v>50000</v>
      </c>
      <c r="F408" s="65">
        <v>43756</v>
      </c>
      <c r="G408" s="65">
        <v>44122</v>
      </c>
      <c r="H408" s="62">
        <v>20200630</v>
      </c>
      <c r="I408" s="59" t="s">
        <v>538</v>
      </c>
      <c r="J408" s="61">
        <v>4.35</v>
      </c>
      <c r="K408" s="59" t="s">
        <v>53</v>
      </c>
      <c r="L408" s="66">
        <v>542.260273972603</v>
      </c>
    </row>
    <row r="409" ht="25" customHeight="1" spans="1:12">
      <c r="A409" s="59">
        <v>407</v>
      </c>
      <c r="B409" s="59" t="s">
        <v>13</v>
      </c>
      <c r="C409" s="59" t="s">
        <v>654</v>
      </c>
      <c r="D409" s="61">
        <v>4.35</v>
      </c>
      <c r="E409" s="62">
        <v>50000</v>
      </c>
      <c r="F409" s="65">
        <v>43756</v>
      </c>
      <c r="G409" s="65">
        <v>44122</v>
      </c>
      <c r="H409" s="62">
        <v>20200630</v>
      </c>
      <c r="I409" s="59" t="s">
        <v>52</v>
      </c>
      <c r="J409" s="61">
        <v>4.35</v>
      </c>
      <c r="K409" s="59" t="s">
        <v>53</v>
      </c>
      <c r="L409" s="66">
        <v>542.260273972603</v>
      </c>
    </row>
    <row r="410" ht="25" customHeight="1" spans="1:12">
      <c r="A410" s="59">
        <v>408</v>
      </c>
      <c r="B410" s="59" t="s">
        <v>54</v>
      </c>
      <c r="C410" s="59" t="s">
        <v>655</v>
      </c>
      <c r="D410" s="61">
        <v>4.35</v>
      </c>
      <c r="E410" s="62">
        <v>50000</v>
      </c>
      <c r="F410" s="65">
        <v>43756</v>
      </c>
      <c r="G410" s="65">
        <v>44122</v>
      </c>
      <c r="H410" s="62">
        <v>20200630</v>
      </c>
      <c r="I410" s="59" t="s">
        <v>538</v>
      </c>
      <c r="J410" s="61">
        <v>4.35</v>
      </c>
      <c r="K410" s="59" t="s">
        <v>53</v>
      </c>
      <c r="L410" s="66">
        <v>542.260273972603</v>
      </c>
    </row>
    <row r="411" ht="25" customHeight="1" spans="1:12">
      <c r="A411" s="59">
        <v>409</v>
      </c>
      <c r="B411" s="59" t="s">
        <v>13</v>
      </c>
      <c r="C411" s="59" t="s">
        <v>656</v>
      </c>
      <c r="D411" s="61">
        <v>4.35</v>
      </c>
      <c r="E411" s="62">
        <v>50000</v>
      </c>
      <c r="F411" s="65">
        <v>43756</v>
      </c>
      <c r="G411" s="65">
        <v>44122</v>
      </c>
      <c r="H411" s="62">
        <v>20200630</v>
      </c>
      <c r="I411" s="59" t="s">
        <v>538</v>
      </c>
      <c r="J411" s="61">
        <v>4.35</v>
      </c>
      <c r="K411" s="59" t="s">
        <v>53</v>
      </c>
      <c r="L411" s="66">
        <v>542.260273972603</v>
      </c>
    </row>
    <row r="412" ht="25" customHeight="1" spans="1:12">
      <c r="A412" s="59">
        <v>410</v>
      </c>
      <c r="B412" s="59" t="s">
        <v>54</v>
      </c>
      <c r="C412" s="59" t="s">
        <v>657</v>
      </c>
      <c r="D412" s="61">
        <v>4.35</v>
      </c>
      <c r="E412" s="62">
        <v>50000</v>
      </c>
      <c r="F412" s="65">
        <v>43756</v>
      </c>
      <c r="G412" s="65">
        <v>44122</v>
      </c>
      <c r="H412" s="62">
        <v>20200630</v>
      </c>
      <c r="I412" s="59" t="s">
        <v>538</v>
      </c>
      <c r="J412" s="61">
        <v>4.35</v>
      </c>
      <c r="K412" s="59" t="s">
        <v>53</v>
      </c>
      <c r="L412" s="66">
        <v>542.260273972603</v>
      </c>
    </row>
    <row r="413" ht="25" customHeight="1" spans="1:12">
      <c r="A413" s="59">
        <v>411</v>
      </c>
      <c r="B413" s="59" t="s">
        <v>13</v>
      </c>
      <c r="C413" s="59" t="s">
        <v>658</v>
      </c>
      <c r="D413" s="61">
        <v>4.35</v>
      </c>
      <c r="E413" s="62">
        <v>50000</v>
      </c>
      <c r="F413" s="65">
        <v>43756</v>
      </c>
      <c r="G413" s="65">
        <v>44122</v>
      </c>
      <c r="H413" s="62">
        <v>20200630</v>
      </c>
      <c r="I413" s="59" t="s">
        <v>52</v>
      </c>
      <c r="J413" s="61">
        <v>4.35</v>
      </c>
      <c r="K413" s="59" t="s">
        <v>53</v>
      </c>
      <c r="L413" s="66">
        <v>542.260273972603</v>
      </c>
    </row>
    <row r="414" ht="25" customHeight="1" spans="1:12">
      <c r="A414" s="59">
        <v>412</v>
      </c>
      <c r="B414" s="59" t="s">
        <v>13</v>
      </c>
      <c r="C414" s="59" t="s">
        <v>659</v>
      </c>
      <c r="D414" s="61">
        <v>4.35</v>
      </c>
      <c r="E414" s="62">
        <v>50000</v>
      </c>
      <c r="F414" s="65">
        <v>43756</v>
      </c>
      <c r="G414" s="65">
        <v>44122</v>
      </c>
      <c r="H414" s="62">
        <v>20200630</v>
      </c>
      <c r="I414" s="59" t="s">
        <v>52</v>
      </c>
      <c r="J414" s="61">
        <v>4.35</v>
      </c>
      <c r="K414" s="59" t="s">
        <v>53</v>
      </c>
      <c r="L414" s="66">
        <v>542.260273972603</v>
      </c>
    </row>
    <row r="415" ht="25" customHeight="1" spans="1:12">
      <c r="A415" s="59">
        <v>413</v>
      </c>
      <c r="B415" s="59" t="s">
        <v>13</v>
      </c>
      <c r="C415" s="59" t="s">
        <v>660</v>
      </c>
      <c r="D415" s="61">
        <v>4.35</v>
      </c>
      <c r="E415" s="62">
        <v>50000</v>
      </c>
      <c r="F415" s="65">
        <v>43756</v>
      </c>
      <c r="G415" s="65">
        <v>44122</v>
      </c>
      <c r="H415" s="62">
        <v>20200630</v>
      </c>
      <c r="I415" s="59" t="s">
        <v>52</v>
      </c>
      <c r="J415" s="61">
        <v>4.35</v>
      </c>
      <c r="K415" s="59" t="s">
        <v>53</v>
      </c>
      <c r="L415" s="66">
        <v>542.260273972603</v>
      </c>
    </row>
    <row r="416" ht="25" customHeight="1" spans="1:12">
      <c r="A416" s="59">
        <v>414</v>
      </c>
      <c r="B416" s="59" t="s">
        <v>337</v>
      </c>
      <c r="C416" s="59" t="s">
        <v>661</v>
      </c>
      <c r="D416" s="61">
        <v>4.35</v>
      </c>
      <c r="E416" s="62">
        <v>30000</v>
      </c>
      <c r="F416" s="65">
        <v>43757</v>
      </c>
      <c r="G416" s="65">
        <v>44123</v>
      </c>
      <c r="H416" s="62">
        <v>20200630</v>
      </c>
      <c r="I416" s="59" t="s">
        <v>52</v>
      </c>
      <c r="J416" s="61">
        <v>4.35</v>
      </c>
      <c r="K416" s="59" t="s">
        <v>53</v>
      </c>
      <c r="L416" s="66">
        <v>325.356164383562</v>
      </c>
    </row>
    <row r="417" ht="25" customHeight="1" spans="1:12">
      <c r="A417" s="59">
        <v>415</v>
      </c>
      <c r="B417" s="59" t="s">
        <v>56</v>
      </c>
      <c r="C417" s="59" t="s">
        <v>662</v>
      </c>
      <c r="D417" s="61">
        <v>4.35</v>
      </c>
      <c r="E417" s="62">
        <v>5000</v>
      </c>
      <c r="F417" s="65">
        <v>43757</v>
      </c>
      <c r="G417" s="65">
        <v>44123</v>
      </c>
      <c r="H417" s="62">
        <v>20200630</v>
      </c>
      <c r="I417" s="59" t="s">
        <v>52</v>
      </c>
      <c r="J417" s="61">
        <v>4.35</v>
      </c>
      <c r="K417" s="59" t="s">
        <v>53</v>
      </c>
      <c r="L417" s="66">
        <v>54.2260273972603</v>
      </c>
    </row>
    <row r="418" ht="25" customHeight="1" spans="1:12">
      <c r="A418" s="59">
        <v>416</v>
      </c>
      <c r="B418" s="59" t="s">
        <v>47</v>
      </c>
      <c r="C418" s="59" t="s">
        <v>663</v>
      </c>
      <c r="D418" s="61">
        <v>4.35</v>
      </c>
      <c r="E418" s="62">
        <v>50000</v>
      </c>
      <c r="F418" s="65">
        <v>43757</v>
      </c>
      <c r="G418" s="65">
        <v>44123</v>
      </c>
      <c r="H418" s="62">
        <v>20200630</v>
      </c>
      <c r="I418" s="59" t="s">
        <v>52</v>
      </c>
      <c r="J418" s="61">
        <v>4.35</v>
      </c>
      <c r="K418" s="59" t="s">
        <v>53</v>
      </c>
      <c r="L418" s="66">
        <v>542.260273972603</v>
      </c>
    </row>
    <row r="419" ht="25" customHeight="1" spans="1:12">
      <c r="A419" s="59">
        <v>417</v>
      </c>
      <c r="B419" s="59" t="s">
        <v>47</v>
      </c>
      <c r="C419" s="59" t="s">
        <v>664</v>
      </c>
      <c r="D419" s="61">
        <v>4.35</v>
      </c>
      <c r="E419" s="62">
        <v>20000</v>
      </c>
      <c r="F419" s="65">
        <v>43757</v>
      </c>
      <c r="G419" s="65">
        <v>44123</v>
      </c>
      <c r="H419" s="62">
        <v>20200630</v>
      </c>
      <c r="I419" s="59" t="s">
        <v>52</v>
      </c>
      <c r="J419" s="61">
        <v>4.35</v>
      </c>
      <c r="K419" s="59" t="s">
        <v>53</v>
      </c>
      <c r="L419" s="66">
        <v>216.904109589041</v>
      </c>
    </row>
    <row r="420" ht="25" customHeight="1" spans="1:12">
      <c r="A420" s="59">
        <v>418</v>
      </c>
      <c r="B420" s="59" t="s">
        <v>47</v>
      </c>
      <c r="C420" s="59" t="s">
        <v>665</v>
      </c>
      <c r="D420" s="61">
        <v>4.35</v>
      </c>
      <c r="E420" s="62">
        <v>50000</v>
      </c>
      <c r="F420" s="65">
        <v>43757</v>
      </c>
      <c r="G420" s="65">
        <v>44123</v>
      </c>
      <c r="H420" s="62">
        <v>20200630</v>
      </c>
      <c r="I420" s="59" t="s">
        <v>52</v>
      </c>
      <c r="J420" s="61">
        <v>4.35</v>
      </c>
      <c r="K420" s="59" t="s">
        <v>53</v>
      </c>
      <c r="L420" s="66">
        <v>542.260273972603</v>
      </c>
    </row>
    <row r="421" ht="25" customHeight="1" spans="1:12">
      <c r="A421" s="59">
        <v>419</v>
      </c>
      <c r="B421" s="59" t="s">
        <v>47</v>
      </c>
      <c r="C421" s="59" t="s">
        <v>666</v>
      </c>
      <c r="D421" s="61">
        <v>4.35</v>
      </c>
      <c r="E421" s="62">
        <v>50000</v>
      </c>
      <c r="F421" s="65">
        <v>43757</v>
      </c>
      <c r="G421" s="65">
        <v>44123</v>
      </c>
      <c r="H421" s="62">
        <v>20200630</v>
      </c>
      <c r="I421" s="59" t="s">
        <v>52</v>
      </c>
      <c r="J421" s="61">
        <v>4.35</v>
      </c>
      <c r="K421" s="59" t="s">
        <v>53</v>
      </c>
      <c r="L421" s="66">
        <v>542.260273972603</v>
      </c>
    </row>
    <row r="422" ht="25" customHeight="1" spans="1:12">
      <c r="A422" s="59">
        <v>420</v>
      </c>
      <c r="B422" s="59" t="s">
        <v>47</v>
      </c>
      <c r="C422" s="59" t="s">
        <v>667</v>
      </c>
      <c r="D422" s="61">
        <v>4.35</v>
      </c>
      <c r="E422" s="62">
        <v>50000</v>
      </c>
      <c r="F422" s="65">
        <v>43757</v>
      </c>
      <c r="G422" s="65">
        <v>44123</v>
      </c>
      <c r="H422" s="62">
        <v>20200630</v>
      </c>
      <c r="I422" s="59" t="s">
        <v>538</v>
      </c>
      <c r="J422" s="61">
        <v>4.35</v>
      </c>
      <c r="K422" s="59" t="s">
        <v>53</v>
      </c>
      <c r="L422" s="66">
        <v>542.260273972603</v>
      </c>
    </row>
    <row r="423" ht="25" customHeight="1" spans="1:12">
      <c r="A423" s="59">
        <v>421</v>
      </c>
      <c r="B423" s="59" t="s">
        <v>63</v>
      </c>
      <c r="C423" s="59" t="s">
        <v>668</v>
      </c>
      <c r="D423" s="61">
        <v>4.35</v>
      </c>
      <c r="E423" s="62">
        <v>10000</v>
      </c>
      <c r="F423" s="65">
        <v>43757</v>
      </c>
      <c r="G423" s="65">
        <v>44123</v>
      </c>
      <c r="H423" s="62">
        <v>20200630</v>
      </c>
      <c r="I423" s="59" t="s">
        <v>538</v>
      </c>
      <c r="J423" s="61">
        <v>4.35</v>
      </c>
      <c r="K423" s="59" t="s">
        <v>53</v>
      </c>
      <c r="L423" s="66">
        <v>108.452054794521</v>
      </c>
    </row>
    <row r="424" ht="25" customHeight="1" spans="1:12">
      <c r="A424" s="59">
        <v>422</v>
      </c>
      <c r="B424" s="59" t="s">
        <v>63</v>
      </c>
      <c r="C424" s="59" t="s">
        <v>669</v>
      </c>
      <c r="D424" s="61">
        <v>4.35</v>
      </c>
      <c r="E424" s="62">
        <v>50000</v>
      </c>
      <c r="F424" s="65">
        <v>43757</v>
      </c>
      <c r="G424" s="65">
        <v>44123</v>
      </c>
      <c r="H424" s="62">
        <v>20200630</v>
      </c>
      <c r="I424" s="59" t="s">
        <v>538</v>
      </c>
      <c r="J424" s="61">
        <v>4.35</v>
      </c>
      <c r="K424" s="59" t="s">
        <v>53</v>
      </c>
      <c r="L424" s="66">
        <v>542.260273972603</v>
      </c>
    </row>
    <row r="425" ht="25" customHeight="1" spans="1:12">
      <c r="A425" s="59">
        <v>423</v>
      </c>
      <c r="B425" s="59" t="s">
        <v>47</v>
      </c>
      <c r="C425" s="59" t="s">
        <v>670</v>
      </c>
      <c r="D425" s="61">
        <v>4.35</v>
      </c>
      <c r="E425" s="62">
        <v>10000</v>
      </c>
      <c r="F425" s="65">
        <v>43757</v>
      </c>
      <c r="G425" s="65">
        <v>44123</v>
      </c>
      <c r="H425" s="62">
        <v>20200630</v>
      </c>
      <c r="I425" s="59" t="s">
        <v>538</v>
      </c>
      <c r="J425" s="61">
        <v>4.35</v>
      </c>
      <c r="K425" s="59" t="s">
        <v>53</v>
      </c>
      <c r="L425" s="66">
        <v>108.452054794521</v>
      </c>
    </row>
    <row r="426" ht="25" customHeight="1" spans="1:12">
      <c r="A426" s="59">
        <v>424</v>
      </c>
      <c r="B426" s="59" t="s">
        <v>47</v>
      </c>
      <c r="C426" s="59" t="s">
        <v>671</v>
      </c>
      <c r="D426" s="61">
        <v>4.35</v>
      </c>
      <c r="E426" s="62">
        <v>50000</v>
      </c>
      <c r="F426" s="65">
        <v>43757</v>
      </c>
      <c r="G426" s="65">
        <v>44123</v>
      </c>
      <c r="H426" s="62">
        <v>20200630</v>
      </c>
      <c r="I426" s="59" t="s">
        <v>538</v>
      </c>
      <c r="J426" s="61">
        <v>4.35</v>
      </c>
      <c r="K426" s="59" t="s">
        <v>53</v>
      </c>
      <c r="L426" s="66">
        <v>542.260273972603</v>
      </c>
    </row>
    <row r="427" ht="25" customHeight="1" spans="1:12">
      <c r="A427" s="59">
        <v>425</v>
      </c>
      <c r="B427" s="59" t="s">
        <v>63</v>
      </c>
      <c r="C427" s="59" t="s">
        <v>672</v>
      </c>
      <c r="D427" s="61">
        <v>4.35</v>
      </c>
      <c r="E427" s="62">
        <v>50000</v>
      </c>
      <c r="F427" s="65">
        <v>43757</v>
      </c>
      <c r="G427" s="65">
        <v>44123</v>
      </c>
      <c r="H427" s="62">
        <v>20200630</v>
      </c>
      <c r="I427" s="59" t="s">
        <v>538</v>
      </c>
      <c r="J427" s="61">
        <v>4.35</v>
      </c>
      <c r="K427" s="59" t="s">
        <v>53</v>
      </c>
      <c r="L427" s="66">
        <v>542.260273972603</v>
      </c>
    </row>
    <row r="428" ht="25" customHeight="1" spans="1:12">
      <c r="A428" s="59">
        <v>426</v>
      </c>
      <c r="B428" s="59" t="s">
        <v>63</v>
      </c>
      <c r="C428" s="59" t="s">
        <v>673</v>
      </c>
      <c r="D428" s="61">
        <v>4.35</v>
      </c>
      <c r="E428" s="62">
        <v>50000</v>
      </c>
      <c r="F428" s="65">
        <v>43757</v>
      </c>
      <c r="G428" s="65">
        <v>44123</v>
      </c>
      <c r="H428" s="62">
        <v>20200630</v>
      </c>
      <c r="I428" s="59" t="s">
        <v>538</v>
      </c>
      <c r="J428" s="61">
        <v>4.35</v>
      </c>
      <c r="K428" s="59" t="s">
        <v>53</v>
      </c>
      <c r="L428" s="66">
        <v>542.260273972603</v>
      </c>
    </row>
    <row r="429" ht="25" customHeight="1" spans="1:12">
      <c r="A429" s="59">
        <v>427</v>
      </c>
      <c r="B429" s="59" t="s">
        <v>63</v>
      </c>
      <c r="C429" s="59" t="s">
        <v>674</v>
      </c>
      <c r="D429" s="61">
        <v>4.35</v>
      </c>
      <c r="E429" s="62">
        <v>50000</v>
      </c>
      <c r="F429" s="65">
        <v>43757</v>
      </c>
      <c r="G429" s="65">
        <v>44123</v>
      </c>
      <c r="H429" s="62">
        <v>20200630</v>
      </c>
      <c r="I429" s="59" t="s">
        <v>538</v>
      </c>
      <c r="J429" s="61">
        <v>4.35</v>
      </c>
      <c r="K429" s="59" t="s">
        <v>53</v>
      </c>
      <c r="L429" s="66">
        <v>542.260273972603</v>
      </c>
    </row>
    <row r="430" ht="25" customHeight="1" spans="1:12">
      <c r="A430" s="59">
        <v>428</v>
      </c>
      <c r="B430" s="59" t="s">
        <v>47</v>
      </c>
      <c r="C430" s="59" t="s">
        <v>675</v>
      </c>
      <c r="D430" s="61">
        <v>4.35</v>
      </c>
      <c r="E430" s="62">
        <v>10000</v>
      </c>
      <c r="F430" s="65">
        <v>43757</v>
      </c>
      <c r="G430" s="65">
        <v>44123</v>
      </c>
      <c r="H430" s="62">
        <v>20200630</v>
      </c>
      <c r="I430" s="59" t="s">
        <v>538</v>
      </c>
      <c r="J430" s="61">
        <v>4.35</v>
      </c>
      <c r="K430" s="59" t="s">
        <v>53</v>
      </c>
      <c r="L430" s="66">
        <v>108.452054794521</v>
      </c>
    </row>
    <row r="431" ht="25" customHeight="1" spans="1:12">
      <c r="A431" s="59">
        <v>429</v>
      </c>
      <c r="B431" s="59" t="s">
        <v>63</v>
      </c>
      <c r="C431" s="59" t="s">
        <v>676</v>
      </c>
      <c r="D431" s="61">
        <v>4.35</v>
      </c>
      <c r="E431" s="62">
        <v>50000</v>
      </c>
      <c r="F431" s="65">
        <v>43757</v>
      </c>
      <c r="G431" s="65">
        <v>44123</v>
      </c>
      <c r="H431" s="62">
        <v>20200630</v>
      </c>
      <c r="I431" s="59" t="s">
        <v>538</v>
      </c>
      <c r="J431" s="61">
        <v>4.35</v>
      </c>
      <c r="K431" s="59" t="s">
        <v>53</v>
      </c>
      <c r="L431" s="66">
        <v>542.260273972603</v>
      </c>
    </row>
    <row r="432" ht="25" customHeight="1" spans="1:12">
      <c r="A432" s="59">
        <v>430</v>
      </c>
      <c r="B432" s="59" t="s">
        <v>47</v>
      </c>
      <c r="C432" s="59" t="s">
        <v>677</v>
      </c>
      <c r="D432" s="61">
        <v>4.35</v>
      </c>
      <c r="E432" s="62">
        <v>10000</v>
      </c>
      <c r="F432" s="65">
        <v>43757</v>
      </c>
      <c r="G432" s="65">
        <v>44123</v>
      </c>
      <c r="H432" s="62">
        <v>20200630</v>
      </c>
      <c r="I432" s="59" t="s">
        <v>538</v>
      </c>
      <c r="J432" s="61">
        <v>4.35</v>
      </c>
      <c r="K432" s="59" t="s">
        <v>53</v>
      </c>
      <c r="L432" s="66">
        <v>108.452054794521</v>
      </c>
    </row>
    <row r="433" ht="25" customHeight="1" spans="1:12">
      <c r="A433" s="59">
        <v>431</v>
      </c>
      <c r="B433" s="59" t="s">
        <v>63</v>
      </c>
      <c r="C433" s="59" t="s">
        <v>678</v>
      </c>
      <c r="D433" s="61">
        <v>4.35</v>
      </c>
      <c r="E433" s="62">
        <v>50000</v>
      </c>
      <c r="F433" s="65">
        <v>43757</v>
      </c>
      <c r="G433" s="65">
        <v>44123</v>
      </c>
      <c r="H433" s="62">
        <v>20200630</v>
      </c>
      <c r="I433" s="59" t="s">
        <v>538</v>
      </c>
      <c r="J433" s="61">
        <v>4.35</v>
      </c>
      <c r="K433" s="59" t="s">
        <v>53</v>
      </c>
      <c r="L433" s="66">
        <v>542.260273972603</v>
      </c>
    </row>
    <row r="434" ht="25" customHeight="1" spans="1:12">
      <c r="A434" s="59">
        <v>432</v>
      </c>
      <c r="B434" s="59" t="s">
        <v>47</v>
      </c>
      <c r="C434" s="59" t="s">
        <v>679</v>
      </c>
      <c r="D434" s="61">
        <v>4.35</v>
      </c>
      <c r="E434" s="62">
        <v>10000</v>
      </c>
      <c r="F434" s="65">
        <v>43757</v>
      </c>
      <c r="G434" s="65">
        <v>44123</v>
      </c>
      <c r="H434" s="62">
        <v>20200630</v>
      </c>
      <c r="I434" s="59" t="s">
        <v>538</v>
      </c>
      <c r="J434" s="61">
        <v>4.35</v>
      </c>
      <c r="K434" s="59" t="s">
        <v>53</v>
      </c>
      <c r="L434" s="66">
        <v>108.452054794521</v>
      </c>
    </row>
    <row r="435" ht="25" customHeight="1" spans="1:12">
      <c r="A435" s="59">
        <v>433</v>
      </c>
      <c r="B435" s="59" t="s">
        <v>63</v>
      </c>
      <c r="C435" s="59" t="s">
        <v>680</v>
      </c>
      <c r="D435" s="61">
        <v>4.35</v>
      </c>
      <c r="E435" s="62">
        <v>5000</v>
      </c>
      <c r="F435" s="65">
        <v>43757</v>
      </c>
      <c r="G435" s="65">
        <v>44123</v>
      </c>
      <c r="H435" s="62">
        <v>20200630</v>
      </c>
      <c r="I435" s="59" t="s">
        <v>538</v>
      </c>
      <c r="J435" s="61">
        <v>4.35</v>
      </c>
      <c r="K435" s="59" t="s">
        <v>53</v>
      </c>
      <c r="L435" s="66">
        <v>54.2260273972603</v>
      </c>
    </row>
    <row r="436" ht="25" customHeight="1" spans="1:12">
      <c r="A436" s="59">
        <v>434</v>
      </c>
      <c r="B436" s="59" t="s">
        <v>47</v>
      </c>
      <c r="C436" s="59" t="s">
        <v>681</v>
      </c>
      <c r="D436" s="61">
        <v>4.35</v>
      </c>
      <c r="E436" s="62">
        <v>20000</v>
      </c>
      <c r="F436" s="65">
        <v>43757</v>
      </c>
      <c r="G436" s="65">
        <v>44123</v>
      </c>
      <c r="H436" s="62">
        <v>20200630</v>
      </c>
      <c r="I436" s="59" t="s">
        <v>538</v>
      </c>
      <c r="J436" s="61">
        <v>4.35</v>
      </c>
      <c r="K436" s="59" t="s">
        <v>53</v>
      </c>
      <c r="L436" s="66">
        <v>216.904109589041</v>
      </c>
    </row>
    <row r="437" ht="25" customHeight="1" spans="1:12">
      <c r="A437" s="59">
        <v>435</v>
      </c>
      <c r="B437" s="59" t="s">
        <v>63</v>
      </c>
      <c r="C437" s="59" t="s">
        <v>682</v>
      </c>
      <c r="D437" s="61">
        <v>4.35</v>
      </c>
      <c r="E437" s="62">
        <v>5000</v>
      </c>
      <c r="F437" s="65">
        <v>43757</v>
      </c>
      <c r="G437" s="65">
        <v>44123</v>
      </c>
      <c r="H437" s="62">
        <v>20200630</v>
      </c>
      <c r="I437" s="59" t="s">
        <v>538</v>
      </c>
      <c r="J437" s="61">
        <v>4.35</v>
      </c>
      <c r="K437" s="59" t="s">
        <v>53</v>
      </c>
      <c r="L437" s="66">
        <v>54.2260273972603</v>
      </c>
    </row>
    <row r="438" ht="25" customHeight="1" spans="1:12">
      <c r="A438" s="59">
        <v>436</v>
      </c>
      <c r="B438" s="59" t="s">
        <v>47</v>
      </c>
      <c r="C438" s="59" t="s">
        <v>683</v>
      </c>
      <c r="D438" s="61">
        <v>4.35</v>
      </c>
      <c r="E438" s="62">
        <v>10000</v>
      </c>
      <c r="F438" s="65">
        <v>43757</v>
      </c>
      <c r="G438" s="65">
        <v>44123</v>
      </c>
      <c r="H438" s="62">
        <v>20200630</v>
      </c>
      <c r="I438" s="59" t="s">
        <v>538</v>
      </c>
      <c r="J438" s="61">
        <v>4.35</v>
      </c>
      <c r="K438" s="59" t="s">
        <v>53</v>
      </c>
      <c r="L438" s="66">
        <v>108.452054794521</v>
      </c>
    </row>
    <row r="439" ht="25" customHeight="1" spans="1:12">
      <c r="A439" s="59">
        <v>437</v>
      </c>
      <c r="B439" s="59" t="s">
        <v>47</v>
      </c>
      <c r="C439" s="59" t="s">
        <v>684</v>
      </c>
      <c r="D439" s="61">
        <v>4.35</v>
      </c>
      <c r="E439" s="62">
        <v>50000</v>
      </c>
      <c r="F439" s="65">
        <v>43757</v>
      </c>
      <c r="G439" s="65">
        <v>44123</v>
      </c>
      <c r="H439" s="62">
        <v>20200630</v>
      </c>
      <c r="I439" s="59" t="s">
        <v>538</v>
      </c>
      <c r="J439" s="61">
        <v>4.35</v>
      </c>
      <c r="K439" s="59" t="s">
        <v>53</v>
      </c>
      <c r="L439" s="66">
        <v>542.260273972603</v>
      </c>
    </row>
    <row r="440" ht="25" customHeight="1" spans="1:12">
      <c r="A440" s="59">
        <v>438</v>
      </c>
      <c r="B440" s="59" t="s">
        <v>47</v>
      </c>
      <c r="C440" s="59" t="s">
        <v>685</v>
      </c>
      <c r="D440" s="61">
        <v>4.35</v>
      </c>
      <c r="E440" s="62">
        <v>20000</v>
      </c>
      <c r="F440" s="65">
        <v>43757</v>
      </c>
      <c r="G440" s="65">
        <v>44123</v>
      </c>
      <c r="H440" s="62">
        <v>20200630</v>
      </c>
      <c r="I440" s="59" t="s">
        <v>538</v>
      </c>
      <c r="J440" s="61">
        <v>4.35</v>
      </c>
      <c r="K440" s="59" t="s">
        <v>53</v>
      </c>
      <c r="L440" s="66">
        <v>216.904109589041</v>
      </c>
    </row>
    <row r="441" ht="25" customHeight="1" spans="1:12">
      <c r="A441" s="59">
        <v>439</v>
      </c>
      <c r="B441" s="59" t="s">
        <v>47</v>
      </c>
      <c r="C441" s="59" t="s">
        <v>686</v>
      </c>
      <c r="D441" s="61">
        <v>4.35</v>
      </c>
      <c r="E441" s="62">
        <v>50000</v>
      </c>
      <c r="F441" s="65">
        <v>43757</v>
      </c>
      <c r="G441" s="65">
        <v>44123</v>
      </c>
      <c r="H441" s="62">
        <v>20200630</v>
      </c>
      <c r="I441" s="59" t="s">
        <v>538</v>
      </c>
      <c r="J441" s="61">
        <v>4.35</v>
      </c>
      <c r="K441" s="59" t="s">
        <v>53</v>
      </c>
      <c r="L441" s="66">
        <v>542.260273972603</v>
      </c>
    </row>
    <row r="442" ht="25" customHeight="1" spans="1:12">
      <c r="A442" s="59">
        <v>440</v>
      </c>
      <c r="B442" s="59" t="s">
        <v>63</v>
      </c>
      <c r="C442" s="59" t="s">
        <v>687</v>
      </c>
      <c r="D442" s="61">
        <v>4.35</v>
      </c>
      <c r="E442" s="62">
        <v>5000</v>
      </c>
      <c r="F442" s="65">
        <v>43757</v>
      </c>
      <c r="G442" s="65">
        <v>44123</v>
      </c>
      <c r="H442" s="62">
        <v>20200630</v>
      </c>
      <c r="I442" s="59" t="s">
        <v>538</v>
      </c>
      <c r="J442" s="61">
        <v>4.35</v>
      </c>
      <c r="K442" s="59" t="s">
        <v>53</v>
      </c>
      <c r="L442" s="66">
        <v>54.2260273972603</v>
      </c>
    </row>
    <row r="443" ht="25" customHeight="1" spans="1:12">
      <c r="A443" s="59">
        <v>441</v>
      </c>
      <c r="B443" s="59" t="s">
        <v>47</v>
      </c>
      <c r="C443" s="59" t="s">
        <v>688</v>
      </c>
      <c r="D443" s="61">
        <v>4.35</v>
      </c>
      <c r="E443" s="62">
        <v>50000</v>
      </c>
      <c r="F443" s="65">
        <v>43757</v>
      </c>
      <c r="G443" s="65">
        <v>44123</v>
      </c>
      <c r="H443" s="62">
        <v>20200630</v>
      </c>
      <c r="I443" s="59" t="s">
        <v>538</v>
      </c>
      <c r="J443" s="61">
        <v>4.35</v>
      </c>
      <c r="K443" s="59" t="s">
        <v>53</v>
      </c>
      <c r="L443" s="66">
        <v>542.260273972603</v>
      </c>
    </row>
    <row r="444" ht="25" customHeight="1" spans="1:12">
      <c r="A444" s="59">
        <v>442</v>
      </c>
      <c r="B444" s="59" t="s">
        <v>47</v>
      </c>
      <c r="C444" s="59" t="s">
        <v>689</v>
      </c>
      <c r="D444" s="61">
        <v>4.35</v>
      </c>
      <c r="E444" s="62">
        <v>10000</v>
      </c>
      <c r="F444" s="65">
        <v>43757</v>
      </c>
      <c r="G444" s="65">
        <v>44123</v>
      </c>
      <c r="H444" s="62">
        <v>20200630</v>
      </c>
      <c r="I444" s="59" t="s">
        <v>52</v>
      </c>
      <c r="J444" s="61">
        <v>4.35</v>
      </c>
      <c r="K444" s="59" t="s">
        <v>53</v>
      </c>
      <c r="L444" s="66">
        <v>108.452054794521</v>
      </c>
    </row>
    <row r="445" ht="25" customHeight="1" spans="1:12">
      <c r="A445" s="59">
        <v>443</v>
      </c>
      <c r="B445" s="59" t="s">
        <v>47</v>
      </c>
      <c r="C445" s="59" t="s">
        <v>690</v>
      </c>
      <c r="D445" s="61">
        <v>4.35</v>
      </c>
      <c r="E445" s="62">
        <v>50000</v>
      </c>
      <c r="F445" s="65">
        <v>43757</v>
      </c>
      <c r="G445" s="65">
        <v>44123</v>
      </c>
      <c r="H445" s="62">
        <v>20200630</v>
      </c>
      <c r="I445" s="59" t="s">
        <v>52</v>
      </c>
      <c r="J445" s="61">
        <v>4.35</v>
      </c>
      <c r="K445" s="59" t="s">
        <v>53</v>
      </c>
      <c r="L445" s="66">
        <v>542.260273972603</v>
      </c>
    </row>
    <row r="446" ht="25" customHeight="1" spans="1:12">
      <c r="A446" s="59">
        <v>444</v>
      </c>
      <c r="B446" s="59" t="s">
        <v>54</v>
      </c>
      <c r="C446" s="59" t="s">
        <v>691</v>
      </c>
      <c r="D446" s="61">
        <v>4.35</v>
      </c>
      <c r="E446" s="62">
        <v>50000</v>
      </c>
      <c r="F446" s="65">
        <v>43757</v>
      </c>
      <c r="G446" s="65">
        <v>44123</v>
      </c>
      <c r="H446" s="62">
        <v>20200630</v>
      </c>
      <c r="I446" s="59" t="s">
        <v>52</v>
      </c>
      <c r="J446" s="61">
        <v>4.35</v>
      </c>
      <c r="K446" s="59" t="s">
        <v>53</v>
      </c>
      <c r="L446" s="66">
        <v>542.260273972603</v>
      </c>
    </row>
    <row r="447" ht="25" customHeight="1" spans="1:12">
      <c r="A447" s="59">
        <v>445</v>
      </c>
      <c r="B447" s="59" t="s">
        <v>47</v>
      </c>
      <c r="C447" s="59" t="s">
        <v>692</v>
      </c>
      <c r="D447" s="61">
        <v>4.35</v>
      </c>
      <c r="E447" s="62">
        <v>50000</v>
      </c>
      <c r="F447" s="65">
        <v>43757</v>
      </c>
      <c r="G447" s="65">
        <v>44123</v>
      </c>
      <c r="H447" s="62">
        <v>20200630</v>
      </c>
      <c r="I447" s="59" t="s">
        <v>52</v>
      </c>
      <c r="J447" s="61">
        <v>4.35</v>
      </c>
      <c r="K447" s="59" t="s">
        <v>53</v>
      </c>
      <c r="L447" s="66">
        <v>542.260273972603</v>
      </c>
    </row>
    <row r="448" ht="25" customHeight="1" spans="1:12">
      <c r="A448" s="59">
        <v>446</v>
      </c>
      <c r="B448" s="59" t="s">
        <v>47</v>
      </c>
      <c r="C448" s="59" t="s">
        <v>693</v>
      </c>
      <c r="D448" s="61">
        <v>4.35</v>
      </c>
      <c r="E448" s="62">
        <v>10000</v>
      </c>
      <c r="F448" s="65">
        <v>43757</v>
      </c>
      <c r="G448" s="65">
        <v>44123</v>
      </c>
      <c r="H448" s="62">
        <v>20200630</v>
      </c>
      <c r="I448" s="59" t="s">
        <v>52</v>
      </c>
      <c r="J448" s="61">
        <v>4.35</v>
      </c>
      <c r="K448" s="59" t="s">
        <v>53</v>
      </c>
      <c r="L448" s="66">
        <v>108.452054794521</v>
      </c>
    </row>
    <row r="449" ht="25" customHeight="1" spans="1:12">
      <c r="A449" s="59">
        <v>447</v>
      </c>
      <c r="B449" s="59" t="s">
        <v>47</v>
      </c>
      <c r="C449" s="59" t="s">
        <v>694</v>
      </c>
      <c r="D449" s="61">
        <v>4.35</v>
      </c>
      <c r="E449" s="62">
        <v>10000</v>
      </c>
      <c r="F449" s="65">
        <v>43757</v>
      </c>
      <c r="G449" s="65">
        <v>44123</v>
      </c>
      <c r="H449" s="62">
        <v>20200630</v>
      </c>
      <c r="I449" s="59" t="s">
        <v>538</v>
      </c>
      <c r="J449" s="61">
        <v>4.35</v>
      </c>
      <c r="K449" s="59" t="s">
        <v>53</v>
      </c>
      <c r="L449" s="66">
        <v>108.452054794521</v>
      </c>
    </row>
    <row r="450" ht="25" customHeight="1" spans="1:12">
      <c r="A450" s="59">
        <v>448</v>
      </c>
      <c r="B450" s="59" t="s">
        <v>47</v>
      </c>
      <c r="C450" s="59" t="s">
        <v>695</v>
      </c>
      <c r="D450" s="61">
        <v>4.35</v>
      </c>
      <c r="E450" s="62">
        <v>50000</v>
      </c>
      <c r="F450" s="65">
        <v>43757</v>
      </c>
      <c r="G450" s="65">
        <v>44123</v>
      </c>
      <c r="H450" s="62">
        <v>20200630</v>
      </c>
      <c r="I450" s="59" t="s">
        <v>538</v>
      </c>
      <c r="J450" s="61">
        <v>4.35</v>
      </c>
      <c r="K450" s="59" t="s">
        <v>53</v>
      </c>
      <c r="L450" s="66">
        <v>542.260273972603</v>
      </c>
    </row>
    <row r="451" ht="25" customHeight="1" spans="1:12">
      <c r="A451" s="59">
        <v>449</v>
      </c>
      <c r="B451" s="59" t="s">
        <v>13</v>
      </c>
      <c r="C451" s="59" t="s">
        <v>696</v>
      </c>
      <c r="D451" s="61">
        <v>4.35</v>
      </c>
      <c r="E451" s="62">
        <v>50000</v>
      </c>
      <c r="F451" s="65">
        <v>43757</v>
      </c>
      <c r="G451" s="65">
        <v>44123</v>
      </c>
      <c r="H451" s="62">
        <v>20200630</v>
      </c>
      <c r="I451" s="59" t="s">
        <v>538</v>
      </c>
      <c r="J451" s="61">
        <v>4.35</v>
      </c>
      <c r="K451" s="59" t="s">
        <v>53</v>
      </c>
      <c r="L451" s="66">
        <v>542.260273972603</v>
      </c>
    </row>
    <row r="452" ht="25" customHeight="1" spans="1:12">
      <c r="A452" s="59">
        <v>450</v>
      </c>
      <c r="B452" s="59" t="s">
        <v>13</v>
      </c>
      <c r="C452" s="59" t="s">
        <v>697</v>
      </c>
      <c r="D452" s="61">
        <v>4.35</v>
      </c>
      <c r="E452" s="62">
        <v>50000</v>
      </c>
      <c r="F452" s="65">
        <v>43757</v>
      </c>
      <c r="G452" s="65">
        <v>44123</v>
      </c>
      <c r="H452" s="62">
        <v>20200630</v>
      </c>
      <c r="I452" s="59" t="s">
        <v>538</v>
      </c>
      <c r="J452" s="61">
        <v>4.35</v>
      </c>
      <c r="K452" s="59" t="s">
        <v>53</v>
      </c>
      <c r="L452" s="66">
        <v>542.260273972603</v>
      </c>
    </row>
    <row r="453" ht="25" customHeight="1" spans="1:12">
      <c r="A453" s="59">
        <v>451</v>
      </c>
      <c r="B453" s="59" t="s">
        <v>13</v>
      </c>
      <c r="C453" s="59" t="s">
        <v>698</v>
      </c>
      <c r="D453" s="61">
        <v>4.35</v>
      </c>
      <c r="E453" s="62">
        <v>50000</v>
      </c>
      <c r="F453" s="65">
        <v>43757</v>
      </c>
      <c r="G453" s="65">
        <v>44123</v>
      </c>
      <c r="H453" s="62">
        <v>20200630</v>
      </c>
      <c r="I453" s="59" t="s">
        <v>538</v>
      </c>
      <c r="J453" s="61">
        <v>4.35</v>
      </c>
      <c r="K453" s="59" t="s">
        <v>53</v>
      </c>
      <c r="L453" s="66">
        <v>542.260273972603</v>
      </c>
    </row>
    <row r="454" ht="25" customHeight="1" spans="1:12">
      <c r="A454" s="59">
        <v>452</v>
      </c>
      <c r="B454" s="59" t="s">
        <v>13</v>
      </c>
      <c r="C454" s="59" t="s">
        <v>699</v>
      </c>
      <c r="D454" s="61">
        <v>4.35</v>
      </c>
      <c r="E454" s="62">
        <v>50000</v>
      </c>
      <c r="F454" s="65">
        <v>43757</v>
      </c>
      <c r="G454" s="65">
        <v>44123</v>
      </c>
      <c r="H454" s="62">
        <v>20200630</v>
      </c>
      <c r="I454" s="59" t="s">
        <v>538</v>
      </c>
      <c r="J454" s="61">
        <v>4.35</v>
      </c>
      <c r="K454" s="59" t="s">
        <v>53</v>
      </c>
      <c r="L454" s="66">
        <v>542.260273972603</v>
      </c>
    </row>
    <row r="455" ht="25" customHeight="1" spans="1:12">
      <c r="A455" s="59">
        <v>453</v>
      </c>
      <c r="B455" s="59" t="s">
        <v>13</v>
      </c>
      <c r="C455" s="59" t="s">
        <v>700</v>
      </c>
      <c r="D455" s="61">
        <v>4.35</v>
      </c>
      <c r="E455" s="62">
        <v>50000</v>
      </c>
      <c r="F455" s="65">
        <v>43757</v>
      </c>
      <c r="G455" s="65">
        <v>44123</v>
      </c>
      <c r="H455" s="62">
        <v>20200630</v>
      </c>
      <c r="I455" s="59" t="s">
        <v>538</v>
      </c>
      <c r="J455" s="61">
        <v>4.35</v>
      </c>
      <c r="K455" s="59" t="s">
        <v>53</v>
      </c>
      <c r="L455" s="66">
        <v>542.260273972603</v>
      </c>
    </row>
    <row r="456" ht="25" customHeight="1" spans="1:12">
      <c r="A456" s="59">
        <v>454</v>
      </c>
      <c r="B456" s="59" t="s">
        <v>13</v>
      </c>
      <c r="C456" s="59" t="s">
        <v>701</v>
      </c>
      <c r="D456" s="61">
        <v>4.35</v>
      </c>
      <c r="E456" s="62">
        <v>50000</v>
      </c>
      <c r="F456" s="65">
        <v>43757</v>
      </c>
      <c r="G456" s="65">
        <v>44123</v>
      </c>
      <c r="H456" s="62">
        <v>20200630</v>
      </c>
      <c r="I456" s="59" t="s">
        <v>52</v>
      </c>
      <c r="J456" s="61">
        <v>4.35</v>
      </c>
      <c r="K456" s="59" t="s">
        <v>53</v>
      </c>
      <c r="L456" s="66">
        <v>542.260273972603</v>
      </c>
    </row>
    <row r="457" ht="25" customHeight="1" spans="1:12">
      <c r="A457" s="59">
        <v>455</v>
      </c>
      <c r="B457" s="59" t="s">
        <v>13</v>
      </c>
      <c r="C457" s="59" t="s">
        <v>702</v>
      </c>
      <c r="D457" s="61">
        <v>4.35</v>
      </c>
      <c r="E457" s="62">
        <v>50000</v>
      </c>
      <c r="F457" s="65">
        <v>43757</v>
      </c>
      <c r="G457" s="65">
        <v>44123</v>
      </c>
      <c r="H457" s="62">
        <v>20200630</v>
      </c>
      <c r="I457" s="59" t="s">
        <v>52</v>
      </c>
      <c r="J457" s="61">
        <v>4.35</v>
      </c>
      <c r="K457" s="59" t="s">
        <v>53</v>
      </c>
      <c r="L457" s="66">
        <v>542.260273972603</v>
      </c>
    </row>
    <row r="458" ht="25" customHeight="1" spans="1:12">
      <c r="A458" s="59">
        <v>456</v>
      </c>
      <c r="B458" s="59" t="s">
        <v>13</v>
      </c>
      <c r="C458" s="59" t="s">
        <v>703</v>
      </c>
      <c r="D458" s="61">
        <v>4.35</v>
      </c>
      <c r="E458" s="62">
        <v>30000</v>
      </c>
      <c r="F458" s="65">
        <v>43757</v>
      </c>
      <c r="G458" s="65">
        <v>44123</v>
      </c>
      <c r="H458" s="62">
        <v>20200630</v>
      </c>
      <c r="I458" s="59" t="s">
        <v>52</v>
      </c>
      <c r="J458" s="61">
        <v>4.35</v>
      </c>
      <c r="K458" s="59" t="s">
        <v>53</v>
      </c>
      <c r="L458" s="66">
        <v>325.356164383562</v>
      </c>
    </row>
    <row r="459" ht="25" customHeight="1" spans="1:12">
      <c r="A459" s="59">
        <v>457</v>
      </c>
      <c r="B459" s="59" t="s">
        <v>13</v>
      </c>
      <c r="C459" s="59" t="s">
        <v>704</v>
      </c>
      <c r="D459" s="61">
        <v>4.35</v>
      </c>
      <c r="E459" s="62">
        <v>30000</v>
      </c>
      <c r="F459" s="65">
        <v>43757</v>
      </c>
      <c r="G459" s="65">
        <v>44123</v>
      </c>
      <c r="H459" s="62">
        <v>20200630</v>
      </c>
      <c r="I459" s="59" t="s">
        <v>52</v>
      </c>
      <c r="J459" s="61">
        <v>4.35</v>
      </c>
      <c r="K459" s="59" t="s">
        <v>53</v>
      </c>
      <c r="L459" s="66">
        <v>325.356164383562</v>
      </c>
    </row>
    <row r="460" ht="25" customHeight="1" spans="1:12">
      <c r="A460" s="59">
        <v>458</v>
      </c>
      <c r="B460" s="59" t="s">
        <v>13</v>
      </c>
      <c r="C460" s="59" t="s">
        <v>705</v>
      </c>
      <c r="D460" s="61">
        <v>4.35</v>
      </c>
      <c r="E460" s="62">
        <v>30000</v>
      </c>
      <c r="F460" s="65">
        <v>43757</v>
      </c>
      <c r="G460" s="65">
        <v>44123</v>
      </c>
      <c r="H460" s="62">
        <v>20200630</v>
      </c>
      <c r="I460" s="59" t="s">
        <v>538</v>
      </c>
      <c r="J460" s="61">
        <v>4.35</v>
      </c>
      <c r="K460" s="59" t="s">
        <v>53</v>
      </c>
      <c r="L460" s="66">
        <v>325.356164383562</v>
      </c>
    </row>
    <row r="461" ht="25" customHeight="1" spans="1:12">
      <c r="A461" s="59">
        <v>459</v>
      </c>
      <c r="B461" s="59" t="s">
        <v>13</v>
      </c>
      <c r="C461" s="59" t="s">
        <v>706</v>
      </c>
      <c r="D461" s="61">
        <v>4.35</v>
      </c>
      <c r="E461" s="62">
        <v>20000</v>
      </c>
      <c r="F461" s="65">
        <v>43757</v>
      </c>
      <c r="G461" s="65">
        <v>44123</v>
      </c>
      <c r="H461" s="62">
        <v>20200630</v>
      </c>
      <c r="I461" s="59" t="s">
        <v>538</v>
      </c>
      <c r="J461" s="61">
        <v>4.35</v>
      </c>
      <c r="K461" s="59" t="s">
        <v>53</v>
      </c>
      <c r="L461" s="66">
        <v>216.904109589041</v>
      </c>
    </row>
    <row r="462" ht="25" customHeight="1" spans="1:12">
      <c r="A462" s="59">
        <v>460</v>
      </c>
      <c r="B462" s="59" t="s">
        <v>63</v>
      </c>
      <c r="C462" s="59" t="s">
        <v>707</v>
      </c>
      <c r="D462" s="61">
        <v>4.35</v>
      </c>
      <c r="E462" s="62">
        <v>5000</v>
      </c>
      <c r="F462" s="65">
        <v>43757</v>
      </c>
      <c r="G462" s="65">
        <v>44123</v>
      </c>
      <c r="H462" s="62">
        <v>20200630</v>
      </c>
      <c r="I462" s="59" t="s">
        <v>538</v>
      </c>
      <c r="J462" s="61">
        <v>4.35</v>
      </c>
      <c r="K462" s="59" t="s">
        <v>53</v>
      </c>
      <c r="L462" s="66">
        <v>54.2260273972603</v>
      </c>
    </row>
    <row r="463" ht="25" customHeight="1" spans="1:12">
      <c r="A463" s="59">
        <v>461</v>
      </c>
      <c r="B463" s="59" t="s">
        <v>23</v>
      </c>
      <c r="C463" s="59" t="s">
        <v>708</v>
      </c>
      <c r="D463" s="61">
        <v>4.35</v>
      </c>
      <c r="E463" s="62">
        <v>10000</v>
      </c>
      <c r="F463" s="65">
        <v>43758</v>
      </c>
      <c r="G463" s="65">
        <v>44124</v>
      </c>
      <c r="H463" s="62">
        <v>20200630</v>
      </c>
      <c r="I463" s="59" t="s">
        <v>538</v>
      </c>
      <c r="J463" s="61">
        <v>4.35</v>
      </c>
      <c r="K463" s="59" t="s">
        <v>53</v>
      </c>
      <c r="L463" s="66">
        <v>108.452054794521</v>
      </c>
    </row>
    <row r="464" ht="25" customHeight="1" spans="1:12">
      <c r="A464" s="59">
        <v>462</v>
      </c>
      <c r="B464" s="59" t="s">
        <v>23</v>
      </c>
      <c r="C464" s="59" t="s">
        <v>709</v>
      </c>
      <c r="D464" s="61">
        <v>4.35</v>
      </c>
      <c r="E464" s="62">
        <v>10000</v>
      </c>
      <c r="F464" s="65">
        <v>43758</v>
      </c>
      <c r="G464" s="65">
        <v>44124</v>
      </c>
      <c r="H464" s="62">
        <v>20200630</v>
      </c>
      <c r="I464" s="59" t="s">
        <v>538</v>
      </c>
      <c r="J464" s="61">
        <v>4.35</v>
      </c>
      <c r="K464" s="59" t="s">
        <v>53</v>
      </c>
      <c r="L464" s="66">
        <v>108.452054794521</v>
      </c>
    </row>
    <row r="465" ht="25" customHeight="1" spans="1:12">
      <c r="A465" s="59">
        <v>463</v>
      </c>
      <c r="B465" s="59" t="s">
        <v>23</v>
      </c>
      <c r="C465" s="59" t="s">
        <v>710</v>
      </c>
      <c r="D465" s="61">
        <v>4.35</v>
      </c>
      <c r="E465" s="62">
        <v>30000</v>
      </c>
      <c r="F465" s="65">
        <v>43758</v>
      </c>
      <c r="G465" s="65">
        <v>44124</v>
      </c>
      <c r="H465" s="62">
        <v>20200630</v>
      </c>
      <c r="I465" s="59" t="s">
        <v>538</v>
      </c>
      <c r="J465" s="61">
        <v>4.35</v>
      </c>
      <c r="K465" s="59" t="s">
        <v>53</v>
      </c>
      <c r="L465" s="66">
        <v>325.356164383562</v>
      </c>
    </row>
    <row r="466" ht="25" customHeight="1" spans="1:12">
      <c r="A466" s="59">
        <v>464</v>
      </c>
      <c r="B466" s="59" t="s">
        <v>23</v>
      </c>
      <c r="C466" s="59" t="s">
        <v>711</v>
      </c>
      <c r="D466" s="61">
        <v>4.35</v>
      </c>
      <c r="E466" s="62">
        <v>10000</v>
      </c>
      <c r="F466" s="65">
        <v>43758</v>
      </c>
      <c r="G466" s="65">
        <v>44124</v>
      </c>
      <c r="H466" s="62">
        <v>20200630</v>
      </c>
      <c r="I466" s="59" t="s">
        <v>538</v>
      </c>
      <c r="J466" s="61">
        <v>4.35</v>
      </c>
      <c r="K466" s="59" t="s">
        <v>53</v>
      </c>
      <c r="L466" s="66">
        <v>108.452054794521</v>
      </c>
    </row>
    <row r="467" ht="25" customHeight="1" spans="1:12">
      <c r="A467" s="59">
        <v>465</v>
      </c>
      <c r="B467" s="59" t="s">
        <v>56</v>
      </c>
      <c r="C467" s="59" t="s">
        <v>712</v>
      </c>
      <c r="D467" s="61">
        <v>4.35</v>
      </c>
      <c r="E467" s="62">
        <v>50000</v>
      </c>
      <c r="F467" s="65">
        <v>43758</v>
      </c>
      <c r="G467" s="65">
        <v>44124</v>
      </c>
      <c r="H467" s="62">
        <v>20200630</v>
      </c>
      <c r="I467" s="59" t="s">
        <v>538</v>
      </c>
      <c r="J467" s="61">
        <v>4.35</v>
      </c>
      <c r="K467" s="59" t="s">
        <v>53</v>
      </c>
      <c r="L467" s="66">
        <v>542.260273972603</v>
      </c>
    </row>
    <row r="468" ht="25" customHeight="1" spans="1:12">
      <c r="A468" s="59">
        <v>466</v>
      </c>
      <c r="B468" s="59" t="s">
        <v>56</v>
      </c>
      <c r="C468" s="59" t="s">
        <v>713</v>
      </c>
      <c r="D468" s="61">
        <v>4.35</v>
      </c>
      <c r="E468" s="62">
        <v>20000</v>
      </c>
      <c r="F468" s="65">
        <v>43758</v>
      </c>
      <c r="G468" s="65">
        <v>44124</v>
      </c>
      <c r="H468" s="62">
        <v>20200630</v>
      </c>
      <c r="I468" s="59" t="s">
        <v>538</v>
      </c>
      <c r="J468" s="61">
        <v>4.35</v>
      </c>
      <c r="K468" s="59" t="s">
        <v>53</v>
      </c>
      <c r="L468" s="66">
        <v>216.904109589041</v>
      </c>
    </row>
    <row r="469" ht="25" customHeight="1" spans="1:12">
      <c r="A469" s="59">
        <v>467</v>
      </c>
      <c r="B469" s="59" t="s">
        <v>56</v>
      </c>
      <c r="C469" s="59" t="s">
        <v>714</v>
      </c>
      <c r="D469" s="61">
        <v>4.35</v>
      </c>
      <c r="E469" s="62">
        <v>50000</v>
      </c>
      <c r="F469" s="65">
        <v>43758</v>
      </c>
      <c r="G469" s="65">
        <v>44124</v>
      </c>
      <c r="H469" s="62">
        <v>20200630</v>
      </c>
      <c r="I469" s="59" t="s">
        <v>538</v>
      </c>
      <c r="J469" s="61">
        <v>4.35</v>
      </c>
      <c r="K469" s="59" t="s">
        <v>53</v>
      </c>
      <c r="L469" s="66">
        <v>542.260273972603</v>
      </c>
    </row>
    <row r="470" ht="25" customHeight="1" spans="1:12">
      <c r="A470" s="59">
        <v>468</v>
      </c>
      <c r="B470" s="59" t="s">
        <v>56</v>
      </c>
      <c r="C470" s="59" t="s">
        <v>715</v>
      </c>
      <c r="D470" s="61">
        <v>4.35</v>
      </c>
      <c r="E470" s="62">
        <v>20000</v>
      </c>
      <c r="F470" s="65">
        <v>43758</v>
      </c>
      <c r="G470" s="65">
        <v>44124</v>
      </c>
      <c r="H470" s="62">
        <v>20200630</v>
      </c>
      <c r="I470" s="59" t="s">
        <v>538</v>
      </c>
      <c r="J470" s="61">
        <v>4.35</v>
      </c>
      <c r="K470" s="59" t="s">
        <v>53</v>
      </c>
      <c r="L470" s="66">
        <v>216.904109589041</v>
      </c>
    </row>
    <row r="471" ht="25" customHeight="1" spans="1:12">
      <c r="A471" s="59">
        <v>469</v>
      </c>
      <c r="B471" s="59" t="s">
        <v>56</v>
      </c>
      <c r="C471" s="59" t="s">
        <v>716</v>
      </c>
      <c r="D471" s="61">
        <v>4.35</v>
      </c>
      <c r="E471" s="62">
        <v>40000</v>
      </c>
      <c r="F471" s="65">
        <v>43758</v>
      </c>
      <c r="G471" s="65">
        <v>44124</v>
      </c>
      <c r="H471" s="62">
        <v>20200630</v>
      </c>
      <c r="I471" s="59" t="s">
        <v>538</v>
      </c>
      <c r="J471" s="61">
        <v>4.35</v>
      </c>
      <c r="K471" s="59" t="s">
        <v>53</v>
      </c>
      <c r="L471" s="66">
        <v>433.808219178082</v>
      </c>
    </row>
    <row r="472" ht="25" customHeight="1" spans="1:12">
      <c r="A472" s="59">
        <v>470</v>
      </c>
      <c r="B472" s="59" t="s">
        <v>56</v>
      </c>
      <c r="C472" s="59" t="s">
        <v>717</v>
      </c>
      <c r="D472" s="61">
        <v>4.35</v>
      </c>
      <c r="E472" s="62">
        <v>30000</v>
      </c>
      <c r="F472" s="65">
        <v>43758</v>
      </c>
      <c r="G472" s="65">
        <v>44124</v>
      </c>
      <c r="H472" s="62">
        <v>20200630</v>
      </c>
      <c r="I472" s="59" t="s">
        <v>538</v>
      </c>
      <c r="J472" s="61">
        <v>4.35</v>
      </c>
      <c r="K472" s="59" t="s">
        <v>53</v>
      </c>
      <c r="L472" s="66">
        <v>325.356164383562</v>
      </c>
    </row>
    <row r="473" ht="25" customHeight="1" spans="1:12">
      <c r="A473" s="59">
        <v>471</v>
      </c>
      <c r="B473" s="59" t="s">
        <v>56</v>
      </c>
      <c r="C473" s="59" t="s">
        <v>718</v>
      </c>
      <c r="D473" s="61">
        <v>4.35</v>
      </c>
      <c r="E473" s="62">
        <v>10000</v>
      </c>
      <c r="F473" s="65">
        <v>43758</v>
      </c>
      <c r="G473" s="65">
        <v>44124</v>
      </c>
      <c r="H473" s="62">
        <v>20200630</v>
      </c>
      <c r="I473" s="59" t="s">
        <v>538</v>
      </c>
      <c r="J473" s="61">
        <v>4.35</v>
      </c>
      <c r="K473" s="59" t="s">
        <v>53</v>
      </c>
      <c r="L473" s="66">
        <v>108.452054794521</v>
      </c>
    </row>
    <row r="474" ht="25" customHeight="1" spans="1:12">
      <c r="A474" s="59">
        <v>472</v>
      </c>
      <c r="B474" s="59" t="s">
        <v>337</v>
      </c>
      <c r="C474" s="59" t="s">
        <v>719</v>
      </c>
      <c r="D474" s="61">
        <v>4.35</v>
      </c>
      <c r="E474" s="62">
        <v>30000</v>
      </c>
      <c r="F474" s="65">
        <v>43758</v>
      </c>
      <c r="G474" s="65">
        <v>44124</v>
      </c>
      <c r="H474" s="62">
        <v>20200630</v>
      </c>
      <c r="I474" s="59" t="s">
        <v>52</v>
      </c>
      <c r="J474" s="61">
        <v>4.35</v>
      </c>
      <c r="K474" s="59" t="s">
        <v>53</v>
      </c>
      <c r="L474" s="66">
        <v>325.356164383562</v>
      </c>
    </row>
    <row r="475" ht="25" customHeight="1" spans="1:12">
      <c r="A475" s="59">
        <v>473</v>
      </c>
      <c r="B475" s="59" t="s">
        <v>337</v>
      </c>
      <c r="C475" s="59" t="s">
        <v>720</v>
      </c>
      <c r="D475" s="61">
        <v>4.35</v>
      </c>
      <c r="E475" s="62">
        <v>5000</v>
      </c>
      <c r="F475" s="65">
        <v>43758</v>
      </c>
      <c r="G475" s="65">
        <v>44124</v>
      </c>
      <c r="H475" s="62">
        <v>20200630</v>
      </c>
      <c r="I475" s="59" t="s">
        <v>52</v>
      </c>
      <c r="J475" s="61">
        <v>4.35</v>
      </c>
      <c r="K475" s="59" t="s">
        <v>53</v>
      </c>
      <c r="L475" s="66">
        <v>54.2260273972603</v>
      </c>
    </row>
    <row r="476" ht="25" customHeight="1" spans="1:12">
      <c r="A476" s="59">
        <v>474</v>
      </c>
      <c r="B476" s="59" t="s">
        <v>337</v>
      </c>
      <c r="C476" s="59" t="s">
        <v>721</v>
      </c>
      <c r="D476" s="61">
        <v>4.35</v>
      </c>
      <c r="E476" s="62">
        <v>30000</v>
      </c>
      <c r="F476" s="65">
        <v>43758</v>
      </c>
      <c r="G476" s="65">
        <v>44124</v>
      </c>
      <c r="H476" s="62">
        <v>20200630</v>
      </c>
      <c r="I476" s="59" t="s">
        <v>52</v>
      </c>
      <c r="J476" s="61">
        <v>4.35</v>
      </c>
      <c r="K476" s="59" t="s">
        <v>53</v>
      </c>
      <c r="L476" s="66">
        <v>325.356164383562</v>
      </c>
    </row>
    <row r="477" ht="25" customHeight="1" spans="1:12">
      <c r="A477" s="59">
        <v>475</v>
      </c>
      <c r="B477" s="59" t="s">
        <v>337</v>
      </c>
      <c r="C477" s="59" t="s">
        <v>722</v>
      </c>
      <c r="D477" s="61">
        <v>4.35</v>
      </c>
      <c r="E477" s="62">
        <v>20000</v>
      </c>
      <c r="F477" s="65">
        <v>43758</v>
      </c>
      <c r="G477" s="65">
        <v>44124</v>
      </c>
      <c r="H477" s="62">
        <v>20200630</v>
      </c>
      <c r="I477" s="59" t="s">
        <v>52</v>
      </c>
      <c r="J477" s="61">
        <v>4.35</v>
      </c>
      <c r="K477" s="59" t="s">
        <v>53</v>
      </c>
      <c r="L477" s="66">
        <v>216.904109589041</v>
      </c>
    </row>
    <row r="478" ht="25" customHeight="1" spans="1:12">
      <c r="A478" s="59">
        <v>476</v>
      </c>
      <c r="B478" s="59" t="s">
        <v>337</v>
      </c>
      <c r="C478" s="59" t="s">
        <v>723</v>
      </c>
      <c r="D478" s="61">
        <v>4.35</v>
      </c>
      <c r="E478" s="62">
        <v>30000</v>
      </c>
      <c r="F478" s="65">
        <v>43758</v>
      </c>
      <c r="G478" s="65">
        <v>44124</v>
      </c>
      <c r="H478" s="62">
        <v>20200630</v>
      </c>
      <c r="I478" s="59" t="s">
        <v>52</v>
      </c>
      <c r="J478" s="61">
        <v>4.35</v>
      </c>
      <c r="K478" s="59" t="s">
        <v>53</v>
      </c>
      <c r="L478" s="66">
        <v>325.356164383562</v>
      </c>
    </row>
    <row r="479" ht="25" customHeight="1" spans="1:12">
      <c r="A479" s="59">
        <v>477</v>
      </c>
      <c r="B479" s="59" t="s">
        <v>56</v>
      </c>
      <c r="C479" s="59" t="s">
        <v>724</v>
      </c>
      <c r="D479" s="61">
        <v>4.35</v>
      </c>
      <c r="E479" s="62">
        <v>50000</v>
      </c>
      <c r="F479" s="65">
        <v>43758</v>
      </c>
      <c r="G479" s="65">
        <v>44124</v>
      </c>
      <c r="H479" s="62">
        <v>20200630</v>
      </c>
      <c r="I479" s="59" t="s">
        <v>52</v>
      </c>
      <c r="J479" s="61">
        <v>4.35</v>
      </c>
      <c r="K479" s="59" t="s">
        <v>53</v>
      </c>
      <c r="L479" s="66">
        <v>542.260273972603</v>
      </c>
    </row>
    <row r="480" ht="25" customHeight="1" spans="1:12">
      <c r="A480" s="59">
        <v>478</v>
      </c>
      <c r="B480" s="59" t="s">
        <v>337</v>
      </c>
      <c r="C480" s="59" t="s">
        <v>725</v>
      </c>
      <c r="D480" s="61">
        <v>4.35</v>
      </c>
      <c r="E480" s="62">
        <v>20000</v>
      </c>
      <c r="F480" s="65">
        <v>43758</v>
      </c>
      <c r="G480" s="65">
        <v>44124</v>
      </c>
      <c r="H480" s="62">
        <v>20200630</v>
      </c>
      <c r="I480" s="59" t="s">
        <v>52</v>
      </c>
      <c r="J480" s="61">
        <v>4.35</v>
      </c>
      <c r="K480" s="59" t="s">
        <v>53</v>
      </c>
      <c r="L480" s="66">
        <v>216.904109589041</v>
      </c>
    </row>
    <row r="481" ht="25" customHeight="1" spans="1:12">
      <c r="A481" s="59">
        <v>479</v>
      </c>
      <c r="B481" s="59" t="s">
        <v>337</v>
      </c>
      <c r="C481" s="59" t="s">
        <v>726</v>
      </c>
      <c r="D481" s="61">
        <v>4.35</v>
      </c>
      <c r="E481" s="62">
        <v>10000</v>
      </c>
      <c r="F481" s="65">
        <v>43758</v>
      </c>
      <c r="G481" s="65">
        <v>44124</v>
      </c>
      <c r="H481" s="62">
        <v>20200630</v>
      </c>
      <c r="I481" s="59" t="s">
        <v>52</v>
      </c>
      <c r="J481" s="61">
        <v>4.35</v>
      </c>
      <c r="K481" s="59" t="s">
        <v>53</v>
      </c>
      <c r="L481" s="66">
        <v>108.452054794521</v>
      </c>
    </row>
    <row r="482" ht="25" customHeight="1" spans="1:12">
      <c r="A482" s="59">
        <v>480</v>
      </c>
      <c r="B482" s="59" t="s">
        <v>56</v>
      </c>
      <c r="C482" s="59" t="s">
        <v>727</v>
      </c>
      <c r="D482" s="61">
        <v>4.35</v>
      </c>
      <c r="E482" s="62">
        <v>50000</v>
      </c>
      <c r="F482" s="65">
        <v>43758</v>
      </c>
      <c r="G482" s="65">
        <v>44124</v>
      </c>
      <c r="H482" s="62">
        <v>20200630</v>
      </c>
      <c r="I482" s="59" t="s">
        <v>52</v>
      </c>
      <c r="J482" s="61">
        <v>4.35</v>
      </c>
      <c r="K482" s="59" t="s">
        <v>53</v>
      </c>
      <c r="L482" s="66">
        <v>542.260273972603</v>
      </c>
    </row>
    <row r="483" ht="25" customHeight="1" spans="1:12">
      <c r="A483" s="59">
        <v>481</v>
      </c>
      <c r="B483" s="59" t="s">
        <v>381</v>
      </c>
      <c r="C483" s="59" t="s">
        <v>728</v>
      </c>
      <c r="D483" s="61">
        <v>4.35</v>
      </c>
      <c r="E483" s="62">
        <v>50000</v>
      </c>
      <c r="F483" s="65">
        <v>43758</v>
      </c>
      <c r="G483" s="65">
        <v>44124</v>
      </c>
      <c r="H483" s="62">
        <v>20200630</v>
      </c>
      <c r="I483" s="59" t="s">
        <v>52</v>
      </c>
      <c r="J483" s="61">
        <v>4.35</v>
      </c>
      <c r="K483" s="59" t="s">
        <v>53</v>
      </c>
      <c r="L483" s="66">
        <v>542.260273972603</v>
      </c>
    </row>
    <row r="484" ht="25" customHeight="1" spans="1:12">
      <c r="A484" s="59">
        <v>482</v>
      </c>
      <c r="B484" s="59" t="s">
        <v>381</v>
      </c>
      <c r="C484" s="59" t="s">
        <v>729</v>
      </c>
      <c r="D484" s="61">
        <v>4.35</v>
      </c>
      <c r="E484" s="62">
        <v>50000</v>
      </c>
      <c r="F484" s="65">
        <v>43758</v>
      </c>
      <c r="G484" s="65">
        <v>44124</v>
      </c>
      <c r="H484" s="62">
        <v>20200630</v>
      </c>
      <c r="I484" s="59" t="s">
        <v>52</v>
      </c>
      <c r="J484" s="61">
        <v>4.35</v>
      </c>
      <c r="K484" s="59" t="s">
        <v>53</v>
      </c>
      <c r="L484" s="66">
        <v>542.260273972603</v>
      </c>
    </row>
    <row r="485" ht="25" customHeight="1" spans="1:12">
      <c r="A485" s="59">
        <v>483</v>
      </c>
      <c r="B485" s="59" t="s">
        <v>381</v>
      </c>
      <c r="C485" s="59" t="s">
        <v>730</v>
      </c>
      <c r="D485" s="61">
        <v>4.35</v>
      </c>
      <c r="E485" s="62">
        <v>50000</v>
      </c>
      <c r="F485" s="65">
        <v>43758</v>
      </c>
      <c r="G485" s="65">
        <v>44124</v>
      </c>
      <c r="H485" s="62">
        <v>20200630</v>
      </c>
      <c r="I485" s="59" t="s">
        <v>538</v>
      </c>
      <c r="J485" s="61">
        <v>4.35</v>
      </c>
      <c r="K485" s="59" t="s">
        <v>53</v>
      </c>
      <c r="L485" s="66">
        <v>542.260273972603</v>
      </c>
    </row>
    <row r="486" ht="25" customHeight="1" spans="1:12">
      <c r="A486" s="59">
        <v>484</v>
      </c>
      <c r="B486" s="59" t="s">
        <v>381</v>
      </c>
      <c r="C486" s="59" t="s">
        <v>731</v>
      </c>
      <c r="D486" s="61">
        <v>4.35</v>
      </c>
      <c r="E486" s="62">
        <v>50000</v>
      </c>
      <c r="F486" s="65">
        <v>43758</v>
      </c>
      <c r="G486" s="65">
        <v>44124</v>
      </c>
      <c r="H486" s="62">
        <v>20200630</v>
      </c>
      <c r="I486" s="59" t="s">
        <v>538</v>
      </c>
      <c r="J486" s="61">
        <v>4.35</v>
      </c>
      <c r="K486" s="59" t="s">
        <v>53</v>
      </c>
      <c r="L486" s="66">
        <v>542.260273972603</v>
      </c>
    </row>
    <row r="487" ht="25" customHeight="1" spans="1:12">
      <c r="A487" s="59">
        <v>485</v>
      </c>
      <c r="B487" s="59" t="s">
        <v>381</v>
      </c>
      <c r="C487" s="59" t="s">
        <v>732</v>
      </c>
      <c r="D487" s="61">
        <v>4.35</v>
      </c>
      <c r="E487" s="62">
        <v>50000</v>
      </c>
      <c r="F487" s="65">
        <v>43758</v>
      </c>
      <c r="G487" s="65">
        <v>44124</v>
      </c>
      <c r="H487" s="62">
        <v>20200630</v>
      </c>
      <c r="I487" s="59" t="s">
        <v>538</v>
      </c>
      <c r="J487" s="61">
        <v>4.35</v>
      </c>
      <c r="K487" s="59" t="s">
        <v>53</v>
      </c>
      <c r="L487" s="66">
        <v>542.260273972603</v>
      </c>
    </row>
    <row r="488" ht="25" customHeight="1" spans="1:12">
      <c r="A488" s="59">
        <v>486</v>
      </c>
      <c r="B488" s="59" t="s">
        <v>381</v>
      </c>
      <c r="C488" s="59" t="s">
        <v>733</v>
      </c>
      <c r="D488" s="61">
        <v>4.35</v>
      </c>
      <c r="E488" s="62">
        <v>50000</v>
      </c>
      <c r="F488" s="65">
        <v>43758</v>
      </c>
      <c r="G488" s="65">
        <v>44124</v>
      </c>
      <c r="H488" s="62">
        <v>20200630</v>
      </c>
      <c r="I488" s="59" t="s">
        <v>538</v>
      </c>
      <c r="J488" s="61">
        <v>4.35</v>
      </c>
      <c r="K488" s="59" t="s">
        <v>53</v>
      </c>
      <c r="L488" s="66">
        <v>542.260273972603</v>
      </c>
    </row>
    <row r="489" ht="25" customHeight="1" spans="1:12">
      <c r="A489" s="59">
        <v>487</v>
      </c>
      <c r="B489" s="59" t="s">
        <v>381</v>
      </c>
      <c r="C489" s="59" t="s">
        <v>734</v>
      </c>
      <c r="D489" s="61">
        <v>4.35</v>
      </c>
      <c r="E489" s="62">
        <v>50000</v>
      </c>
      <c r="F489" s="65">
        <v>43758</v>
      </c>
      <c r="G489" s="65">
        <v>44124</v>
      </c>
      <c r="H489" s="62">
        <v>20200630</v>
      </c>
      <c r="I489" s="59" t="s">
        <v>538</v>
      </c>
      <c r="J489" s="61">
        <v>4.35</v>
      </c>
      <c r="K489" s="59" t="s">
        <v>53</v>
      </c>
      <c r="L489" s="66">
        <v>542.260273972603</v>
      </c>
    </row>
    <row r="490" ht="25" customHeight="1" spans="1:12">
      <c r="A490" s="59">
        <v>488</v>
      </c>
      <c r="B490" s="59" t="s">
        <v>381</v>
      </c>
      <c r="C490" s="59" t="s">
        <v>735</v>
      </c>
      <c r="D490" s="61">
        <v>4.35</v>
      </c>
      <c r="E490" s="62">
        <v>50000</v>
      </c>
      <c r="F490" s="65">
        <v>43758</v>
      </c>
      <c r="G490" s="65">
        <v>44124</v>
      </c>
      <c r="H490" s="62">
        <v>20200630</v>
      </c>
      <c r="I490" s="59" t="s">
        <v>538</v>
      </c>
      <c r="J490" s="61">
        <v>4.35</v>
      </c>
      <c r="K490" s="59" t="s">
        <v>53</v>
      </c>
      <c r="L490" s="66">
        <v>542.260273972603</v>
      </c>
    </row>
    <row r="491" ht="25" customHeight="1" spans="1:12">
      <c r="A491" s="59">
        <v>489</v>
      </c>
      <c r="B491" s="59" t="s">
        <v>381</v>
      </c>
      <c r="C491" s="59" t="s">
        <v>736</v>
      </c>
      <c r="D491" s="61">
        <v>4.35</v>
      </c>
      <c r="E491" s="62">
        <v>50000</v>
      </c>
      <c r="F491" s="65">
        <v>43758</v>
      </c>
      <c r="G491" s="65">
        <v>44124</v>
      </c>
      <c r="H491" s="62">
        <v>20200630</v>
      </c>
      <c r="I491" s="59" t="s">
        <v>538</v>
      </c>
      <c r="J491" s="61">
        <v>4.35</v>
      </c>
      <c r="K491" s="59" t="s">
        <v>53</v>
      </c>
      <c r="L491" s="66">
        <v>542.260273972603</v>
      </c>
    </row>
    <row r="492" ht="25" customHeight="1" spans="1:12">
      <c r="A492" s="59">
        <v>490</v>
      </c>
      <c r="B492" s="59" t="s">
        <v>381</v>
      </c>
      <c r="C492" s="59" t="s">
        <v>737</v>
      </c>
      <c r="D492" s="61">
        <v>4.35</v>
      </c>
      <c r="E492" s="62">
        <v>50000</v>
      </c>
      <c r="F492" s="65">
        <v>43758</v>
      </c>
      <c r="G492" s="65">
        <v>44124</v>
      </c>
      <c r="H492" s="62">
        <v>20200630</v>
      </c>
      <c r="I492" s="59" t="s">
        <v>538</v>
      </c>
      <c r="J492" s="61">
        <v>4.35</v>
      </c>
      <c r="K492" s="59" t="s">
        <v>53</v>
      </c>
      <c r="L492" s="66">
        <v>542.260273972603</v>
      </c>
    </row>
    <row r="493" ht="25" customHeight="1" spans="1:12">
      <c r="A493" s="59">
        <v>491</v>
      </c>
      <c r="B493" s="59" t="s">
        <v>381</v>
      </c>
      <c r="C493" s="59" t="s">
        <v>738</v>
      </c>
      <c r="D493" s="61">
        <v>4.35</v>
      </c>
      <c r="E493" s="62">
        <v>50000</v>
      </c>
      <c r="F493" s="65">
        <v>43758</v>
      </c>
      <c r="G493" s="65">
        <v>44124</v>
      </c>
      <c r="H493" s="62">
        <v>20200630</v>
      </c>
      <c r="I493" s="59" t="s">
        <v>538</v>
      </c>
      <c r="J493" s="61">
        <v>4.35</v>
      </c>
      <c r="K493" s="59" t="s">
        <v>53</v>
      </c>
      <c r="L493" s="66">
        <v>542.260273972603</v>
      </c>
    </row>
    <row r="494" ht="25" customHeight="1" spans="1:12">
      <c r="A494" s="59">
        <v>492</v>
      </c>
      <c r="B494" s="59" t="s">
        <v>381</v>
      </c>
      <c r="C494" s="59" t="s">
        <v>739</v>
      </c>
      <c r="D494" s="61">
        <v>4.35</v>
      </c>
      <c r="E494" s="62">
        <v>50000</v>
      </c>
      <c r="F494" s="65">
        <v>43758</v>
      </c>
      <c r="G494" s="65">
        <v>44124</v>
      </c>
      <c r="H494" s="62">
        <v>20200630</v>
      </c>
      <c r="I494" s="59" t="s">
        <v>538</v>
      </c>
      <c r="J494" s="61">
        <v>4.35</v>
      </c>
      <c r="K494" s="59" t="s">
        <v>53</v>
      </c>
      <c r="L494" s="66">
        <v>542.260273972603</v>
      </c>
    </row>
    <row r="495" ht="25" customHeight="1" spans="1:12">
      <c r="A495" s="59">
        <v>493</v>
      </c>
      <c r="B495" s="59" t="s">
        <v>381</v>
      </c>
      <c r="C495" s="59" t="s">
        <v>740</v>
      </c>
      <c r="D495" s="61">
        <v>4.35</v>
      </c>
      <c r="E495" s="62">
        <v>50000</v>
      </c>
      <c r="F495" s="65">
        <v>43758</v>
      </c>
      <c r="G495" s="65">
        <v>44124</v>
      </c>
      <c r="H495" s="62">
        <v>20200630</v>
      </c>
      <c r="I495" s="59" t="s">
        <v>538</v>
      </c>
      <c r="J495" s="61">
        <v>4.35</v>
      </c>
      <c r="K495" s="59" t="s">
        <v>53</v>
      </c>
      <c r="L495" s="66">
        <v>542.260273972603</v>
      </c>
    </row>
    <row r="496" ht="25" customHeight="1" spans="1:12">
      <c r="A496" s="59">
        <v>494</v>
      </c>
      <c r="B496" s="59" t="s">
        <v>381</v>
      </c>
      <c r="C496" s="59" t="s">
        <v>741</v>
      </c>
      <c r="D496" s="61">
        <v>4.35</v>
      </c>
      <c r="E496" s="62">
        <v>50000</v>
      </c>
      <c r="F496" s="65">
        <v>43758</v>
      </c>
      <c r="G496" s="65">
        <v>44124</v>
      </c>
      <c r="H496" s="62">
        <v>20200630</v>
      </c>
      <c r="I496" s="59" t="s">
        <v>538</v>
      </c>
      <c r="J496" s="61">
        <v>4.35</v>
      </c>
      <c r="K496" s="59" t="s">
        <v>53</v>
      </c>
      <c r="L496" s="66">
        <v>542.260273972603</v>
      </c>
    </row>
    <row r="497" ht="25" customHeight="1" spans="1:12">
      <c r="A497" s="59">
        <v>495</v>
      </c>
      <c r="B497" s="59" t="s">
        <v>381</v>
      </c>
      <c r="C497" s="59" t="s">
        <v>742</v>
      </c>
      <c r="D497" s="61">
        <v>4.35</v>
      </c>
      <c r="E497" s="62">
        <v>50000</v>
      </c>
      <c r="F497" s="65">
        <v>43758</v>
      </c>
      <c r="G497" s="65">
        <v>44124</v>
      </c>
      <c r="H497" s="62">
        <v>20200630</v>
      </c>
      <c r="I497" s="59" t="s">
        <v>538</v>
      </c>
      <c r="J497" s="61">
        <v>4.35</v>
      </c>
      <c r="K497" s="59" t="s">
        <v>53</v>
      </c>
      <c r="L497" s="66">
        <v>542.260273972603</v>
      </c>
    </row>
    <row r="498" ht="25" customHeight="1" spans="1:12">
      <c r="A498" s="59">
        <v>496</v>
      </c>
      <c r="B498" s="59" t="s">
        <v>381</v>
      </c>
      <c r="C498" s="59" t="s">
        <v>743</v>
      </c>
      <c r="D498" s="61">
        <v>4.35</v>
      </c>
      <c r="E498" s="62">
        <v>50000</v>
      </c>
      <c r="F498" s="65">
        <v>43758</v>
      </c>
      <c r="G498" s="65">
        <v>44124</v>
      </c>
      <c r="H498" s="62">
        <v>20200630</v>
      </c>
      <c r="I498" s="59" t="s">
        <v>538</v>
      </c>
      <c r="J498" s="61">
        <v>4.35</v>
      </c>
      <c r="K498" s="59" t="s">
        <v>53</v>
      </c>
      <c r="L498" s="66">
        <v>542.260273972603</v>
      </c>
    </row>
    <row r="499" ht="25" customHeight="1" spans="1:12">
      <c r="A499" s="59">
        <v>497</v>
      </c>
      <c r="B499" s="59" t="s">
        <v>381</v>
      </c>
      <c r="C499" s="59" t="s">
        <v>744</v>
      </c>
      <c r="D499" s="61">
        <v>4.35</v>
      </c>
      <c r="E499" s="62">
        <v>50000</v>
      </c>
      <c r="F499" s="65">
        <v>43758</v>
      </c>
      <c r="G499" s="65">
        <v>44124</v>
      </c>
      <c r="H499" s="62">
        <v>20200630</v>
      </c>
      <c r="I499" s="59" t="s">
        <v>538</v>
      </c>
      <c r="J499" s="61">
        <v>4.35</v>
      </c>
      <c r="K499" s="59" t="s">
        <v>53</v>
      </c>
      <c r="L499" s="66">
        <v>542.260273972603</v>
      </c>
    </row>
    <row r="500" ht="25" customHeight="1" spans="1:12">
      <c r="A500" s="59">
        <v>498</v>
      </c>
      <c r="B500" s="59" t="s">
        <v>56</v>
      </c>
      <c r="C500" s="59" t="s">
        <v>745</v>
      </c>
      <c r="D500" s="61">
        <v>4.35</v>
      </c>
      <c r="E500" s="62">
        <v>50000</v>
      </c>
      <c r="F500" s="65">
        <v>43758</v>
      </c>
      <c r="G500" s="65">
        <v>44124</v>
      </c>
      <c r="H500" s="62">
        <v>20200630</v>
      </c>
      <c r="I500" s="59" t="s">
        <v>538</v>
      </c>
      <c r="J500" s="61">
        <v>4.35</v>
      </c>
      <c r="K500" s="59" t="s">
        <v>53</v>
      </c>
      <c r="L500" s="66">
        <v>542.260273972603</v>
      </c>
    </row>
    <row r="501" ht="25" customHeight="1" spans="1:12">
      <c r="A501" s="59">
        <v>499</v>
      </c>
      <c r="B501" s="59" t="s">
        <v>47</v>
      </c>
      <c r="C501" s="59" t="s">
        <v>746</v>
      </c>
      <c r="D501" s="61">
        <v>4.35</v>
      </c>
      <c r="E501" s="62">
        <v>50000</v>
      </c>
      <c r="F501" s="65">
        <v>43758</v>
      </c>
      <c r="G501" s="65">
        <v>44124</v>
      </c>
      <c r="H501" s="62">
        <v>20200630</v>
      </c>
      <c r="I501" s="59" t="s">
        <v>538</v>
      </c>
      <c r="J501" s="61">
        <v>4.35</v>
      </c>
      <c r="K501" s="59" t="s">
        <v>53</v>
      </c>
      <c r="L501" s="66">
        <v>542.260273972603</v>
      </c>
    </row>
    <row r="502" ht="25" customHeight="1" spans="1:12">
      <c r="A502" s="59">
        <v>500</v>
      </c>
      <c r="B502" s="59" t="s">
        <v>47</v>
      </c>
      <c r="C502" s="59" t="s">
        <v>747</v>
      </c>
      <c r="D502" s="61">
        <v>4.35</v>
      </c>
      <c r="E502" s="62">
        <v>20000</v>
      </c>
      <c r="F502" s="65">
        <v>43758</v>
      </c>
      <c r="G502" s="65">
        <v>44124</v>
      </c>
      <c r="H502" s="62">
        <v>20200630</v>
      </c>
      <c r="I502" s="59" t="s">
        <v>538</v>
      </c>
      <c r="J502" s="61">
        <v>4.35</v>
      </c>
      <c r="K502" s="59" t="s">
        <v>53</v>
      </c>
      <c r="L502" s="66">
        <v>216.904109589041</v>
      </c>
    </row>
    <row r="503" ht="25" customHeight="1" spans="1:12">
      <c r="A503" s="59">
        <v>501</v>
      </c>
      <c r="B503" s="59" t="s">
        <v>13</v>
      </c>
      <c r="C503" s="59" t="s">
        <v>748</v>
      </c>
      <c r="D503" s="61">
        <v>4.35</v>
      </c>
      <c r="E503" s="62">
        <v>10000</v>
      </c>
      <c r="F503" s="65">
        <v>43758</v>
      </c>
      <c r="G503" s="65">
        <v>44124</v>
      </c>
      <c r="H503" s="62">
        <v>20200630</v>
      </c>
      <c r="I503" s="59" t="s">
        <v>538</v>
      </c>
      <c r="J503" s="61">
        <v>4.35</v>
      </c>
      <c r="K503" s="59" t="s">
        <v>53</v>
      </c>
      <c r="L503" s="66">
        <v>108.452054794521</v>
      </c>
    </row>
    <row r="504" ht="25" customHeight="1" spans="1:12">
      <c r="A504" s="59">
        <v>502</v>
      </c>
      <c r="B504" s="59" t="s">
        <v>13</v>
      </c>
      <c r="C504" s="59" t="s">
        <v>749</v>
      </c>
      <c r="D504" s="61">
        <v>4.35</v>
      </c>
      <c r="E504" s="62">
        <v>10000</v>
      </c>
      <c r="F504" s="65">
        <v>43758</v>
      </c>
      <c r="G504" s="65">
        <v>44124</v>
      </c>
      <c r="H504" s="62">
        <v>20200630</v>
      </c>
      <c r="I504" s="59" t="s">
        <v>538</v>
      </c>
      <c r="J504" s="61">
        <v>4.35</v>
      </c>
      <c r="K504" s="59" t="s">
        <v>53</v>
      </c>
      <c r="L504" s="66">
        <v>108.452054794521</v>
      </c>
    </row>
    <row r="505" ht="25" customHeight="1" spans="1:12">
      <c r="A505" s="59">
        <v>503</v>
      </c>
      <c r="B505" s="59" t="s">
        <v>47</v>
      </c>
      <c r="C505" s="59" t="s">
        <v>750</v>
      </c>
      <c r="D505" s="61">
        <v>4.35</v>
      </c>
      <c r="E505" s="62">
        <v>10000</v>
      </c>
      <c r="F505" s="65">
        <v>43758</v>
      </c>
      <c r="G505" s="65">
        <v>44124</v>
      </c>
      <c r="H505" s="62">
        <v>20200630</v>
      </c>
      <c r="I505" s="59" t="s">
        <v>538</v>
      </c>
      <c r="J505" s="61">
        <v>4.35</v>
      </c>
      <c r="K505" s="59" t="s">
        <v>53</v>
      </c>
      <c r="L505" s="66">
        <v>108.452054794521</v>
      </c>
    </row>
    <row r="506" ht="25" customHeight="1" spans="1:12">
      <c r="A506" s="59">
        <v>504</v>
      </c>
      <c r="B506" s="59" t="s">
        <v>47</v>
      </c>
      <c r="C506" s="59" t="s">
        <v>751</v>
      </c>
      <c r="D506" s="61">
        <v>4.35</v>
      </c>
      <c r="E506" s="62">
        <v>10000</v>
      </c>
      <c r="F506" s="65">
        <v>43758</v>
      </c>
      <c r="G506" s="65">
        <v>44124</v>
      </c>
      <c r="H506" s="62">
        <v>20200630</v>
      </c>
      <c r="I506" s="59" t="s">
        <v>538</v>
      </c>
      <c r="J506" s="61">
        <v>4.35</v>
      </c>
      <c r="K506" s="59" t="s">
        <v>53</v>
      </c>
      <c r="L506" s="66">
        <v>108.452054794521</v>
      </c>
    </row>
    <row r="507" ht="25" customHeight="1" spans="1:12">
      <c r="A507" s="59">
        <v>505</v>
      </c>
      <c r="B507" s="59" t="s">
        <v>47</v>
      </c>
      <c r="C507" s="59" t="s">
        <v>752</v>
      </c>
      <c r="D507" s="61">
        <v>4.35</v>
      </c>
      <c r="E507" s="62">
        <v>10000</v>
      </c>
      <c r="F507" s="65">
        <v>43758</v>
      </c>
      <c r="G507" s="65">
        <v>44124</v>
      </c>
      <c r="H507" s="62">
        <v>20200630</v>
      </c>
      <c r="I507" s="59" t="s">
        <v>52</v>
      </c>
      <c r="J507" s="61">
        <v>4.35</v>
      </c>
      <c r="K507" s="59" t="s">
        <v>53</v>
      </c>
      <c r="L507" s="66">
        <v>108.452054794521</v>
      </c>
    </row>
    <row r="508" ht="25" customHeight="1" spans="1:12">
      <c r="A508" s="59">
        <v>506</v>
      </c>
      <c r="B508" s="59" t="s">
        <v>47</v>
      </c>
      <c r="C508" s="59" t="s">
        <v>753</v>
      </c>
      <c r="D508" s="61">
        <v>4.35</v>
      </c>
      <c r="E508" s="62">
        <v>50000</v>
      </c>
      <c r="F508" s="65">
        <v>43758</v>
      </c>
      <c r="G508" s="65">
        <v>44124</v>
      </c>
      <c r="H508" s="62">
        <v>20200630</v>
      </c>
      <c r="I508" s="59" t="s">
        <v>52</v>
      </c>
      <c r="J508" s="61">
        <v>4.35</v>
      </c>
      <c r="K508" s="59" t="s">
        <v>53</v>
      </c>
      <c r="L508" s="66">
        <v>542.260273972603</v>
      </c>
    </row>
    <row r="509" ht="25" customHeight="1" spans="1:12">
      <c r="A509" s="59">
        <v>507</v>
      </c>
      <c r="B509" s="59" t="s">
        <v>47</v>
      </c>
      <c r="C509" s="59" t="s">
        <v>754</v>
      </c>
      <c r="D509" s="61">
        <v>4.35</v>
      </c>
      <c r="E509" s="62">
        <v>50000</v>
      </c>
      <c r="F509" s="65">
        <v>43758</v>
      </c>
      <c r="G509" s="65">
        <v>44124</v>
      </c>
      <c r="H509" s="62">
        <v>20200630</v>
      </c>
      <c r="I509" s="59" t="s">
        <v>538</v>
      </c>
      <c r="J509" s="61">
        <v>4.35</v>
      </c>
      <c r="K509" s="59" t="s">
        <v>53</v>
      </c>
      <c r="L509" s="66">
        <v>542.260273972603</v>
      </c>
    </row>
    <row r="510" ht="25" customHeight="1" spans="1:12">
      <c r="A510" s="59">
        <v>508</v>
      </c>
      <c r="B510" s="59" t="s">
        <v>47</v>
      </c>
      <c r="C510" s="59" t="s">
        <v>755</v>
      </c>
      <c r="D510" s="61">
        <v>4.35</v>
      </c>
      <c r="E510" s="62">
        <v>10000</v>
      </c>
      <c r="F510" s="65">
        <v>43758</v>
      </c>
      <c r="G510" s="65">
        <v>44124</v>
      </c>
      <c r="H510" s="62">
        <v>20200630</v>
      </c>
      <c r="I510" s="59" t="s">
        <v>538</v>
      </c>
      <c r="J510" s="61">
        <v>4.35</v>
      </c>
      <c r="K510" s="59" t="s">
        <v>53</v>
      </c>
      <c r="L510" s="66">
        <v>108.452054794521</v>
      </c>
    </row>
    <row r="511" ht="25" customHeight="1" spans="1:12">
      <c r="A511" s="59">
        <v>509</v>
      </c>
      <c r="B511" s="59" t="s">
        <v>13</v>
      </c>
      <c r="C511" s="59" t="s">
        <v>756</v>
      </c>
      <c r="D511" s="61">
        <v>4.35</v>
      </c>
      <c r="E511" s="62">
        <v>30000</v>
      </c>
      <c r="F511" s="65">
        <v>43758</v>
      </c>
      <c r="G511" s="65">
        <v>44124</v>
      </c>
      <c r="H511" s="62">
        <v>20200630</v>
      </c>
      <c r="I511" s="59" t="s">
        <v>538</v>
      </c>
      <c r="J511" s="61">
        <v>4.35</v>
      </c>
      <c r="K511" s="59" t="s">
        <v>53</v>
      </c>
      <c r="L511" s="66">
        <v>325.356164383562</v>
      </c>
    </row>
    <row r="512" ht="25" customHeight="1" spans="1:12">
      <c r="A512" s="59">
        <v>510</v>
      </c>
      <c r="B512" s="59" t="s">
        <v>13</v>
      </c>
      <c r="C512" s="59" t="s">
        <v>757</v>
      </c>
      <c r="D512" s="61">
        <v>4.35</v>
      </c>
      <c r="E512" s="62">
        <v>10000</v>
      </c>
      <c r="F512" s="65">
        <v>43758</v>
      </c>
      <c r="G512" s="65">
        <v>44124</v>
      </c>
      <c r="H512" s="62">
        <v>20200630</v>
      </c>
      <c r="I512" s="59" t="s">
        <v>538</v>
      </c>
      <c r="J512" s="61">
        <v>4.35</v>
      </c>
      <c r="K512" s="59" t="s">
        <v>53</v>
      </c>
      <c r="L512" s="66">
        <v>108.452054794521</v>
      </c>
    </row>
    <row r="513" ht="25" customHeight="1" spans="1:12">
      <c r="A513" s="59">
        <v>511</v>
      </c>
      <c r="B513" s="59" t="s">
        <v>13</v>
      </c>
      <c r="C513" s="59" t="s">
        <v>758</v>
      </c>
      <c r="D513" s="61">
        <v>4.35</v>
      </c>
      <c r="E513" s="62">
        <v>10000</v>
      </c>
      <c r="F513" s="65">
        <v>43758</v>
      </c>
      <c r="G513" s="65">
        <v>44124</v>
      </c>
      <c r="H513" s="62">
        <v>20200630</v>
      </c>
      <c r="I513" s="59" t="s">
        <v>538</v>
      </c>
      <c r="J513" s="61">
        <v>4.35</v>
      </c>
      <c r="K513" s="59" t="s">
        <v>53</v>
      </c>
      <c r="L513" s="66">
        <v>108.452054794521</v>
      </c>
    </row>
    <row r="514" ht="25" customHeight="1" spans="1:12">
      <c r="A514" s="59">
        <v>512</v>
      </c>
      <c r="B514" s="59" t="s">
        <v>63</v>
      </c>
      <c r="C514" s="59" t="s">
        <v>759</v>
      </c>
      <c r="D514" s="61">
        <v>4.35</v>
      </c>
      <c r="E514" s="62">
        <v>50000</v>
      </c>
      <c r="F514" s="65">
        <v>43758</v>
      </c>
      <c r="G514" s="65">
        <v>44124</v>
      </c>
      <c r="H514" s="62">
        <v>20200630</v>
      </c>
      <c r="I514" s="59" t="s">
        <v>538</v>
      </c>
      <c r="J514" s="61">
        <v>4.35</v>
      </c>
      <c r="K514" s="59" t="s">
        <v>53</v>
      </c>
      <c r="L514" s="66">
        <v>542.260273972603</v>
      </c>
    </row>
    <row r="515" ht="25" customHeight="1" spans="1:12">
      <c r="A515" s="59">
        <v>513</v>
      </c>
      <c r="B515" s="59" t="s">
        <v>63</v>
      </c>
      <c r="C515" s="59" t="s">
        <v>760</v>
      </c>
      <c r="D515" s="61">
        <v>4.35</v>
      </c>
      <c r="E515" s="62">
        <v>50000</v>
      </c>
      <c r="F515" s="65">
        <v>43758</v>
      </c>
      <c r="G515" s="65">
        <v>44124</v>
      </c>
      <c r="H515" s="62">
        <v>20200630</v>
      </c>
      <c r="I515" s="59" t="s">
        <v>538</v>
      </c>
      <c r="J515" s="61">
        <v>4.35</v>
      </c>
      <c r="K515" s="59" t="s">
        <v>53</v>
      </c>
      <c r="L515" s="66">
        <v>542.260273972603</v>
      </c>
    </row>
    <row r="516" ht="25" customHeight="1" spans="1:12">
      <c r="A516" s="59">
        <v>514</v>
      </c>
      <c r="B516" s="59" t="s">
        <v>13</v>
      </c>
      <c r="C516" s="59" t="s">
        <v>761</v>
      </c>
      <c r="D516" s="61">
        <v>4.35</v>
      </c>
      <c r="E516" s="62">
        <v>30000</v>
      </c>
      <c r="F516" s="65">
        <v>43758</v>
      </c>
      <c r="G516" s="65">
        <v>44124</v>
      </c>
      <c r="H516" s="62">
        <v>20200630</v>
      </c>
      <c r="I516" s="59" t="s">
        <v>538</v>
      </c>
      <c r="J516" s="61">
        <v>4.35</v>
      </c>
      <c r="K516" s="59" t="s">
        <v>53</v>
      </c>
      <c r="L516" s="66">
        <v>325.356164383562</v>
      </c>
    </row>
    <row r="517" ht="25" customHeight="1" spans="1:12">
      <c r="A517" s="59">
        <v>515</v>
      </c>
      <c r="B517" s="59" t="s">
        <v>13</v>
      </c>
      <c r="C517" s="59" t="s">
        <v>762</v>
      </c>
      <c r="D517" s="61">
        <v>4.35</v>
      </c>
      <c r="E517" s="62">
        <v>30000</v>
      </c>
      <c r="F517" s="65">
        <v>43758</v>
      </c>
      <c r="G517" s="65">
        <v>44124</v>
      </c>
      <c r="H517" s="62">
        <v>20200630</v>
      </c>
      <c r="I517" s="59" t="s">
        <v>538</v>
      </c>
      <c r="J517" s="61">
        <v>4.35</v>
      </c>
      <c r="K517" s="59" t="s">
        <v>53</v>
      </c>
      <c r="L517" s="66">
        <v>325.356164383562</v>
      </c>
    </row>
    <row r="518" ht="25" customHeight="1" spans="1:12">
      <c r="A518" s="59">
        <v>516</v>
      </c>
      <c r="B518" s="59" t="s">
        <v>63</v>
      </c>
      <c r="C518" s="59" t="s">
        <v>763</v>
      </c>
      <c r="D518" s="61">
        <v>4.35</v>
      </c>
      <c r="E518" s="62">
        <v>50000</v>
      </c>
      <c r="F518" s="65">
        <v>43758</v>
      </c>
      <c r="G518" s="65">
        <v>44124</v>
      </c>
      <c r="H518" s="62">
        <v>20200630</v>
      </c>
      <c r="I518" s="59" t="s">
        <v>538</v>
      </c>
      <c r="J518" s="61">
        <v>4.35</v>
      </c>
      <c r="K518" s="59" t="s">
        <v>53</v>
      </c>
      <c r="L518" s="66">
        <v>542.260273972603</v>
      </c>
    </row>
    <row r="519" ht="25" customHeight="1" spans="1:12">
      <c r="A519" s="59">
        <v>517</v>
      </c>
      <c r="B519" s="59" t="s">
        <v>13</v>
      </c>
      <c r="C519" s="59" t="s">
        <v>764</v>
      </c>
      <c r="D519" s="61">
        <v>4.35</v>
      </c>
      <c r="E519" s="62">
        <v>30000</v>
      </c>
      <c r="F519" s="65">
        <v>43758</v>
      </c>
      <c r="G519" s="65">
        <v>44124</v>
      </c>
      <c r="H519" s="62">
        <v>20200630</v>
      </c>
      <c r="I519" s="59" t="s">
        <v>538</v>
      </c>
      <c r="J519" s="61">
        <v>4.35</v>
      </c>
      <c r="K519" s="59" t="s">
        <v>53</v>
      </c>
      <c r="L519" s="66">
        <v>325.356164383562</v>
      </c>
    </row>
    <row r="520" ht="25" customHeight="1" spans="1:12">
      <c r="A520" s="59">
        <v>518</v>
      </c>
      <c r="B520" s="59" t="s">
        <v>63</v>
      </c>
      <c r="C520" s="59" t="s">
        <v>765</v>
      </c>
      <c r="D520" s="61">
        <v>4.35</v>
      </c>
      <c r="E520" s="62">
        <v>10000</v>
      </c>
      <c r="F520" s="65">
        <v>43758</v>
      </c>
      <c r="G520" s="65">
        <v>44124</v>
      </c>
      <c r="H520" s="62">
        <v>20200630</v>
      </c>
      <c r="I520" s="59" t="s">
        <v>538</v>
      </c>
      <c r="J520" s="61">
        <v>4.35</v>
      </c>
      <c r="K520" s="59" t="s">
        <v>53</v>
      </c>
      <c r="L520" s="66">
        <v>108.452054794521</v>
      </c>
    </row>
    <row r="521" ht="25" customHeight="1" spans="1:12">
      <c r="A521" s="59">
        <v>519</v>
      </c>
      <c r="B521" s="59" t="s">
        <v>63</v>
      </c>
      <c r="C521" s="59" t="s">
        <v>766</v>
      </c>
      <c r="D521" s="61">
        <v>4.35</v>
      </c>
      <c r="E521" s="62">
        <v>10000</v>
      </c>
      <c r="F521" s="65">
        <v>43758</v>
      </c>
      <c r="G521" s="65">
        <v>44124</v>
      </c>
      <c r="H521" s="62">
        <v>20200630</v>
      </c>
      <c r="I521" s="59" t="s">
        <v>538</v>
      </c>
      <c r="J521" s="61">
        <v>4.35</v>
      </c>
      <c r="K521" s="59" t="s">
        <v>53</v>
      </c>
      <c r="L521" s="66">
        <v>108.452054794521</v>
      </c>
    </row>
    <row r="522" ht="25" customHeight="1" spans="1:12">
      <c r="A522" s="59">
        <v>520</v>
      </c>
      <c r="B522" s="59" t="s">
        <v>13</v>
      </c>
      <c r="C522" s="59" t="s">
        <v>767</v>
      </c>
      <c r="D522" s="61">
        <v>4.35</v>
      </c>
      <c r="E522" s="62">
        <v>10000</v>
      </c>
      <c r="F522" s="65">
        <v>43758</v>
      </c>
      <c r="G522" s="65">
        <v>44124</v>
      </c>
      <c r="H522" s="62">
        <v>20200630</v>
      </c>
      <c r="I522" s="59" t="s">
        <v>538</v>
      </c>
      <c r="J522" s="61">
        <v>4.35</v>
      </c>
      <c r="K522" s="59" t="s">
        <v>53</v>
      </c>
      <c r="L522" s="66">
        <v>108.452054794521</v>
      </c>
    </row>
    <row r="523" ht="25" customHeight="1" spans="1:12">
      <c r="A523" s="59">
        <v>521</v>
      </c>
      <c r="B523" s="59" t="s">
        <v>13</v>
      </c>
      <c r="C523" s="59" t="s">
        <v>768</v>
      </c>
      <c r="D523" s="61">
        <v>4.35</v>
      </c>
      <c r="E523" s="62">
        <v>30000</v>
      </c>
      <c r="F523" s="65">
        <v>43758</v>
      </c>
      <c r="G523" s="65">
        <v>44124</v>
      </c>
      <c r="H523" s="62">
        <v>20200630</v>
      </c>
      <c r="I523" s="59" t="s">
        <v>538</v>
      </c>
      <c r="J523" s="61">
        <v>4.35</v>
      </c>
      <c r="K523" s="59" t="s">
        <v>53</v>
      </c>
      <c r="L523" s="66">
        <v>325.356164383562</v>
      </c>
    </row>
    <row r="524" ht="25" customHeight="1" spans="1:12">
      <c r="A524" s="59">
        <v>522</v>
      </c>
      <c r="B524" s="59" t="s">
        <v>56</v>
      </c>
      <c r="C524" s="59" t="s">
        <v>769</v>
      </c>
      <c r="D524" s="61">
        <v>4.35</v>
      </c>
      <c r="E524" s="62">
        <v>20000</v>
      </c>
      <c r="F524" s="65">
        <v>43759</v>
      </c>
      <c r="G524" s="65">
        <v>44125</v>
      </c>
      <c r="H524" s="62">
        <v>20200630</v>
      </c>
      <c r="I524" s="59" t="s">
        <v>538</v>
      </c>
      <c r="J524" s="61">
        <v>4.35</v>
      </c>
      <c r="K524" s="59" t="s">
        <v>53</v>
      </c>
      <c r="L524" s="66">
        <v>216.904109589041</v>
      </c>
    </row>
    <row r="525" ht="25" customHeight="1" spans="1:12">
      <c r="A525" s="59">
        <v>523</v>
      </c>
      <c r="B525" s="59" t="s">
        <v>337</v>
      </c>
      <c r="C525" s="59" t="s">
        <v>770</v>
      </c>
      <c r="D525" s="61">
        <v>4.35</v>
      </c>
      <c r="E525" s="62">
        <v>10000</v>
      </c>
      <c r="F525" s="65">
        <v>43759</v>
      </c>
      <c r="G525" s="65">
        <v>44125</v>
      </c>
      <c r="H525" s="62">
        <v>20200630</v>
      </c>
      <c r="I525" s="59" t="s">
        <v>52</v>
      </c>
      <c r="J525" s="61">
        <v>4.35</v>
      </c>
      <c r="K525" s="59" t="s">
        <v>53</v>
      </c>
      <c r="L525" s="66">
        <v>108.452054794521</v>
      </c>
    </row>
    <row r="526" ht="25" customHeight="1" spans="1:12">
      <c r="A526" s="59">
        <v>524</v>
      </c>
      <c r="B526" s="59" t="s">
        <v>13</v>
      </c>
      <c r="C526" s="59" t="s">
        <v>771</v>
      </c>
      <c r="D526" s="61">
        <v>4.35</v>
      </c>
      <c r="E526" s="62">
        <v>30000</v>
      </c>
      <c r="F526" s="65">
        <v>43759</v>
      </c>
      <c r="G526" s="65">
        <v>44125</v>
      </c>
      <c r="H526" s="62">
        <v>20200630</v>
      </c>
      <c r="I526" s="59" t="s">
        <v>52</v>
      </c>
      <c r="J526" s="61">
        <v>4.35</v>
      </c>
      <c r="K526" s="59" t="s">
        <v>53</v>
      </c>
      <c r="L526" s="66">
        <v>325.356164383562</v>
      </c>
    </row>
    <row r="527" ht="25" customHeight="1" spans="1:12">
      <c r="A527" s="59">
        <v>525</v>
      </c>
      <c r="B527" s="59" t="s">
        <v>13</v>
      </c>
      <c r="C527" s="59" t="s">
        <v>772</v>
      </c>
      <c r="D527" s="61">
        <v>4.35</v>
      </c>
      <c r="E527" s="62">
        <v>30000</v>
      </c>
      <c r="F527" s="65">
        <v>43759</v>
      </c>
      <c r="G527" s="65">
        <v>44125</v>
      </c>
      <c r="H527" s="62">
        <v>20200630</v>
      </c>
      <c r="I527" s="59" t="s">
        <v>52</v>
      </c>
      <c r="J527" s="61">
        <v>4.35</v>
      </c>
      <c r="K527" s="59" t="s">
        <v>53</v>
      </c>
      <c r="L527" s="66">
        <v>325.356164383562</v>
      </c>
    </row>
    <row r="528" ht="25" customHeight="1" spans="1:12">
      <c r="A528" s="59">
        <v>526</v>
      </c>
      <c r="B528" s="59" t="s">
        <v>13</v>
      </c>
      <c r="C528" s="59" t="s">
        <v>773</v>
      </c>
      <c r="D528" s="61">
        <v>4.35</v>
      </c>
      <c r="E528" s="62">
        <v>30000</v>
      </c>
      <c r="F528" s="65">
        <v>43759</v>
      </c>
      <c r="G528" s="65">
        <v>44125</v>
      </c>
      <c r="H528" s="62">
        <v>20200630</v>
      </c>
      <c r="I528" s="59" t="s">
        <v>52</v>
      </c>
      <c r="J528" s="61">
        <v>4.35</v>
      </c>
      <c r="K528" s="59" t="s">
        <v>53</v>
      </c>
      <c r="L528" s="66">
        <v>325.356164383562</v>
      </c>
    </row>
    <row r="529" ht="25" customHeight="1" spans="1:12">
      <c r="A529" s="59">
        <v>527</v>
      </c>
      <c r="B529" s="59" t="s">
        <v>56</v>
      </c>
      <c r="C529" s="59" t="s">
        <v>774</v>
      </c>
      <c r="D529" s="61">
        <v>4.35</v>
      </c>
      <c r="E529" s="62">
        <v>50000</v>
      </c>
      <c r="F529" s="65">
        <v>43760</v>
      </c>
      <c r="G529" s="65">
        <v>44126</v>
      </c>
      <c r="H529" s="62">
        <v>20200630</v>
      </c>
      <c r="I529" s="59" t="s">
        <v>52</v>
      </c>
      <c r="J529" s="61">
        <v>4.35</v>
      </c>
      <c r="K529" s="59" t="s">
        <v>53</v>
      </c>
      <c r="L529" s="66">
        <v>542.260273972603</v>
      </c>
    </row>
    <row r="530" ht="25" customHeight="1" spans="1:12">
      <c r="A530" s="59">
        <v>528</v>
      </c>
      <c r="B530" s="59" t="s">
        <v>56</v>
      </c>
      <c r="C530" s="59" t="s">
        <v>775</v>
      </c>
      <c r="D530" s="61">
        <v>4.35</v>
      </c>
      <c r="E530" s="62">
        <v>50000</v>
      </c>
      <c r="F530" s="65">
        <v>43760</v>
      </c>
      <c r="G530" s="65">
        <v>44126</v>
      </c>
      <c r="H530" s="62">
        <v>20200630</v>
      </c>
      <c r="I530" s="59" t="s">
        <v>52</v>
      </c>
      <c r="J530" s="61">
        <v>4.35</v>
      </c>
      <c r="K530" s="59" t="s">
        <v>53</v>
      </c>
      <c r="L530" s="66">
        <v>542.260273972603</v>
      </c>
    </row>
    <row r="531" ht="25" customHeight="1" spans="1:12">
      <c r="A531" s="59">
        <v>529</v>
      </c>
      <c r="B531" s="59" t="s">
        <v>56</v>
      </c>
      <c r="C531" s="59" t="s">
        <v>776</v>
      </c>
      <c r="D531" s="61">
        <v>4.35</v>
      </c>
      <c r="E531" s="62">
        <v>50000</v>
      </c>
      <c r="F531" s="65">
        <v>43760</v>
      </c>
      <c r="G531" s="65">
        <v>44126</v>
      </c>
      <c r="H531" s="62">
        <v>20200630</v>
      </c>
      <c r="I531" s="59" t="s">
        <v>52</v>
      </c>
      <c r="J531" s="61">
        <v>4.35</v>
      </c>
      <c r="K531" s="59" t="s">
        <v>53</v>
      </c>
      <c r="L531" s="66">
        <v>542.260273972603</v>
      </c>
    </row>
    <row r="532" ht="25" customHeight="1" spans="1:12">
      <c r="A532" s="59">
        <v>530</v>
      </c>
      <c r="B532" s="59" t="s">
        <v>56</v>
      </c>
      <c r="C532" s="59" t="s">
        <v>777</v>
      </c>
      <c r="D532" s="61">
        <v>4.35</v>
      </c>
      <c r="E532" s="62">
        <v>50000</v>
      </c>
      <c r="F532" s="65">
        <v>43760</v>
      </c>
      <c r="G532" s="65">
        <v>44126</v>
      </c>
      <c r="H532" s="62">
        <v>20200630</v>
      </c>
      <c r="I532" s="59" t="s">
        <v>52</v>
      </c>
      <c r="J532" s="61">
        <v>4.35</v>
      </c>
      <c r="K532" s="59" t="s">
        <v>53</v>
      </c>
      <c r="L532" s="66">
        <v>542.260273972603</v>
      </c>
    </row>
    <row r="533" ht="25" customHeight="1" spans="1:12">
      <c r="A533" s="59">
        <v>531</v>
      </c>
      <c r="B533" s="59" t="s">
        <v>56</v>
      </c>
      <c r="C533" s="59" t="s">
        <v>778</v>
      </c>
      <c r="D533" s="61">
        <v>4.35</v>
      </c>
      <c r="E533" s="62">
        <v>50000</v>
      </c>
      <c r="F533" s="65">
        <v>43760</v>
      </c>
      <c r="G533" s="65">
        <v>44126</v>
      </c>
      <c r="H533" s="62">
        <v>20200630</v>
      </c>
      <c r="I533" s="59" t="s">
        <v>52</v>
      </c>
      <c r="J533" s="61">
        <v>4.35</v>
      </c>
      <c r="K533" s="59" t="s">
        <v>53</v>
      </c>
      <c r="L533" s="66">
        <v>542.260273972603</v>
      </c>
    </row>
    <row r="534" ht="25" customHeight="1" spans="1:12">
      <c r="A534" s="59">
        <v>532</v>
      </c>
      <c r="B534" s="59" t="s">
        <v>56</v>
      </c>
      <c r="C534" s="59" t="s">
        <v>779</v>
      </c>
      <c r="D534" s="61">
        <v>4.35</v>
      </c>
      <c r="E534" s="62">
        <v>50000</v>
      </c>
      <c r="F534" s="65">
        <v>43760</v>
      </c>
      <c r="G534" s="65">
        <v>44126</v>
      </c>
      <c r="H534" s="62">
        <v>20200630</v>
      </c>
      <c r="I534" s="59" t="s">
        <v>52</v>
      </c>
      <c r="J534" s="61">
        <v>4.35</v>
      </c>
      <c r="K534" s="59" t="s">
        <v>53</v>
      </c>
      <c r="L534" s="66">
        <v>542.260273972603</v>
      </c>
    </row>
    <row r="535" ht="25" customHeight="1" spans="1:12">
      <c r="A535" s="59">
        <v>533</v>
      </c>
      <c r="B535" s="59" t="s">
        <v>56</v>
      </c>
      <c r="C535" s="59" t="s">
        <v>780</v>
      </c>
      <c r="D535" s="61">
        <v>4.35</v>
      </c>
      <c r="E535" s="62">
        <v>5000</v>
      </c>
      <c r="F535" s="65">
        <v>43760</v>
      </c>
      <c r="G535" s="65">
        <v>44126</v>
      </c>
      <c r="H535" s="62">
        <v>20200630</v>
      </c>
      <c r="I535" s="59" t="s">
        <v>52</v>
      </c>
      <c r="J535" s="61">
        <v>4.35</v>
      </c>
      <c r="K535" s="59" t="s">
        <v>53</v>
      </c>
      <c r="L535" s="66">
        <v>54.2260273972603</v>
      </c>
    </row>
    <row r="536" ht="25" customHeight="1" spans="1:12">
      <c r="A536" s="59">
        <v>534</v>
      </c>
      <c r="B536" s="59" t="s">
        <v>23</v>
      </c>
      <c r="C536" s="59" t="s">
        <v>781</v>
      </c>
      <c r="D536" s="61">
        <v>4.35</v>
      </c>
      <c r="E536" s="62">
        <v>50000</v>
      </c>
      <c r="F536" s="65">
        <v>43761</v>
      </c>
      <c r="G536" s="65">
        <v>44127</v>
      </c>
      <c r="H536" s="62">
        <v>20200630</v>
      </c>
      <c r="I536" s="59" t="s">
        <v>52</v>
      </c>
      <c r="J536" s="61">
        <v>4.35</v>
      </c>
      <c r="K536" s="59" t="s">
        <v>53</v>
      </c>
      <c r="L536" s="66">
        <v>542.260273972603</v>
      </c>
    </row>
    <row r="537" ht="25" customHeight="1" spans="1:12">
      <c r="A537" s="59">
        <v>535</v>
      </c>
      <c r="B537" s="59" t="s">
        <v>23</v>
      </c>
      <c r="C537" s="59" t="s">
        <v>782</v>
      </c>
      <c r="D537" s="61">
        <v>4.35</v>
      </c>
      <c r="E537" s="62">
        <v>10000</v>
      </c>
      <c r="F537" s="65">
        <v>43761</v>
      </c>
      <c r="G537" s="65">
        <v>44127</v>
      </c>
      <c r="H537" s="62">
        <v>20200630</v>
      </c>
      <c r="I537" s="59" t="s">
        <v>52</v>
      </c>
      <c r="J537" s="61">
        <v>4.35</v>
      </c>
      <c r="K537" s="59" t="s">
        <v>53</v>
      </c>
      <c r="L537" s="66">
        <v>108.452054794521</v>
      </c>
    </row>
    <row r="538" ht="25" customHeight="1" spans="1:12">
      <c r="A538" s="59">
        <v>536</v>
      </c>
      <c r="B538" s="59" t="s">
        <v>23</v>
      </c>
      <c r="C538" s="59" t="s">
        <v>783</v>
      </c>
      <c r="D538" s="61">
        <v>4.35</v>
      </c>
      <c r="E538" s="62">
        <v>10000</v>
      </c>
      <c r="F538" s="65">
        <v>43761</v>
      </c>
      <c r="G538" s="65">
        <v>44127</v>
      </c>
      <c r="H538" s="62">
        <v>20200630</v>
      </c>
      <c r="I538" s="59" t="s">
        <v>52</v>
      </c>
      <c r="J538" s="61">
        <v>4.35</v>
      </c>
      <c r="K538" s="59" t="s">
        <v>53</v>
      </c>
      <c r="L538" s="66">
        <v>108.452054794521</v>
      </c>
    </row>
    <row r="539" ht="25" customHeight="1" spans="1:12">
      <c r="A539" s="59">
        <v>537</v>
      </c>
      <c r="B539" s="59" t="s">
        <v>13</v>
      </c>
      <c r="C539" s="59" t="s">
        <v>784</v>
      </c>
      <c r="D539" s="61">
        <v>4.35</v>
      </c>
      <c r="E539" s="62">
        <v>20000</v>
      </c>
      <c r="F539" s="65">
        <v>43761</v>
      </c>
      <c r="G539" s="65">
        <v>44127</v>
      </c>
      <c r="H539" s="62">
        <v>20200630</v>
      </c>
      <c r="I539" s="59" t="s">
        <v>52</v>
      </c>
      <c r="J539" s="61">
        <v>4.35</v>
      </c>
      <c r="K539" s="59" t="s">
        <v>53</v>
      </c>
      <c r="L539" s="66">
        <v>216.904109589041</v>
      </c>
    </row>
    <row r="540" ht="25" customHeight="1" spans="1:12">
      <c r="A540" s="59">
        <v>538</v>
      </c>
      <c r="B540" s="59" t="s">
        <v>13</v>
      </c>
      <c r="C540" s="59" t="s">
        <v>785</v>
      </c>
      <c r="D540" s="61">
        <v>4.35</v>
      </c>
      <c r="E540" s="62">
        <v>20000</v>
      </c>
      <c r="F540" s="65">
        <v>43761</v>
      </c>
      <c r="G540" s="65">
        <v>44127</v>
      </c>
      <c r="H540" s="62">
        <v>20200630</v>
      </c>
      <c r="I540" s="59" t="s">
        <v>52</v>
      </c>
      <c r="J540" s="61">
        <v>4.35</v>
      </c>
      <c r="K540" s="59" t="s">
        <v>53</v>
      </c>
      <c r="L540" s="66">
        <v>216.904109589041</v>
      </c>
    </row>
    <row r="541" ht="25" customHeight="1" spans="1:12">
      <c r="A541" s="59">
        <v>539</v>
      </c>
      <c r="B541" s="59" t="s">
        <v>13</v>
      </c>
      <c r="C541" s="59" t="s">
        <v>786</v>
      </c>
      <c r="D541" s="61">
        <v>4.35</v>
      </c>
      <c r="E541" s="62">
        <v>10000</v>
      </c>
      <c r="F541" s="65">
        <v>43763</v>
      </c>
      <c r="G541" s="65">
        <v>44129</v>
      </c>
      <c r="H541" s="62">
        <v>20200630</v>
      </c>
      <c r="I541" s="59" t="s">
        <v>538</v>
      </c>
      <c r="J541" s="61">
        <v>4.35</v>
      </c>
      <c r="K541" s="59" t="s">
        <v>53</v>
      </c>
      <c r="L541" s="66">
        <v>108.452054794521</v>
      </c>
    </row>
    <row r="542" ht="25" customHeight="1" spans="1:12">
      <c r="A542" s="59">
        <v>540</v>
      </c>
      <c r="B542" s="59" t="s">
        <v>47</v>
      </c>
      <c r="C542" s="59" t="s">
        <v>787</v>
      </c>
      <c r="D542" s="61">
        <v>4.35</v>
      </c>
      <c r="E542" s="62">
        <v>50000</v>
      </c>
      <c r="F542" s="65">
        <v>43763</v>
      </c>
      <c r="G542" s="65">
        <v>44129</v>
      </c>
      <c r="H542" s="62">
        <v>20200630</v>
      </c>
      <c r="I542" s="59" t="s">
        <v>538</v>
      </c>
      <c r="J542" s="61">
        <v>4.35</v>
      </c>
      <c r="K542" s="59" t="s">
        <v>53</v>
      </c>
      <c r="L542" s="66">
        <v>542.260273972603</v>
      </c>
    </row>
    <row r="543" ht="25" customHeight="1" spans="1:12">
      <c r="A543" s="59">
        <v>541</v>
      </c>
      <c r="B543" s="59" t="s">
        <v>13</v>
      </c>
      <c r="C543" s="59" t="s">
        <v>788</v>
      </c>
      <c r="D543" s="61">
        <v>4.35</v>
      </c>
      <c r="E543" s="62">
        <v>5000</v>
      </c>
      <c r="F543" s="65">
        <v>43765</v>
      </c>
      <c r="G543" s="65">
        <v>44131</v>
      </c>
      <c r="H543" s="62">
        <v>20200630</v>
      </c>
      <c r="I543" s="59" t="s">
        <v>538</v>
      </c>
      <c r="J543" s="61">
        <v>4.35</v>
      </c>
      <c r="K543" s="59" t="s">
        <v>53</v>
      </c>
      <c r="L543" s="66">
        <v>54.2260273972603</v>
      </c>
    </row>
    <row r="544" ht="25" customHeight="1" spans="1:12">
      <c r="A544" s="59">
        <v>542</v>
      </c>
      <c r="B544" s="59" t="s">
        <v>13</v>
      </c>
      <c r="C544" s="59" t="s">
        <v>789</v>
      </c>
      <c r="D544" s="61">
        <v>4.35</v>
      </c>
      <c r="E544" s="62">
        <v>3000</v>
      </c>
      <c r="F544" s="65">
        <v>43765</v>
      </c>
      <c r="G544" s="65">
        <v>44131</v>
      </c>
      <c r="H544" s="62">
        <v>20200630</v>
      </c>
      <c r="I544" s="59" t="s">
        <v>538</v>
      </c>
      <c r="J544" s="61">
        <v>4.35</v>
      </c>
      <c r="K544" s="59" t="s">
        <v>53</v>
      </c>
      <c r="L544" s="66">
        <v>32.5356164383562</v>
      </c>
    </row>
    <row r="545" ht="25" customHeight="1" spans="1:12">
      <c r="A545" s="59">
        <v>543</v>
      </c>
      <c r="B545" s="59" t="s">
        <v>13</v>
      </c>
      <c r="C545" s="59" t="s">
        <v>790</v>
      </c>
      <c r="D545" s="61">
        <v>4.35</v>
      </c>
      <c r="E545" s="62">
        <v>3000</v>
      </c>
      <c r="F545" s="65">
        <v>43765</v>
      </c>
      <c r="G545" s="65">
        <v>44131</v>
      </c>
      <c r="H545" s="62">
        <v>20200630</v>
      </c>
      <c r="I545" s="59" t="s">
        <v>538</v>
      </c>
      <c r="J545" s="61">
        <v>4.35</v>
      </c>
      <c r="K545" s="59" t="s">
        <v>53</v>
      </c>
      <c r="L545" s="66">
        <v>32.5356164383562</v>
      </c>
    </row>
    <row r="546" ht="25" customHeight="1" spans="1:12">
      <c r="A546" s="59">
        <v>544</v>
      </c>
      <c r="B546" s="59" t="s">
        <v>13</v>
      </c>
      <c r="C546" s="59" t="s">
        <v>791</v>
      </c>
      <c r="D546" s="61">
        <v>4.35</v>
      </c>
      <c r="E546" s="62">
        <v>4000</v>
      </c>
      <c r="F546" s="65">
        <v>43765</v>
      </c>
      <c r="G546" s="65">
        <v>44131</v>
      </c>
      <c r="H546" s="62">
        <v>20200630</v>
      </c>
      <c r="I546" s="59" t="s">
        <v>538</v>
      </c>
      <c r="J546" s="61">
        <v>4.35</v>
      </c>
      <c r="K546" s="59" t="s">
        <v>53</v>
      </c>
      <c r="L546" s="66">
        <v>43.3808219178082</v>
      </c>
    </row>
    <row r="547" ht="25" customHeight="1" spans="1:12">
      <c r="A547" s="59">
        <v>545</v>
      </c>
      <c r="B547" s="59" t="s">
        <v>13</v>
      </c>
      <c r="C547" s="59" t="s">
        <v>792</v>
      </c>
      <c r="D547" s="61">
        <v>4.35</v>
      </c>
      <c r="E547" s="62">
        <v>3000</v>
      </c>
      <c r="F547" s="65">
        <v>43765</v>
      </c>
      <c r="G547" s="65">
        <v>44131</v>
      </c>
      <c r="H547" s="62">
        <v>20200630</v>
      </c>
      <c r="I547" s="59" t="s">
        <v>538</v>
      </c>
      <c r="J547" s="61">
        <v>4.35</v>
      </c>
      <c r="K547" s="59" t="s">
        <v>53</v>
      </c>
      <c r="L547" s="66">
        <v>32.5356164383562</v>
      </c>
    </row>
    <row r="548" ht="25" customHeight="1" spans="1:12">
      <c r="A548" s="59">
        <v>546</v>
      </c>
      <c r="B548" s="59" t="s">
        <v>13</v>
      </c>
      <c r="C548" s="59" t="s">
        <v>793</v>
      </c>
      <c r="D548" s="61">
        <v>4.35</v>
      </c>
      <c r="E548" s="62">
        <v>5000</v>
      </c>
      <c r="F548" s="65">
        <v>43765</v>
      </c>
      <c r="G548" s="65">
        <v>44131</v>
      </c>
      <c r="H548" s="62">
        <v>20200630</v>
      </c>
      <c r="I548" s="59" t="s">
        <v>538</v>
      </c>
      <c r="J548" s="61">
        <v>4.35</v>
      </c>
      <c r="K548" s="59" t="s">
        <v>53</v>
      </c>
      <c r="L548" s="66">
        <v>54.2260273972603</v>
      </c>
    </row>
    <row r="549" ht="25" customHeight="1" spans="1:12">
      <c r="A549" s="59">
        <v>547</v>
      </c>
      <c r="B549" s="59" t="s">
        <v>13</v>
      </c>
      <c r="C549" s="59" t="s">
        <v>794</v>
      </c>
      <c r="D549" s="61">
        <v>4.35</v>
      </c>
      <c r="E549" s="62">
        <v>5000</v>
      </c>
      <c r="F549" s="65">
        <v>43765</v>
      </c>
      <c r="G549" s="65">
        <v>44131</v>
      </c>
      <c r="H549" s="62">
        <v>20200630</v>
      </c>
      <c r="I549" s="59" t="s">
        <v>538</v>
      </c>
      <c r="J549" s="61">
        <v>4.35</v>
      </c>
      <c r="K549" s="59" t="s">
        <v>53</v>
      </c>
      <c r="L549" s="66">
        <v>54.2260273972603</v>
      </c>
    </row>
    <row r="550" ht="25" customHeight="1" spans="1:12">
      <c r="A550" s="59">
        <v>548</v>
      </c>
      <c r="B550" s="59" t="s">
        <v>13</v>
      </c>
      <c r="C550" s="59" t="s">
        <v>795</v>
      </c>
      <c r="D550" s="61">
        <v>4.35</v>
      </c>
      <c r="E550" s="62">
        <v>3000</v>
      </c>
      <c r="F550" s="65">
        <v>43765</v>
      </c>
      <c r="G550" s="65">
        <v>44131</v>
      </c>
      <c r="H550" s="62">
        <v>20200630</v>
      </c>
      <c r="I550" s="59" t="s">
        <v>52</v>
      </c>
      <c r="J550" s="61">
        <v>4.35</v>
      </c>
      <c r="K550" s="59" t="s">
        <v>53</v>
      </c>
      <c r="L550" s="66">
        <v>32.5356164383562</v>
      </c>
    </row>
    <row r="551" ht="25" customHeight="1" spans="1:12">
      <c r="A551" s="59">
        <v>549</v>
      </c>
      <c r="B551" s="59" t="s">
        <v>13</v>
      </c>
      <c r="C551" s="59" t="s">
        <v>796</v>
      </c>
      <c r="D551" s="61">
        <v>4.35</v>
      </c>
      <c r="E551" s="62">
        <v>3000</v>
      </c>
      <c r="F551" s="65">
        <v>43765</v>
      </c>
      <c r="G551" s="65">
        <v>44131</v>
      </c>
      <c r="H551" s="62">
        <v>20200630</v>
      </c>
      <c r="I551" s="59" t="s">
        <v>52</v>
      </c>
      <c r="J551" s="61">
        <v>4.35</v>
      </c>
      <c r="K551" s="59" t="s">
        <v>53</v>
      </c>
      <c r="L551" s="66">
        <v>32.5356164383562</v>
      </c>
    </row>
    <row r="552" ht="25" customHeight="1" spans="1:12">
      <c r="A552" s="59">
        <v>550</v>
      </c>
      <c r="B552" s="59" t="s">
        <v>13</v>
      </c>
      <c r="C552" s="59" t="s">
        <v>797</v>
      </c>
      <c r="D552" s="61">
        <v>4.35</v>
      </c>
      <c r="E552" s="62">
        <v>5000</v>
      </c>
      <c r="F552" s="65">
        <v>43765</v>
      </c>
      <c r="G552" s="65">
        <v>44131</v>
      </c>
      <c r="H552" s="62">
        <v>20200630</v>
      </c>
      <c r="I552" s="59" t="s">
        <v>52</v>
      </c>
      <c r="J552" s="61">
        <v>4.35</v>
      </c>
      <c r="K552" s="59" t="s">
        <v>53</v>
      </c>
      <c r="L552" s="66">
        <v>54.2260273972603</v>
      </c>
    </row>
    <row r="553" ht="25" customHeight="1" spans="1:12">
      <c r="A553" s="59">
        <v>551</v>
      </c>
      <c r="B553" s="59" t="s">
        <v>13</v>
      </c>
      <c r="C553" s="59" t="s">
        <v>798</v>
      </c>
      <c r="D553" s="61">
        <v>4.35</v>
      </c>
      <c r="E553" s="62">
        <v>5000</v>
      </c>
      <c r="F553" s="65">
        <v>43765</v>
      </c>
      <c r="G553" s="65">
        <v>44131</v>
      </c>
      <c r="H553" s="62">
        <v>20200630</v>
      </c>
      <c r="I553" s="59" t="s">
        <v>52</v>
      </c>
      <c r="J553" s="61">
        <v>4.35</v>
      </c>
      <c r="K553" s="59" t="s">
        <v>53</v>
      </c>
      <c r="L553" s="66">
        <v>54.2260273972603</v>
      </c>
    </row>
    <row r="554" ht="25" customHeight="1" spans="1:12">
      <c r="A554" s="59">
        <v>552</v>
      </c>
      <c r="B554" s="59" t="s">
        <v>13</v>
      </c>
      <c r="C554" s="59" t="s">
        <v>799</v>
      </c>
      <c r="D554" s="61">
        <v>4.35</v>
      </c>
      <c r="E554" s="62">
        <v>5000</v>
      </c>
      <c r="F554" s="65">
        <v>43765</v>
      </c>
      <c r="G554" s="65">
        <v>44131</v>
      </c>
      <c r="H554" s="62">
        <v>20200630</v>
      </c>
      <c r="I554" s="59" t="s">
        <v>52</v>
      </c>
      <c r="J554" s="61">
        <v>4.35</v>
      </c>
      <c r="K554" s="59" t="s">
        <v>53</v>
      </c>
      <c r="L554" s="66">
        <v>54.2260273972603</v>
      </c>
    </row>
    <row r="555" ht="25" customHeight="1" spans="1:12">
      <c r="A555" s="59">
        <v>553</v>
      </c>
      <c r="B555" s="59" t="s">
        <v>13</v>
      </c>
      <c r="C555" s="59" t="s">
        <v>800</v>
      </c>
      <c r="D555" s="61">
        <v>4.35</v>
      </c>
      <c r="E555" s="62">
        <v>3000</v>
      </c>
      <c r="F555" s="65">
        <v>43765</v>
      </c>
      <c r="G555" s="65">
        <v>44131</v>
      </c>
      <c r="H555" s="62">
        <v>20200630</v>
      </c>
      <c r="I555" s="59" t="s">
        <v>52</v>
      </c>
      <c r="J555" s="61">
        <v>4.35</v>
      </c>
      <c r="K555" s="59" t="s">
        <v>53</v>
      </c>
      <c r="L555" s="66">
        <v>32.5356164383562</v>
      </c>
    </row>
    <row r="556" ht="25" customHeight="1" spans="1:12">
      <c r="A556" s="59">
        <v>554</v>
      </c>
      <c r="B556" s="59" t="s">
        <v>13</v>
      </c>
      <c r="C556" s="59" t="s">
        <v>801</v>
      </c>
      <c r="D556" s="61">
        <v>4.35</v>
      </c>
      <c r="E556" s="62">
        <v>5000</v>
      </c>
      <c r="F556" s="65">
        <v>43765</v>
      </c>
      <c r="G556" s="65">
        <v>44131</v>
      </c>
      <c r="H556" s="62">
        <v>20200630</v>
      </c>
      <c r="I556" s="59" t="s">
        <v>52</v>
      </c>
      <c r="J556" s="61">
        <v>4.35</v>
      </c>
      <c r="K556" s="59" t="s">
        <v>53</v>
      </c>
      <c r="L556" s="66">
        <v>54.2260273972603</v>
      </c>
    </row>
    <row r="557" ht="25" customHeight="1" spans="1:12">
      <c r="A557" s="59">
        <v>555</v>
      </c>
      <c r="B557" s="59" t="s">
        <v>13</v>
      </c>
      <c r="C557" s="59" t="s">
        <v>802</v>
      </c>
      <c r="D557" s="61">
        <v>4.35</v>
      </c>
      <c r="E557" s="62">
        <v>5000</v>
      </c>
      <c r="F557" s="65">
        <v>43765</v>
      </c>
      <c r="G557" s="65">
        <v>44131</v>
      </c>
      <c r="H557" s="62">
        <v>20200630</v>
      </c>
      <c r="I557" s="59" t="s">
        <v>52</v>
      </c>
      <c r="J557" s="61">
        <v>4.35</v>
      </c>
      <c r="K557" s="59" t="s">
        <v>53</v>
      </c>
      <c r="L557" s="66">
        <v>54.2260273972603</v>
      </c>
    </row>
    <row r="558" ht="25" customHeight="1" spans="1:12">
      <c r="A558" s="59">
        <v>556</v>
      </c>
      <c r="B558" s="59" t="s">
        <v>13</v>
      </c>
      <c r="C558" s="59" t="s">
        <v>803</v>
      </c>
      <c r="D558" s="61">
        <v>4.35</v>
      </c>
      <c r="E558" s="62">
        <v>5000</v>
      </c>
      <c r="F558" s="65">
        <v>43765</v>
      </c>
      <c r="G558" s="65">
        <v>44131</v>
      </c>
      <c r="H558" s="62">
        <v>20200630</v>
      </c>
      <c r="I558" s="59" t="s">
        <v>52</v>
      </c>
      <c r="J558" s="61">
        <v>4.35</v>
      </c>
      <c r="K558" s="59" t="s">
        <v>53</v>
      </c>
      <c r="L558" s="66">
        <v>54.2260273972603</v>
      </c>
    </row>
    <row r="559" ht="25" customHeight="1" spans="1:12">
      <c r="A559" s="59">
        <v>557</v>
      </c>
      <c r="B559" s="59" t="s">
        <v>13</v>
      </c>
      <c r="C559" s="59" t="s">
        <v>804</v>
      </c>
      <c r="D559" s="61">
        <v>4.35</v>
      </c>
      <c r="E559" s="62">
        <v>5000</v>
      </c>
      <c r="F559" s="65">
        <v>43765</v>
      </c>
      <c r="G559" s="65">
        <v>44131</v>
      </c>
      <c r="H559" s="62">
        <v>20200630</v>
      </c>
      <c r="I559" s="59" t="s">
        <v>52</v>
      </c>
      <c r="J559" s="61">
        <v>4.35</v>
      </c>
      <c r="K559" s="59" t="s">
        <v>53</v>
      </c>
      <c r="L559" s="66">
        <v>54.2260273972603</v>
      </c>
    </row>
    <row r="560" ht="25" customHeight="1" spans="1:12">
      <c r="A560" s="59">
        <v>558</v>
      </c>
      <c r="B560" s="59" t="s">
        <v>13</v>
      </c>
      <c r="C560" s="59" t="s">
        <v>805</v>
      </c>
      <c r="D560" s="61">
        <v>4.35</v>
      </c>
      <c r="E560" s="62">
        <v>5000</v>
      </c>
      <c r="F560" s="65">
        <v>43765</v>
      </c>
      <c r="G560" s="65">
        <v>44131</v>
      </c>
      <c r="H560" s="62">
        <v>20200630</v>
      </c>
      <c r="I560" s="59" t="s">
        <v>538</v>
      </c>
      <c r="J560" s="61">
        <v>4.35</v>
      </c>
      <c r="K560" s="59" t="s">
        <v>53</v>
      </c>
      <c r="L560" s="66">
        <v>54.2260273972603</v>
      </c>
    </row>
    <row r="561" ht="25" customHeight="1" spans="1:12">
      <c r="A561" s="59">
        <v>559</v>
      </c>
      <c r="B561" s="59" t="s">
        <v>13</v>
      </c>
      <c r="C561" s="59" t="s">
        <v>806</v>
      </c>
      <c r="D561" s="61">
        <v>4.35</v>
      </c>
      <c r="E561" s="62">
        <v>5000</v>
      </c>
      <c r="F561" s="65">
        <v>43765</v>
      </c>
      <c r="G561" s="65">
        <v>44131</v>
      </c>
      <c r="H561" s="62">
        <v>20200630</v>
      </c>
      <c r="I561" s="59" t="s">
        <v>538</v>
      </c>
      <c r="J561" s="61">
        <v>4.35</v>
      </c>
      <c r="K561" s="59" t="s">
        <v>53</v>
      </c>
      <c r="L561" s="66">
        <v>54.2260273972603</v>
      </c>
    </row>
    <row r="562" ht="25" customHeight="1" spans="1:12">
      <c r="A562" s="59">
        <v>560</v>
      </c>
      <c r="B562" s="59" t="s">
        <v>13</v>
      </c>
      <c r="C562" s="59" t="s">
        <v>807</v>
      </c>
      <c r="D562" s="61">
        <v>4.35</v>
      </c>
      <c r="E562" s="62">
        <v>5000</v>
      </c>
      <c r="F562" s="65">
        <v>43765</v>
      </c>
      <c r="G562" s="65">
        <v>44131</v>
      </c>
      <c r="H562" s="62">
        <v>20200630</v>
      </c>
      <c r="I562" s="59" t="s">
        <v>538</v>
      </c>
      <c r="J562" s="61">
        <v>4.35</v>
      </c>
      <c r="K562" s="59" t="s">
        <v>53</v>
      </c>
      <c r="L562" s="66">
        <v>54.2260273972603</v>
      </c>
    </row>
    <row r="563" ht="25" customHeight="1" spans="1:12">
      <c r="A563" s="59">
        <v>561</v>
      </c>
      <c r="B563" s="59" t="s">
        <v>13</v>
      </c>
      <c r="C563" s="59" t="s">
        <v>808</v>
      </c>
      <c r="D563" s="61">
        <v>4.35</v>
      </c>
      <c r="E563" s="62">
        <v>5000</v>
      </c>
      <c r="F563" s="65">
        <v>43765</v>
      </c>
      <c r="G563" s="65">
        <v>44131</v>
      </c>
      <c r="H563" s="62">
        <v>20200630</v>
      </c>
      <c r="I563" s="59" t="s">
        <v>538</v>
      </c>
      <c r="J563" s="61">
        <v>4.35</v>
      </c>
      <c r="K563" s="59" t="s">
        <v>53</v>
      </c>
      <c r="L563" s="66">
        <v>54.2260273972603</v>
      </c>
    </row>
    <row r="564" ht="25" customHeight="1" spans="1:12">
      <c r="A564" s="59">
        <v>562</v>
      </c>
      <c r="B564" s="59" t="s">
        <v>13</v>
      </c>
      <c r="C564" s="59" t="s">
        <v>809</v>
      </c>
      <c r="D564" s="61">
        <v>4.35</v>
      </c>
      <c r="E564" s="62">
        <v>5000</v>
      </c>
      <c r="F564" s="65">
        <v>43765</v>
      </c>
      <c r="G564" s="65">
        <v>44131</v>
      </c>
      <c r="H564" s="62">
        <v>20200630</v>
      </c>
      <c r="I564" s="59" t="s">
        <v>538</v>
      </c>
      <c r="J564" s="61">
        <v>4.35</v>
      </c>
      <c r="K564" s="59" t="s">
        <v>53</v>
      </c>
      <c r="L564" s="66">
        <v>54.2260273972603</v>
      </c>
    </row>
    <row r="565" ht="25" customHeight="1" spans="1:12">
      <c r="A565" s="59">
        <v>563</v>
      </c>
      <c r="B565" s="59" t="s">
        <v>13</v>
      </c>
      <c r="C565" s="59" t="s">
        <v>810</v>
      </c>
      <c r="D565" s="61">
        <v>4.35</v>
      </c>
      <c r="E565" s="62">
        <v>5000</v>
      </c>
      <c r="F565" s="65">
        <v>43765</v>
      </c>
      <c r="G565" s="65">
        <v>44131</v>
      </c>
      <c r="H565" s="62">
        <v>20200630</v>
      </c>
      <c r="I565" s="59" t="s">
        <v>538</v>
      </c>
      <c r="J565" s="61">
        <v>4.35</v>
      </c>
      <c r="K565" s="59" t="s">
        <v>53</v>
      </c>
      <c r="L565" s="66">
        <v>54.2260273972603</v>
      </c>
    </row>
    <row r="566" ht="25" customHeight="1" spans="1:12">
      <c r="A566" s="59">
        <v>564</v>
      </c>
      <c r="B566" s="59" t="s">
        <v>13</v>
      </c>
      <c r="C566" s="59" t="s">
        <v>811</v>
      </c>
      <c r="D566" s="61">
        <v>4.35</v>
      </c>
      <c r="E566" s="62">
        <v>5000</v>
      </c>
      <c r="F566" s="65">
        <v>43765</v>
      </c>
      <c r="G566" s="65">
        <v>44131</v>
      </c>
      <c r="H566" s="62">
        <v>20200630</v>
      </c>
      <c r="I566" s="59" t="s">
        <v>52</v>
      </c>
      <c r="J566" s="61">
        <v>4.35</v>
      </c>
      <c r="K566" s="59" t="s">
        <v>53</v>
      </c>
      <c r="L566" s="66">
        <v>54.2260273972603</v>
      </c>
    </row>
    <row r="567" ht="25" customHeight="1" spans="1:12">
      <c r="A567" s="59">
        <v>565</v>
      </c>
      <c r="B567" s="59" t="s">
        <v>13</v>
      </c>
      <c r="C567" s="59" t="s">
        <v>812</v>
      </c>
      <c r="D567" s="61">
        <v>4.35</v>
      </c>
      <c r="E567" s="62">
        <v>5000</v>
      </c>
      <c r="F567" s="65">
        <v>43765</v>
      </c>
      <c r="G567" s="65">
        <v>44131</v>
      </c>
      <c r="H567" s="62">
        <v>20200630</v>
      </c>
      <c r="I567" s="59" t="s">
        <v>52</v>
      </c>
      <c r="J567" s="61">
        <v>4.35</v>
      </c>
      <c r="K567" s="59" t="s">
        <v>53</v>
      </c>
      <c r="L567" s="66">
        <v>54.2260273972603</v>
      </c>
    </row>
    <row r="568" ht="25" customHeight="1" spans="1:12">
      <c r="A568" s="59">
        <v>566</v>
      </c>
      <c r="B568" s="59" t="s">
        <v>13</v>
      </c>
      <c r="C568" s="59" t="s">
        <v>813</v>
      </c>
      <c r="D568" s="61">
        <v>4.35</v>
      </c>
      <c r="E568" s="62">
        <v>5000</v>
      </c>
      <c r="F568" s="65">
        <v>43765</v>
      </c>
      <c r="G568" s="65">
        <v>44131</v>
      </c>
      <c r="H568" s="62">
        <v>20200630</v>
      </c>
      <c r="I568" s="59" t="s">
        <v>538</v>
      </c>
      <c r="J568" s="61">
        <v>4.35</v>
      </c>
      <c r="K568" s="59" t="s">
        <v>53</v>
      </c>
      <c r="L568" s="66">
        <v>54.2260273972603</v>
      </c>
    </row>
    <row r="569" ht="25" customHeight="1" spans="1:12">
      <c r="A569" s="59">
        <v>567</v>
      </c>
      <c r="B569" s="59" t="s">
        <v>13</v>
      </c>
      <c r="C569" s="59" t="s">
        <v>814</v>
      </c>
      <c r="D569" s="61">
        <v>4.35</v>
      </c>
      <c r="E569" s="62">
        <v>5000</v>
      </c>
      <c r="F569" s="65">
        <v>43766</v>
      </c>
      <c r="G569" s="65">
        <v>44132</v>
      </c>
      <c r="H569" s="62">
        <v>20200630</v>
      </c>
      <c r="I569" s="59" t="s">
        <v>538</v>
      </c>
      <c r="J569" s="61">
        <v>4.35</v>
      </c>
      <c r="K569" s="59" t="s">
        <v>53</v>
      </c>
      <c r="L569" s="66">
        <v>54.2260273972603</v>
      </c>
    </row>
    <row r="570" ht="25" customHeight="1" spans="1:12">
      <c r="A570" s="59">
        <v>568</v>
      </c>
      <c r="B570" s="59" t="s">
        <v>13</v>
      </c>
      <c r="C570" s="59" t="s">
        <v>815</v>
      </c>
      <c r="D570" s="61">
        <v>4.35</v>
      </c>
      <c r="E570" s="62">
        <v>5000</v>
      </c>
      <c r="F570" s="65">
        <v>43766</v>
      </c>
      <c r="G570" s="65">
        <v>44132</v>
      </c>
      <c r="H570" s="62">
        <v>20200630</v>
      </c>
      <c r="I570" s="59" t="s">
        <v>538</v>
      </c>
      <c r="J570" s="61">
        <v>4.35</v>
      </c>
      <c r="K570" s="59" t="s">
        <v>53</v>
      </c>
      <c r="L570" s="66">
        <v>54.2260273972603</v>
      </c>
    </row>
    <row r="571" ht="25" customHeight="1" spans="1:12">
      <c r="A571" s="59">
        <v>569</v>
      </c>
      <c r="B571" s="59" t="s">
        <v>13</v>
      </c>
      <c r="C571" s="59" t="s">
        <v>816</v>
      </c>
      <c r="D571" s="61">
        <v>4.35</v>
      </c>
      <c r="E571" s="62">
        <v>5000</v>
      </c>
      <c r="F571" s="65">
        <v>43766</v>
      </c>
      <c r="G571" s="65">
        <v>44132</v>
      </c>
      <c r="H571" s="62">
        <v>20200630</v>
      </c>
      <c r="I571" s="59" t="s">
        <v>538</v>
      </c>
      <c r="J571" s="61">
        <v>4.35</v>
      </c>
      <c r="K571" s="59" t="s">
        <v>53</v>
      </c>
      <c r="L571" s="66">
        <v>54.2260273972603</v>
      </c>
    </row>
    <row r="572" ht="25" customHeight="1" spans="1:12">
      <c r="A572" s="59">
        <v>570</v>
      </c>
      <c r="B572" s="59" t="s">
        <v>13</v>
      </c>
      <c r="C572" s="59" t="s">
        <v>817</v>
      </c>
      <c r="D572" s="61">
        <v>4.35</v>
      </c>
      <c r="E572" s="62">
        <v>5000</v>
      </c>
      <c r="F572" s="65">
        <v>43766</v>
      </c>
      <c r="G572" s="65">
        <v>44132</v>
      </c>
      <c r="H572" s="62">
        <v>20200630</v>
      </c>
      <c r="I572" s="59" t="s">
        <v>538</v>
      </c>
      <c r="J572" s="61">
        <v>4.35</v>
      </c>
      <c r="K572" s="59" t="s">
        <v>53</v>
      </c>
      <c r="L572" s="66">
        <v>54.2260273972603</v>
      </c>
    </row>
    <row r="573" ht="25" customHeight="1" spans="1:12">
      <c r="A573" s="59">
        <v>571</v>
      </c>
      <c r="B573" s="59" t="s">
        <v>13</v>
      </c>
      <c r="C573" s="59" t="s">
        <v>818</v>
      </c>
      <c r="D573" s="61">
        <v>4.35</v>
      </c>
      <c r="E573" s="62">
        <v>5000</v>
      </c>
      <c r="F573" s="65">
        <v>43766</v>
      </c>
      <c r="G573" s="65">
        <v>44132</v>
      </c>
      <c r="H573" s="62">
        <v>20200630</v>
      </c>
      <c r="I573" s="59" t="s">
        <v>538</v>
      </c>
      <c r="J573" s="61">
        <v>4.35</v>
      </c>
      <c r="K573" s="59" t="s">
        <v>53</v>
      </c>
      <c r="L573" s="66">
        <v>54.2260273972603</v>
      </c>
    </row>
    <row r="574" ht="25" customHeight="1" spans="1:12">
      <c r="A574" s="59">
        <v>572</v>
      </c>
      <c r="B574" s="59" t="s">
        <v>13</v>
      </c>
      <c r="C574" s="59" t="s">
        <v>819</v>
      </c>
      <c r="D574" s="61">
        <v>4.35</v>
      </c>
      <c r="E574" s="62">
        <v>5000</v>
      </c>
      <c r="F574" s="65">
        <v>43766</v>
      </c>
      <c r="G574" s="65">
        <v>44132</v>
      </c>
      <c r="H574" s="62">
        <v>20200630</v>
      </c>
      <c r="I574" s="59" t="s">
        <v>538</v>
      </c>
      <c r="J574" s="61">
        <v>4.35</v>
      </c>
      <c r="K574" s="59" t="s">
        <v>53</v>
      </c>
      <c r="L574" s="66">
        <v>54.2260273972603</v>
      </c>
    </row>
    <row r="575" ht="25" customHeight="1" spans="1:12">
      <c r="A575" s="59">
        <v>573</v>
      </c>
      <c r="B575" s="59" t="s">
        <v>56</v>
      </c>
      <c r="C575" s="59" t="s">
        <v>820</v>
      </c>
      <c r="D575" s="61">
        <v>4.35</v>
      </c>
      <c r="E575" s="62">
        <v>30000</v>
      </c>
      <c r="F575" s="65">
        <v>43769</v>
      </c>
      <c r="G575" s="65">
        <v>44135</v>
      </c>
      <c r="H575" s="62">
        <v>20200630</v>
      </c>
      <c r="I575" s="59" t="s">
        <v>538</v>
      </c>
      <c r="J575" s="61">
        <v>4.35</v>
      </c>
      <c r="K575" s="59" t="s">
        <v>53</v>
      </c>
      <c r="L575" s="66">
        <v>325.356164383562</v>
      </c>
    </row>
    <row r="576" ht="25" customHeight="1" spans="1:12">
      <c r="A576" s="59">
        <v>574</v>
      </c>
      <c r="B576" s="59" t="s">
        <v>56</v>
      </c>
      <c r="C576" s="59" t="s">
        <v>821</v>
      </c>
      <c r="D576" s="61">
        <v>4.35</v>
      </c>
      <c r="E576" s="62">
        <v>30000</v>
      </c>
      <c r="F576" s="65">
        <v>43769</v>
      </c>
      <c r="G576" s="65">
        <v>44135</v>
      </c>
      <c r="H576" s="62">
        <v>20200630</v>
      </c>
      <c r="I576" s="59" t="s">
        <v>538</v>
      </c>
      <c r="J576" s="61">
        <v>4.35</v>
      </c>
      <c r="K576" s="59" t="s">
        <v>53</v>
      </c>
      <c r="L576" s="66">
        <v>325.356164383562</v>
      </c>
    </row>
    <row r="577" ht="25" customHeight="1" spans="1:12">
      <c r="A577" s="59">
        <v>575</v>
      </c>
      <c r="B577" s="59" t="s">
        <v>56</v>
      </c>
      <c r="C577" s="59" t="s">
        <v>822</v>
      </c>
      <c r="D577" s="61">
        <v>4.35</v>
      </c>
      <c r="E577" s="62">
        <v>30000</v>
      </c>
      <c r="F577" s="65">
        <v>43769</v>
      </c>
      <c r="G577" s="65">
        <v>44135</v>
      </c>
      <c r="H577" s="62">
        <v>20200630</v>
      </c>
      <c r="I577" s="59" t="s">
        <v>538</v>
      </c>
      <c r="J577" s="61">
        <v>4.35</v>
      </c>
      <c r="K577" s="59" t="s">
        <v>53</v>
      </c>
      <c r="L577" s="66">
        <v>325.356164383562</v>
      </c>
    </row>
    <row r="578" ht="25" customHeight="1" spans="1:12">
      <c r="A578" s="59">
        <v>576</v>
      </c>
      <c r="B578" s="59" t="s">
        <v>56</v>
      </c>
      <c r="C578" s="59" t="s">
        <v>823</v>
      </c>
      <c r="D578" s="61">
        <v>4.35</v>
      </c>
      <c r="E578" s="62">
        <v>30000</v>
      </c>
      <c r="F578" s="65">
        <v>43769</v>
      </c>
      <c r="G578" s="65">
        <v>44135</v>
      </c>
      <c r="H578" s="62">
        <v>20200630</v>
      </c>
      <c r="I578" s="59" t="s">
        <v>538</v>
      </c>
      <c r="J578" s="61">
        <v>4.35</v>
      </c>
      <c r="K578" s="59" t="s">
        <v>53</v>
      </c>
      <c r="L578" s="66">
        <v>325.356164383562</v>
      </c>
    </row>
    <row r="579" ht="25" customHeight="1" spans="1:12">
      <c r="A579" s="59">
        <v>577</v>
      </c>
      <c r="B579" s="59" t="s">
        <v>56</v>
      </c>
      <c r="C579" s="59" t="s">
        <v>824</v>
      </c>
      <c r="D579" s="61">
        <v>4.35</v>
      </c>
      <c r="E579" s="62">
        <v>50000</v>
      </c>
      <c r="F579" s="65">
        <v>43769</v>
      </c>
      <c r="G579" s="65">
        <v>44135</v>
      </c>
      <c r="H579" s="62">
        <v>20200630</v>
      </c>
      <c r="I579" s="59" t="s">
        <v>538</v>
      </c>
      <c r="J579" s="61">
        <v>4.35</v>
      </c>
      <c r="K579" s="59" t="s">
        <v>53</v>
      </c>
      <c r="L579" s="66">
        <v>542.260273972603</v>
      </c>
    </row>
    <row r="580" ht="25" customHeight="1" spans="1:12">
      <c r="A580" s="59">
        <v>578</v>
      </c>
      <c r="B580" s="59" t="s">
        <v>56</v>
      </c>
      <c r="C580" s="59" t="s">
        <v>825</v>
      </c>
      <c r="D580" s="61">
        <v>4.35</v>
      </c>
      <c r="E580" s="62">
        <v>50000</v>
      </c>
      <c r="F580" s="65">
        <v>43769</v>
      </c>
      <c r="G580" s="65">
        <v>44135</v>
      </c>
      <c r="H580" s="62">
        <v>20200630</v>
      </c>
      <c r="I580" s="59" t="s">
        <v>538</v>
      </c>
      <c r="J580" s="61">
        <v>4.35</v>
      </c>
      <c r="K580" s="59" t="s">
        <v>53</v>
      </c>
      <c r="L580" s="66">
        <v>542.260273972603</v>
      </c>
    </row>
    <row r="581" ht="25" customHeight="1" spans="1:12">
      <c r="A581" s="59">
        <v>579</v>
      </c>
      <c r="B581" s="59" t="s">
        <v>56</v>
      </c>
      <c r="C581" s="59" t="s">
        <v>826</v>
      </c>
      <c r="D581" s="61">
        <v>4.35</v>
      </c>
      <c r="E581" s="62">
        <v>30000</v>
      </c>
      <c r="F581" s="65">
        <v>43769</v>
      </c>
      <c r="G581" s="65">
        <v>44135</v>
      </c>
      <c r="H581" s="62">
        <v>20200630</v>
      </c>
      <c r="I581" s="59" t="s">
        <v>538</v>
      </c>
      <c r="J581" s="61">
        <v>4.35</v>
      </c>
      <c r="K581" s="59" t="s">
        <v>53</v>
      </c>
      <c r="L581" s="66">
        <v>325.356164383562</v>
      </c>
    </row>
    <row r="582" ht="25" customHeight="1" spans="1:12">
      <c r="A582" s="59">
        <v>580</v>
      </c>
      <c r="B582" s="59" t="s">
        <v>56</v>
      </c>
      <c r="C582" s="59" t="s">
        <v>827</v>
      </c>
      <c r="D582" s="61">
        <v>4.35</v>
      </c>
      <c r="E582" s="62">
        <v>30000</v>
      </c>
      <c r="F582" s="65">
        <v>43769</v>
      </c>
      <c r="G582" s="65">
        <v>44135</v>
      </c>
      <c r="H582" s="62">
        <v>20200630</v>
      </c>
      <c r="I582" s="59" t="s">
        <v>538</v>
      </c>
      <c r="J582" s="61">
        <v>4.35</v>
      </c>
      <c r="K582" s="59" t="s">
        <v>53</v>
      </c>
      <c r="L582" s="66">
        <v>325.356164383562</v>
      </c>
    </row>
    <row r="583" ht="25" customHeight="1" spans="1:12">
      <c r="A583" s="59">
        <v>581</v>
      </c>
      <c r="B583" s="59" t="s">
        <v>56</v>
      </c>
      <c r="C583" s="59" t="s">
        <v>828</v>
      </c>
      <c r="D583" s="61">
        <v>4.35</v>
      </c>
      <c r="E583" s="62">
        <v>30000</v>
      </c>
      <c r="F583" s="65">
        <v>43769</v>
      </c>
      <c r="G583" s="65">
        <v>44135</v>
      </c>
      <c r="H583" s="62">
        <v>20200630</v>
      </c>
      <c r="I583" s="59" t="s">
        <v>538</v>
      </c>
      <c r="J583" s="61">
        <v>4.35</v>
      </c>
      <c r="K583" s="59" t="s">
        <v>53</v>
      </c>
      <c r="L583" s="66">
        <v>325.356164383562</v>
      </c>
    </row>
    <row r="584" ht="25" customHeight="1" spans="1:12">
      <c r="A584" s="59">
        <v>582</v>
      </c>
      <c r="B584" s="59" t="s">
        <v>23</v>
      </c>
      <c r="C584" s="59" t="s">
        <v>829</v>
      </c>
      <c r="D584" s="61">
        <v>4.35</v>
      </c>
      <c r="E584" s="62">
        <v>30000</v>
      </c>
      <c r="F584" s="65">
        <v>43769</v>
      </c>
      <c r="G584" s="65">
        <v>44135</v>
      </c>
      <c r="H584" s="62">
        <v>20200630</v>
      </c>
      <c r="I584" s="59" t="s">
        <v>538</v>
      </c>
      <c r="J584" s="61">
        <v>4.35</v>
      </c>
      <c r="K584" s="59" t="s">
        <v>53</v>
      </c>
      <c r="L584" s="66">
        <v>325.356164383562</v>
      </c>
    </row>
    <row r="585" ht="25" customHeight="1" spans="1:12">
      <c r="A585" s="59">
        <v>583</v>
      </c>
      <c r="B585" s="59" t="s">
        <v>23</v>
      </c>
      <c r="C585" s="59" t="s">
        <v>830</v>
      </c>
      <c r="D585" s="61">
        <v>4.35</v>
      </c>
      <c r="E585" s="62">
        <v>30000</v>
      </c>
      <c r="F585" s="65">
        <v>43769</v>
      </c>
      <c r="G585" s="65">
        <v>44135</v>
      </c>
      <c r="H585" s="62">
        <v>20200630</v>
      </c>
      <c r="I585" s="59" t="s">
        <v>538</v>
      </c>
      <c r="J585" s="61">
        <v>4.35</v>
      </c>
      <c r="K585" s="59" t="s">
        <v>53</v>
      </c>
      <c r="L585" s="66">
        <v>325.356164383562</v>
      </c>
    </row>
    <row r="586" ht="25" customHeight="1" spans="1:12">
      <c r="A586" s="59">
        <v>584</v>
      </c>
      <c r="B586" s="59" t="s">
        <v>23</v>
      </c>
      <c r="C586" s="59" t="s">
        <v>831</v>
      </c>
      <c r="D586" s="61">
        <v>4.35</v>
      </c>
      <c r="E586" s="62">
        <v>30000</v>
      </c>
      <c r="F586" s="65">
        <v>43769</v>
      </c>
      <c r="G586" s="65">
        <v>44135</v>
      </c>
      <c r="H586" s="62">
        <v>20200630</v>
      </c>
      <c r="I586" s="59" t="s">
        <v>538</v>
      </c>
      <c r="J586" s="61">
        <v>4.35</v>
      </c>
      <c r="K586" s="59" t="s">
        <v>53</v>
      </c>
      <c r="L586" s="66">
        <v>325.356164383562</v>
      </c>
    </row>
    <row r="587" ht="25" customHeight="1" spans="1:12">
      <c r="A587" s="59">
        <v>585</v>
      </c>
      <c r="B587" s="59" t="s">
        <v>23</v>
      </c>
      <c r="C587" s="59" t="s">
        <v>832</v>
      </c>
      <c r="D587" s="61">
        <v>4.35</v>
      </c>
      <c r="E587" s="62">
        <v>30000</v>
      </c>
      <c r="F587" s="65">
        <v>43769</v>
      </c>
      <c r="G587" s="65">
        <v>44135</v>
      </c>
      <c r="H587" s="62">
        <v>20200630</v>
      </c>
      <c r="I587" s="59" t="s">
        <v>538</v>
      </c>
      <c r="J587" s="61">
        <v>4.35</v>
      </c>
      <c r="K587" s="59" t="s">
        <v>53</v>
      </c>
      <c r="L587" s="66">
        <v>325.356164383562</v>
      </c>
    </row>
    <row r="588" ht="25" customHeight="1" spans="1:12">
      <c r="A588" s="59">
        <v>586</v>
      </c>
      <c r="B588" s="59" t="s">
        <v>23</v>
      </c>
      <c r="C588" s="59" t="s">
        <v>833</v>
      </c>
      <c r="D588" s="61">
        <v>4.35</v>
      </c>
      <c r="E588" s="62">
        <v>30000</v>
      </c>
      <c r="F588" s="65">
        <v>43769</v>
      </c>
      <c r="G588" s="65">
        <v>44135</v>
      </c>
      <c r="H588" s="62">
        <v>20200630</v>
      </c>
      <c r="I588" s="59" t="s">
        <v>538</v>
      </c>
      <c r="J588" s="61">
        <v>4.35</v>
      </c>
      <c r="K588" s="59" t="s">
        <v>53</v>
      </c>
      <c r="L588" s="66">
        <v>325.356164383562</v>
      </c>
    </row>
    <row r="589" ht="25" customHeight="1" spans="1:12">
      <c r="A589" s="59">
        <v>587</v>
      </c>
      <c r="B589" s="59" t="s">
        <v>23</v>
      </c>
      <c r="C589" s="59" t="s">
        <v>834</v>
      </c>
      <c r="D589" s="61">
        <v>4.35</v>
      </c>
      <c r="E589" s="62">
        <v>30000</v>
      </c>
      <c r="F589" s="65">
        <v>43769</v>
      </c>
      <c r="G589" s="65">
        <v>44135</v>
      </c>
      <c r="H589" s="62">
        <v>20200630</v>
      </c>
      <c r="I589" s="59" t="s">
        <v>538</v>
      </c>
      <c r="J589" s="61">
        <v>4.35</v>
      </c>
      <c r="K589" s="59" t="s">
        <v>53</v>
      </c>
      <c r="L589" s="66">
        <v>325.356164383562</v>
      </c>
    </row>
    <row r="590" ht="25" customHeight="1" spans="1:12">
      <c r="A590" s="59">
        <v>588</v>
      </c>
      <c r="B590" s="59" t="s">
        <v>23</v>
      </c>
      <c r="C590" s="59" t="s">
        <v>835</v>
      </c>
      <c r="D590" s="61">
        <v>4.35</v>
      </c>
      <c r="E590" s="62">
        <v>10000</v>
      </c>
      <c r="F590" s="65">
        <v>43769</v>
      </c>
      <c r="G590" s="65">
        <v>44135</v>
      </c>
      <c r="H590" s="62">
        <v>20200630</v>
      </c>
      <c r="I590" s="59" t="s">
        <v>538</v>
      </c>
      <c r="J590" s="61">
        <v>4.35</v>
      </c>
      <c r="K590" s="59" t="s">
        <v>53</v>
      </c>
      <c r="L590" s="66">
        <v>108.452054794521</v>
      </c>
    </row>
    <row r="591" ht="25" customHeight="1" spans="1:12">
      <c r="A591" s="59">
        <v>589</v>
      </c>
      <c r="B591" s="59" t="s">
        <v>23</v>
      </c>
      <c r="C591" s="59" t="s">
        <v>836</v>
      </c>
      <c r="D591" s="61">
        <v>4.35</v>
      </c>
      <c r="E591" s="62">
        <v>10000</v>
      </c>
      <c r="F591" s="65">
        <v>43769</v>
      </c>
      <c r="G591" s="65">
        <v>44135</v>
      </c>
      <c r="H591" s="62">
        <v>20200630</v>
      </c>
      <c r="I591" s="59" t="s">
        <v>538</v>
      </c>
      <c r="J591" s="61">
        <v>4.35</v>
      </c>
      <c r="K591" s="59" t="s">
        <v>53</v>
      </c>
      <c r="L591" s="66">
        <v>108.452054794521</v>
      </c>
    </row>
    <row r="592" ht="25" customHeight="1" spans="1:12">
      <c r="A592" s="59">
        <v>590</v>
      </c>
      <c r="B592" s="59" t="s">
        <v>23</v>
      </c>
      <c r="C592" s="59" t="s">
        <v>837</v>
      </c>
      <c r="D592" s="61">
        <v>4.35</v>
      </c>
      <c r="E592" s="62">
        <v>10000</v>
      </c>
      <c r="F592" s="65">
        <v>43769</v>
      </c>
      <c r="G592" s="65">
        <v>44135</v>
      </c>
      <c r="H592" s="62">
        <v>20200630</v>
      </c>
      <c r="I592" s="59" t="s">
        <v>538</v>
      </c>
      <c r="J592" s="61">
        <v>4.35</v>
      </c>
      <c r="K592" s="59" t="s">
        <v>53</v>
      </c>
      <c r="L592" s="66">
        <v>108.452054794521</v>
      </c>
    </row>
    <row r="593" ht="25" customHeight="1" spans="1:12">
      <c r="A593" s="59">
        <v>591</v>
      </c>
      <c r="B593" s="59" t="s">
        <v>23</v>
      </c>
      <c r="C593" s="59" t="s">
        <v>838</v>
      </c>
      <c r="D593" s="61">
        <v>4.35</v>
      </c>
      <c r="E593" s="62">
        <v>30000</v>
      </c>
      <c r="F593" s="65">
        <v>43769</v>
      </c>
      <c r="G593" s="65">
        <v>44135</v>
      </c>
      <c r="H593" s="62">
        <v>20200630</v>
      </c>
      <c r="I593" s="59" t="s">
        <v>538</v>
      </c>
      <c r="J593" s="61">
        <v>4.35</v>
      </c>
      <c r="K593" s="59" t="s">
        <v>53</v>
      </c>
      <c r="L593" s="66">
        <v>325.356164383562</v>
      </c>
    </row>
    <row r="594" ht="25" customHeight="1" spans="1:12">
      <c r="A594" s="59">
        <v>592</v>
      </c>
      <c r="B594" s="59" t="s">
        <v>23</v>
      </c>
      <c r="C594" s="59" t="s">
        <v>839</v>
      </c>
      <c r="D594" s="61">
        <v>4.35</v>
      </c>
      <c r="E594" s="62">
        <v>30000</v>
      </c>
      <c r="F594" s="65">
        <v>43769</v>
      </c>
      <c r="G594" s="65">
        <v>44135</v>
      </c>
      <c r="H594" s="62">
        <v>20200630</v>
      </c>
      <c r="I594" s="59" t="s">
        <v>538</v>
      </c>
      <c r="J594" s="61">
        <v>4.35</v>
      </c>
      <c r="K594" s="59" t="s">
        <v>53</v>
      </c>
      <c r="L594" s="66">
        <v>325.356164383562</v>
      </c>
    </row>
    <row r="595" ht="25" customHeight="1" spans="1:12">
      <c r="A595" s="59">
        <v>593</v>
      </c>
      <c r="B595" s="59" t="s">
        <v>13</v>
      </c>
      <c r="C595" s="59" t="s">
        <v>840</v>
      </c>
      <c r="D595" s="61">
        <v>4.35</v>
      </c>
      <c r="E595" s="62">
        <v>5000</v>
      </c>
      <c r="F595" s="65">
        <v>43769</v>
      </c>
      <c r="G595" s="65">
        <v>44135</v>
      </c>
      <c r="H595" s="62">
        <v>20200630</v>
      </c>
      <c r="I595" s="59" t="s">
        <v>52</v>
      </c>
      <c r="J595" s="61">
        <v>4.35</v>
      </c>
      <c r="K595" s="59" t="s">
        <v>53</v>
      </c>
      <c r="L595" s="66">
        <v>54.2260273972603</v>
      </c>
    </row>
    <row r="596" ht="25" customHeight="1" spans="1:12">
      <c r="A596" s="59">
        <v>594</v>
      </c>
      <c r="B596" s="59" t="s">
        <v>13</v>
      </c>
      <c r="C596" s="59" t="s">
        <v>841</v>
      </c>
      <c r="D596" s="61">
        <v>4.35</v>
      </c>
      <c r="E596" s="62">
        <v>3000</v>
      </c>
      <c r="F596" s="65">
        <v>43769</v>
      </c>
      <c r="G596" s="65">
        <v>44135</v>
      </c>
      <c r="H596" s="62">
        <v>20200630</v>
      </c>
      <c r="I596" s="59" t="s">
        <v>842</v>
      </c>
      <c r="J596" s="61">
        <v>4.35</v>
      </c>
      <c r="K596" s="59" t="s">
        <v>53</v>
      </c>
      <c r="L596" s="66">
        <v>32.5356164383562</v>
      </c>
    </row>
    <row r="597" ht="25" customHeight="1" spans="1:12">
      <c r="A597" s="59">
        <v>595</v>
      </c>
      <c r="B597" s="59" t="s">
        <v>56</v>
      </c>
      <c r="C597" s="59" t="s">
        <v>843</v>
      </c>
      <c r="D597" s="61">
        <v>4.35</v>
      </c>
      <c r="E597" s="62">
        <v>50000</v>
      </c>
      <c r="F597" s="65">
        <v>43770</v>
      </c>
      <c r="G597" s="65">
        <v>44136</v>
      </c>
      <c r="H597" s="62">
        <v>20200630</v>
      </c>
      <c r="I597" s="59" t="s">
        <v>842</v>
      </c>
      <c r="J597" s="61">
        <v>4.35</v>
      </c>
      <c r="K597" s="59" t="s">
        <v>53</v>
      </c>
      <c r="L597" s="66">
        <v>542.260273972603</v>
      </c>
    </row>
    <row r="598" ht="25" customHeight="1" spans="1:12">
      <c r="A598" s="59">
        <v>596</v>
      </c>
      <c r="B598" s="59" t="s">
        <v>47</v>
      </c>
      <c r="C598" s="59" t="s">
        <v>844</v>
      </c>
      <c r="D598" s="61">
        <v>4.35</v>
      </c>
      <c r="E598" s="62">
        <v>10000</v>
      </c>
      <c r="F598" s="65">
        <v>43771</v>
      </c>
      <c r="G598" s="65">
        <v>44137</v>
      </c>
      <c r="H598" s="62">
        <v>20200630</v>
      </c>
      <c r="I598" s="59" t="s">
        <v>842</v>
      </c>
      <c r="J598" s="61">
        <v>4.35</v>
      </c>
      <c r="K598" s="59" t="s">
        <v>53</v>
      </c>
      <c r="L598" s="66">
        <v>108.452054794521</v>
      </c>
    </row>
    <row r="599" ht="25" customHeight="1" spans="1:12">
      <c r="A599" s="59">
        <v>597</v>
      </c>
      <c r="B599" s="59" t="s">
        <v>47</v>
      </c>
      <c r="C599" s="59" t="s">
        <v>845</v>
      </c>
      <c r="D599" s="61">
        <v>4.35</v>
      </c>
      <c r="E599" s="62">
        <v>50000</v>
      </c>
      <c r="F599" s="65">
        <v>43771</v>
      </c>
      <c r="G599" s="65">
        <v>44137</v>
      </c>
      <c r="H599" s="62">
        <v>20200630</v>
      </c>
      <c r="I599" s="59" t="s">
        <v>842</v>
      </c>
      <c r="J599" s="61">
        <v>4.35</v>
      </c>
      <c r="K599" s="59" t="s">
        <v>53</v>
      </c>
      <c r="L599" s="66">
        <v>542.260273972603</v>
      </c>
    </row>
    <row r="600" ht="25" customHeight="1" spans="1:12">
      <c r="A600" s="59">
        <v>598</v>
      </c>
      <c r="B600" s="59" t="s">
        <v>47</v>
      </c>
      <c r="C600" s="59" t="s">
        <v>846</v>
      </c>
      <c r="D600" s="61">
        <v>4.35</v>
      </c>
      <c r="E600" s="62">
        <v>50000</v>
      </c>
      <c r="F600" s="65">
        <v>43771</v>
      </c>
      <c r="G600" s="65">
        <v>44137</v>
      </c>
      <c r="H600" s="62">
        <v>20200630</v>
      </c>
      <c r="I600" s="59" t="s">
        <v>52</v>
      </c>
      <c r="J600" s="61">
        <v>4.35</v>
      </c>
      <c r="K600" s="59" t="s">
        <v>53</v>
      </c>
      <c r="L600" s="66">
        <v>542.260273972603</v>
      </c>
    </row>
    <row r="601" ht="25" customHeight="1" spans="1:12">
      <c r="A601" s="59">
        <v>599</v>
      </c>
      <c r="B601" s="59" t="s">
        <v>47</v>
      </c>
      <c r="C601" s="59" t="s">
        <v>847</v>
      </c>
      <c r="D601" s="61">
        <v>4.35</v>
      </c>
      <c r="E601" s="62">
        <v>50000</v>
      </c>
      <c r="F601" s="65">
        <v>43771</v>
      </c>
      <c r="G601" s="65">
        <v>44137</v>
      </c>
      <c r="H601" s="62">
        <v>20200630</v>
      </c>
      <c r="I601" s="59" t="s">
        <v>52</v>
      </c>
      <c r="J601" s="61">
        <v>4.35</v>
      </c>
      <c r="K601" s="59" t="s">
        <v>53</v>
      </c>
      <c r="L601" s="66">
        <v>542.260273972603</v>
      </c>
    </row>
    <row r="602" ht="25" customHeight="1" spans="1:12">
      <c r="A602" s="59">
        <v>600</v>
      </c>
      <c r="B602" s="59" t="s">
        <v>337</v>
      </c>
      <c r="C602" s="59" t="s">
        <v>848</v>
      </c>
      <c r="D602" s="61">
        <v>4.35</v>
      </c>
      <c r="E602" s="62">
        <v>10000</v>
      </c>
      <c r="F602" s="65">
        <v>43773</v>
      </c>
      <c r="G602" s="65">
        <v>44139</v>
      </c>
      <c r="H602" s="62">
        <v>20200630</v>
      </c>
      <c r="I602" s="59" t="s">
        <v>52</v>
      </c>
      <c r="J602" s="61">
        <v>4.35</v>
      </c>
      <c r="K602" s="59" t="s">
        <v>53</v>
      </c>
      <c r="L602" s="66">
        <v>108.452054794521</v>
      </c>
    </row>
    <row r="603" ht="25" customHeight="1" spans="1:12">
      <c r="A603" s="59">
        <v>601</v>
      </c>
      <c r="B603" s="59" t="s">
        <v>337</v>
      </c>
      <c r="C603" s="59" t="s">
        <v>849</v>
      </c>
      <c r="D603" s="61">
        <v>4.35</v>
      </c>
      <c r="E603" s="62">
        <v>50000</v>
      </c>
      <c r="F603" s="65">
        <v>43773</v>
      </c>
      <c r="G603" s="65">
        <v>44139</v>
      </c>
      <c r="H603" s="62">
        <v>20200630</v>
      </c>
      <c r="I603" s="59" t="s">
        <v>52</v>
      </c>
      <c r="J603" s="61">
        <v>4.35</v>
      </c>
      <c r="K603" s="59" t="s">
        <v>53</v>
      </c>
      <c r="L603" s="66">
        <v>542.260273972603</v>
      </c>
    </row>
    <row r="604" ht="25" customHeight="1" spans="1:12">
      <c r="A604" s="59">
        <v>602</v>
      </c>
      <c r="B604" s="59" t="s">
        <v>337</v>
      </c>
      <c r="C604" s="59" t="s">
        <v>850</v>
      </c>
      <c r="D604" s="61">
        <v>4.35</v>
      </c>
      <c r="E604" s="62">
        <v>20000</v>
      </c>
      <c r="F604" s="65">
        <v>43773</v>
      </c>
      <c r="G604" s="65">
        <v>44139</v>
      </c>
      <c r="H604" s="62">
        <v>20200630</v>
      </c>
      <c r="I604" s="59" t="s">
        <v>52</v>
      </c>
      <c r="J604" s="61">
        <v>4.35</v>
      </c>
      <c r="K604" s="59" t="s">
        <v>53</v>
      </c>
      <c r="L604" s="66">
        <v>216.904109589041</v>
      </c>
    </row>
    <row r="605" ht="25" customHeight="1" spans="1:12">
      <c r="A605" s="59">
        <v>603</v>
      </c>
      <c r="B605" s="59" t="s">
        <v>337</v>
      </c>
      <c r="C605" s="59" t="s">
        <v>851</v>
      </c>
      <c r="D605" s="61">
        <v>4.35</v>
      </c>
      <c r="E605" s="62">
        <v>10000</v>
      </c>
      <c r="F605" s="65">
        <v>43773</v>
      </c>
      <c r="G605" s="65">
        <v>44139</v>
      </c>
      <c r="H605" s="62">
        <v>20200630</v>
      </c>
      <c r="I605" s="59" t="s">
        <v>52</v>
      </c>
      <c r="J605" s="61">
        <v>4.35</v>
      </c>
      <c r="K605" s="59" t="s">
        <v>53</v>
      </c>
      <c r="L605" s="66">
        <v>108.452054794521</v>
      </c>
    </row>
    <row r="606" ht="25" customHeight="1" spans="1:12">
      <c r="A606" s="59">
        <v>604</v>
      </c>
      <c r="B606" s="59" t="s">
        <v>337</v>
      </c>
      <c r="C606" s="59" t="s">
        <v>852</v>
      </c>
      <c r="D606" s="61">
        <v>4.35</v>
      </c>
      <c r="E606" s="62">
        <v>10000</v>
      </c>
      <c r="F606" s="65">
        <v>43773</v>
      </c>
      <c r="G606" s="65">
        <v>44139</v>
      </c>
      <c r="H606" s="62">
        <v>20200630</v>
      </c>
      <c r="I606" s="59" t="s">
        <v>52</v>
      </c>
      <c r="J606" s="61">
        <v>4.35</v>
      </c>
      <c r="K606" s="59" t="s">
        <v>53</v>
      </c>
      <c r="L606" s="66">
        <v>108.452054794521</v>
      </c>
    </row>
    <row r="607" ht="25" customHeight="1" spans="1:12">
      <c r="A607" s="59">
        <v>605</v>
      </c>
      <c r="B607" s="59" t="s">
        <v>337</v>
      </c>
      <c r="C607" s="59" t="s">
        <v>853</v>
      </c>
      <c r="D607" s="61">
        <v>4.35</v>
      </c>
      <c r="E607" s="62">
        <v>10000</v>
      </c>
      <c r="F607" s="65">
        <v>43773</v>
      </c>
      <c r="G607" s="65">
        <v>44139</v>
      </c>
      <c r="H607" s="62">
        <v>20200630</v>
      </c>
      <c r="I607" s="59" t="s">
        <v>52</v>
      </c>
      <c r="J607" s="61">
        <v>4.35</v>
      </c>
      <c r="K607" s="59" t="s">
        <v>53</v>
      </c>
      <c r="L607" s="66">
        <v>108.452054794521</v>
      </c>
    </row>
    <row r="608" ht="25" customHeight="1" spans="1:12">
      <c r="A608" s="59">
        <v>606</v>
      </c>
      <c r="B608" s="59" t="s">
        <v>337</v>
      </c>
      <c r="C608" s="59" t="s">
        <v>854</v>
      </c>
      <c r="D608" s="61">
        <v>4.35</v>
      </c>
      <c r="E608" s="62">
        <v>50000</v>
      </c>
      <c r="F608" s="65">
        <v>43773</v>
      </c>
      <c r="G608" s="65">
        <v>44139</v>
      </c>
      <c r="H608" s="62">
        <v>20200630</v>
      </c>
      <c r="I608" s="59" t="s">
        <v>52</v>
      </c>
      <c r="J608" s="61">
        <v>4.35</v>
      </c>
      <c r="K608" s="59" t="s">
        <v>53</v>
      </c>
      <c r="L608" s="66">
        <v>542.260273972603</v>
      </c>
    </row>
    <row r="609" ht="25" customHeight="1" spans="1:12">
      <c r="A609" s="59">
        <v>607</v>
      </c>
      <c r="B609" s="59" t="s">
        <v>337</v>
      </c>
      <c r="C609" s="59" t="s">
        <v>855</v>
      </c>
      <c r="D609" s="61">
        <v>4.35</v>
      </c>
      <c r="E609" s="62">
        <v>20000</v>
      </c>
      <c r="F609" s="65">
        <v>43773</v>
      </c>
      <c r="G609" s="65">
        <v>44139</v>
      </c>
      <c r="H609" s="62">
        <v>20200630</v>
      </c>
      <c r="I609" s="59" t="s">
        <v>52</v>
      </c>
      <c r="J609" s="61">
        <v>4.35</v>
      </c>
      <c r="K609" s="59" t="s">
        <v>53</v>
      </c>
      <c r="L609" s="66">
        <v>216.904109589041</v>
      </c>
    </row>
    <row r="610" ht="25" customHeight="1" spans="1:12">
      <c r="A610" s="59">
        <v>608</v>
      </c>
      <c r="B610" s="59" t="s">
        <v>337</v>
      </c>
      <c r="C610" s="59" t="s">
        <v>856</v>
      </c>
      <c r="D610" s="61">
        <v>4.35</v>
      </c>
      <c r="E610" s="62">
        <v>20000</v>
      </c>
      <c r="F610" s="65">
        <v>43773</v>
      </c>
      <c r="G610" s="65">
        <v>44139</v>
      </c>
      <c r="H610" s="62">
        <v>20200630</v>
      </c>
      <c r="I610" s="59" t="s">
        <v>52</v>
      </c>
      <c r="J610" s="61">
        <v>4.35</v>
      </c>
      <c r="K610" s="59" t="s">
        <v>53</v>
      </c>
      <c r="L610" s="66">
        <v>216.904109589041</v>
      </c>
    </row>
    <row r="611" ht="25" customHeight="1" spans="1:12">
      <c r="A611" s="59">
        <v>609</v>
      </c>
      <c r="B611" s="59" t="s">
        <v>337</v>
      </c>
      <c r="C611" s="59" t="s">
        <v>857</v>
      </c>
      <c r="D611" s="61">
        <v>4.35</v>
      </c>
      <c r="E611" s="62">
        <v>50000</v>
      </c>
      <c r="F611" s="65">
        <v>43773</v>
      </c>
      <c r="G611" s="65">
        <v>44139</v>
      </c>
      <c r="H611" s="62">
        <v>20200630</v>
      </c>
      <c r="I611" s="59" t="s">
        <v>52</v>
      </c>
      <c r="J611" s="61">
        <v>4.35</v>
      </c>
      <c r="K611" s="59" t="s">
        <v>53</v>
      </c>
      <c r="L611" s="66">
        <v>542.260273972603</v>
      </c>
    </row>
    <row r="612" ht="25" customHeight="1" spans="1:12">
      <c r="A612" s="59">
        <v>610</v>
      </c>
      <c r="B612" s="59" t="s">
        <v>63</v>
      </c>
      <c r="C612" s="59" t="s">
        <v>858</v>
      </c>
      <c r="D612" s="61">
        <v>4.35</v>
      </c>
      <c r="E612" s="62">
        <v>50000</v>
      </c>
      <c r="F612" s="65">
        <v>43773</v>
      </c>
      <c r="G612" s="65">
        <v>44139</v>
      </c>
      <c r="H612" s="62">
        <v>20200630</v>
      </c>
      <c r="I612" s="59" t="s">
        <v>52</v>
      </c>
      <c r="J612" s="61">
        <v>4.35</v>
      </c>
      <c r="K612" s="59" t="s">
        <v>53</v>
      </c>
      <c r="L612" s="66">
        <v>542.260273972603</v>
      </c>
    </row>
    <row r="613" ht="25" customHeight="1" spans="1:12">
      <c r="A613" s="59">
        <v>611</v>
      </c>
      <c r="B613" s="59" t="s">
        <v>63</v>
      </c>
      <c r="C613" s="59" t="s">
        <v>859</v>
      </c>
      <c r="D613" s="61">
        <v>4.35</v>
      </c>
      <c r="E613" s="62">
        <v>50000</v>
      </c>
      <c r="F613" s="65">
        <v>43773</v>
      </c>
      <c r="G613" s="65">
        <v>44139</v>
      </c>
      <c r="H613" s="62">
        <v>20200630</v>
      </c>
      <c r="I613" s="59" t="s">
        <v>52</v>
      </c>
      <c r="J613" s="61">
        <v>4.35</v>
      </c>
      <c r="K613" s="59" t="s">
        <v>53</v>
      </c>
      <c r="L613" s="66">
        <v>542.260273972603</v>
      </c>
    </row>
    <row r="614" ht="25" customHeight="1" spans="1:12">
      <c r="A614" s="59">
        <v>612</v>
      </c>
      <c r="B614" s="59" t="s">
        <v>63</v>
      </c>
      <c r="C614" s="59" t="s">
        <v>860</v>
      </c>
      <c r="D614" s="61">
        <v>4.35</v>
      </c>
      <c r="E614" s="62">
        <v>3000</v>
      </c>
      <c r="F614" s="65">
        <v>43773</v>
      </c>
      <c r="G614" s="65">
        <v>44139</v>
      </c>
      <c r="H614" s="62">
        <v>20200630</v>
      </c>
      <c r="I614" s="59" t="s">
        <v>52</v>
      </c>
      <c r="J614" s="61">
        <v>4.35</v>
      </c>
      <c r="K614" s="59" t="s">
        <v>53</v>
      </c>
      <c r="L614" s="66">
        <v>32.5356164383562</v>
      </c>
    </row>
    <row r="615" ht="25" customHeight="1" spans="1:12">
      <c r="A615" s="59">
        <v>613</v>
      </c>
      <c r="B615" s="59" t="s">
        <v>63</v>
      </c>
      <c r="C615" s="59" t="s">
        <v>861</v>
      </c>
      <c r="D615" s="61">
        <v>4.35</v>
      </c>
      <c r="E615" s="62">
        <v>10000</v>
      </c>
      <c r="F615" s="65">
        <v>43773</v>
      </c>
      <c r="G615" s="65">
        <v>44139</v>
      </c>
      <c r="H615" s="62">
        <v>20200630</v>
      </c>
      <c r="I615" s="59" t="s">
        <v>52</v>
      </c>
      <c r="J615" s="61">
        <v>4.35</v>
      </c>
      <c r="K615" s="59" t="s">
        <v>53</v>
      </c>
      <c r="L615" s="66">
        <v>108.452054794521</v>
      </c>
    </row>
    <row r="616" ht="25" customHeight="1" spans="1:12">
      <c r="A616" s="59">
        <v>614</v>
      </c>
      <c r="B616" s="59" t="s">
        <v>63</v>
      </c>
      <c r="C616" s="59" t="s">
        <v>862</v>
      </c>
      <c r="D616" s="61">
        <v>4.35</v>
      </c>
      <c r="E616" s="62">
        <v>30000</v>
      </c>
      <c r="F616" s="65">
        <v>43773</v>
      </c>
      <c r="G616" s="65">
        <v>44139</v>
      </c>
      <c r="H616" s="62">
        <v>20200630</v>
      </c>
      <c r="I616" s="59" t="s">
        <v>52</v>
      </c>
      <c r="J616" s="61">
        <v>4.35</v>
      </c>
      <c r="K616" s="59" t="s">
        <v>53</v>
      </c>
      <c r="L616" s="66">
        <v>325.356164383562</v>
      </c>
    </row>
    <row r="617" ht="25" customHeight="1" spans="1:12">
      <c r="A617" s="59">
        <v>615</v>
      </c>
      <c r="B617" s="59" t="s">
        <v>63</v>
      </c>
      <c r="C617" s="59" t="s">
        <v>863</v>
      </c>
      <c r="D617" s="61">
        <v>4.35</v>
      </c>
      <c r="E617" s="62">
        <v>10000</v>
      </c>
      <c r="F617" s="65">
        <v>43773</v>
      </c>
      <c r="G617" s="65">
        <v>44139</v>
      </c>
      <c r="H617" s="62">
        <v>20200630</v>
      </c>
      <c r="I617" s="59" t="s">
        <v>52</v>
      </c>
      <c r="J617" s="61">
        <v>4.35</v>
      </c>
      <c r="K617" s="59" t="s">
        <v>53</v>
      </c>
      <c r="L617" s="66">
        <v>108.452054794521</v>
      </c>
    </row>
    <row r="618" ht="25" customHeight="1" spans="1:12">
      <c r="A618" s="59">
        <v>616</v>
      </c>
      <c r="B618" s="59" t="s">
        <v>63</v>
      </c>
      <c r="C618" s="59" t="s">
        <v>864</v>
      </c>
      <c r="D618" s="61">
        <v>4.35</v>
      </c>
      <c r="E618" s="62">
        <v>10000</v>
      </c>
      <c r="F618" s="65">
        <v>43773</v>
      </c>
      <c r="G618" s="65">
        <v>44139</v>
      </c>
      <c r="H618" s="62">
        <v>20200630</v>
      </c>
      <c r="I618" s="59" t="s">
        <v>52</v>
      </c>
      <c r="J618" s="61">
        <v>4.35</v>
      </c>
      <c r="K618" s="59" t="s">
        <v>53</v>
      </c>
      <c r="L618" s="66">
        <v>108.452054794521</v>
      </c>
    </row>
    <row r="619" ht="25" customHeight="1" spans="1:12">
      <c r="A619" s="59">
        <v>617</v>
      </c>
      <c r="B619" s="59" t="s">
        <v>63</v>
      </c>
      <c r="C619" s="59" t="s">
        <v>865</v>
      </c>
      <c r="D619" s="61">
        <v>4.35</v>
      </c>
      <c r="E619" s="62">
        <v>5000</v>
      </c>
      <c r="F619" s="65">
        <v>43773</v>
      </c>
      <c r="G619" s="65">
        <v>44139</v>
      </c>
      <c r="H619" s="62">
        <v>20200630</v>
      </c>
      <c r="I619" s="59" t="s">
        <v>52</v>
      </c>
      <c r="J619" s="61">
        <v>4.35</v>
      </c>
      <c r="K619" s="59" t="s">
        <v>53</v>
      </c>
      <c r="L619" s="66">
        <v>54.2260273972603</v>
      </c>
    </row>
    <row r="620" ht="25" customHeight="1" spans="1:12">
      <c r="A620" s="59">
        <v>618</v>
      </c>
      <c r="B620" s="59" t="s">
        <v>63</v>
      </c>
      <c r="C620" s="59" t="s">
        <v>866</v>
      </c>
      <c r="D620" s="61">
        <v>4.35</v>
      </c>
      <c r="E620" s="62">
        <v>5000</v>
      </c>
      <c r="F620" s="65">
        <v>43773</v>
      </c>
      <c r="G620" s="65">
        <v>44139</v>
      </c>
      <c r="H620" s="62">
        <v>20200630</v>
      </c>
      <c r="I620" s="59" t="s">
        <v>52</v>
      </c>
      <c r="J620" s="61">
        <v>4.35</v>
      </c>
      <c r="K620" s="59" t="s">
        <v>53</v>
      </c>
      <c r="L620" s="66">
        <v>54.2260273972603</v>
      </c>
    </row>
    <row r="621" ht="25" customHeight="1" spans="1:12">
      <c r="A621" s="59">
        <v>619</v>
      </c>
      <c r="B621" s="59" t="s">
        <v>63</v>
      </c>
      <c r="C621" s="59" t="s">
        <v>867</v>
      </c>
      <c r="D621" s="61">
        <v>4.35</v>
      </c>
      <c r="E621" s="62">
        <v>5000</v>
      </c>
      <c r="F621" s="65">
        <v>43773</v>
      </c>
      <c r="G621" s="65">
        <v>44139</v>
      </c>
      <c r="H621" s="62">
        <v>20200630</v>
      </c>
      <c r="I621" s="59" t="s">
        <v>52</v>
      </c>
      <c r="J621" s="61">
        <v>4.35</v>
      </c>
      <c r="K621" s="59" t="s">
        <v>53</v>
      </c>
      <c r="L621" s="66">
        <v>54.2260273972603</v>
      </c>
    </row>
    <row r="622" ht="25" customHeight="1" spans="1:12">
      <c r="A622" s="59">
        <v>620</v>
      </c>
      <c r="B622" s="59" t="s">
        <v>63</v>
      </c>
      <c r="C622" s="59" t="s">
        <v>868</v>
      </c>
      <c r="D622" s="61">
        <v>4.35</v>
      </c>
      <c r="E622" s="62">
        <v>5000</v>
      </c>
      <c r="F622" s="65">
        <v>43773</v>
      </c>
      <c r="G622" s="65">
        <v>44139</v>
      </c>
      <c r="H622" s="62">
        <v>20200630</v>
      </c>
      <c r="I622" s="59" t="s">
        <v>52</v>
      </c>
      <c r="J622" s="61">
        <v>4.35</v>
      </c>
      <c r="K622" s="59" t="s">
        <v>53</v>
      </c>
      <c r="L622" s="66">
        <v>54.2260273972603</v>
      </c>
    </row>
    <row r="623" ht="25" customHeight="1" spans="1:12">
      <c r="A623" s="59">
        <v>621</v>
      </c>
      <c r="B623" s="59" t="s">
        <v>47</v>
      </c>
      <c r="C623" s="59" t="s">
        <v>869</v>
      </c>
      <c r="D623" s="61">
        <v>4.35</v>
      </c>
      <c r="E623" s="62">
        <v>30000</v>
      </c>
      <c r="F623" s="65">
        <v>43773</v>
      </c>
      <c r="G623" s="65">
        <v>44139</v>
      </c>
      <c r="H623" s="62">
        <v>20200630</v>
      </c>
      <c r="I623" s="59" t="s">
        <v>52</v>
      </c>
      <c r="J623" s="61">
        <v>4.35</v>
      </c>
      <c r="K623" s="59" t="s">
        <v>53</v>
      </c>
      <c r="L623" s="66">
        <v>325.356164383562</v>
      </c>
    </row>
    <row r="624" ht="25" customHeight="1" spans="1:12">
      <c r="A624" s="59">
        <v>622</v>
      </c>
      <c r="B624" s="59" t="s">
        <v>47</v>
      </c>
      <c r="C624" s="59" t="s">
        <v>870</v>
      </c>
      <c r="D624" s="61">
        <v>4.35</v>
      </c>
      <c r="E624" s="62">
        <v>10000</v>
      </c>
      <c r="F624" s="65">
        <v>43773</v>
      </c>
      <c r="G624" s="65">
        <v>44139</v>
      </c>
      <c r="H624" s="62">
        <v>20200630</v>
      </c>
      <c r="I624" s="59" t="s">
        <v>52</v>
      </c>
      <c r="J624" s="61">
        <v>4.35</v>
      </c>
      <c r="K624" s="59" t="s">
        <v>53</v>
      </c>
      <c r="L624" s="66">
        <v>108.452054794521</v>
      </c>
    </row>
    <row r="625" ht="25" customHeight="1" spans="1:12">
      <c r="A625" s="59">
        <v>623</v>
      </c>
      <c r="B625" s="59" t="s">
        <v>47</v>
      </c>
      <c r="C625" s="59" t="s">
        <v>871</v>
      </c>
      <c r="D625" s="61">
        <v>4.35</v>
      </c>
      <c r="E625" s="62">
        <v>30000</v>
      </c>
      <c r="F625" s="65">
        <v>43773</v>
      </c>
      <c r="G625" s="65">
        <v>44139</v>
      </c>
      <c r="H625" s="62">
        <v>20200630</v>
      </c>
      <c r="I625" s="59" t="s">
        <v>842</v>
      </c>
      <c r="J625" s="61">
        <v>4.35</v>
      </c>
      <c r="K625" s="59" t="s">
        <v>53</v>
      </c>
      <c r="L625" s="66">
        <v>325.356164383562</v>
      </c>
    </row>
    <row r="626" ht="25" customHeight="1" spans="1:12">
      <c r="A626" s="59">
        <v>624</v>
      </c>
      <c r="B626" s="59" t="s">
        <v>47</v>
      </c>
      <c r="C626" s="59" t="s">
        <v>872</v>
      </c>
      <c r="D626" s="61">
        <v>4.35</v>
      </c>
      <c r="E626" s="62">
        <v>50000</v>
      </c>
      <c r="F626" s="65">
        <v>43773</v>
      </c>
      <c r="G626" s="65">
        <v>44139</v>
      </c>
      <c r="H626" s="62">
        <v>20200630</v>
      </c>
      <c r="I626" s="59" t="s">
        <v>52</v>
      </c>
      <c r="J626" s="61">
        <v>4.35</v>
      </c>
      <c r="K626" s="59" t="s">
        <v>53</v>
      </c>
      <c r="L626" s="66">
        <v>542.260273972603</v>
      </c>
    </row>
    <row r="627" ht="25" customHeight="1" spans="1:12">
      <c r="A627" s="59">
        <v>625</v>
      </c>
      <c r="B627" s="59" t="s">
        <v>337</v>
      </c>
      <c r="C627" s="59" t="s">
        <v>873</v>
      </c>
      <c r="D627" s="61">
        <v>4.35</v>
      </c>
      <c r="E627" s="62">
        <v>10000</v>
      </c>
      <c r="F627" s="65">
        <v>43774</v>
      </c>
      <c r="G627" s="65">
        <v>44140</v>
      </c>
      <c r="H627" s="62">
        <v>20200630</v>
      </c>
      <c r="I627" s="59" t="s">
        <v>529</v>
      </c>
      <c r="J627" s="61">
        <v>4.35</v>
      </c>
      <c r="K627" s="59" t="s">
        <v>53</v>
      </c>
      <c r="L627" s="66">
        <v>108.452054794521</v>
      </c>
    </row>
    <row r="628" ht="25" customHeight="1" spans="1:12">
      <c r="A628" s="59">
        <v>626</v>
      </c>
      <c r="B628" s="59" t="s">
        <v>23</v>
      </c>
      <c r="C628" s="59" t="s">
        <v>874</v>
      </c>
      <c r="D628" s="61">
        <v>4.35</v>
      </c>
      <c r="E628" s="62">
        <v>30000</v>
      </c>
      <c r="F628" s="65">
        <v>43775</v>
      </c>
      <c r="G628" s="65">
        <v>44141</v>
      </c>
      <c r="H628" s="62">
        <v>20200630</v>
      </c>
      <c r="I628" s="59" t="s">
        <v>52</v>
      </c>
      <c r="J628" s="61">
        <v>4.35</v>
      </c>
      <c r="K628" s="59" t="s">
        <v>53</v>
      </c>
      <c r="L628" s="66">
        <v>325.356164383562</v>
      </c>
    </row>
    <row r="629" ht="25" customHeight="1" spans="1:12">
      <c r="A629" s="59">
        <v>627</v>
      </c>
      <c r="B629" s="59" t="s">
        <v>337</v>
      </c>
      <c r="C629" s="59" t="s">
        <v>875</v>
      </c>
      <c r="D629" s="61">
        <v>4.35</v>
      </c>
      <c r="E629" s="62">
        <v>10000</v>
      </c>
      <c r="F629" s="65">
        <v>43775</v>
      </c>
      <c r="G629" s="65">
        <v>44141</v>
      </c>
      <c r="H629" s="62">
        <v>20200630</v>
      </c>
      <c r="I629" s="59" t="s">
        <v>52</v>
      </c>
      <c r="J629" s="61">
        <v>4.35</v>
      </c>
      <c r="K629" s="59" t="s">
        <v>53</v>
      </c>
      <c r="L629" s="66">
        <v>108.452054794521</v>
      </c>
    </row>
    <row r="630" ht="25" customHeight="1" spans="1:12">
      <c r="A630" s="59">
        <v>628</v>
      </c>
      <c r="B630" s="59" t="s">
        <v>47</v>
      </c>
      <c r="C630" s="59" t="s">
        <v>876</v>
      </c>
      <c r="D630" s="61">
        <v>4.35</v>
      </c>
      <c r="E630" s="62">
        <v>20000</v>
      </c>
      <c r="F630" s="65">
        <v>43775</v>
      </c>
      <c r="G630" s="65">
        <v>44141</v>
      </c>
      <c r="H630" s="62">
        <v>20200630</v>
      </c>
      <c r="I630" s="59" t="s">
        <v>52</v>
      </c>
      <c r="J630" s="61">
        <v>4.35</v>
      </c>
      <c r="K630" s="59" t="s">
        <v>53</v>
      </c>
      <c r="L630" s="66">
        <v>216.904109589041</v>
      </c>
    </row>
    <row r="631" ht="25" customHeight="1" spans="1:12">
      <c r="A631" s="59">
        <v>629</v>
      </c>
      <c r="B631" s="59" t="s">
        <v>37</v>
      </c>
      <c r="C631" s="59" t="s">
        <v>877</v>
      </c>
      <c r="D631" s="61">
        <v>4.35</v>
      </c>
      <c r="E631" s="62">
        <v>30000</v>
      </c>
      <c r="F631" s="65">
        <v>43775</v>
      </c>
      <c r="G631" s="65">
        <v>44141</v>
      </c>
      <c r="H631" s="62">
        <v>20200630</v>
      </c>
      <c r="I631" s="59" t="s">
        <v>52</v>
      </c>
      <c r="J631" s="61">
        <v>4.35</v>
      </c>
      <c r="K631" s="59" t="s">
        <v>53</v>
      </c>
      <c r="L631" s="66">
        <v>325.356164383562</v>
      </c>
    </row>
    <row r="632" ht="25" customHeight="1" spans="1:12">
      <c r="A632" s="59">
        <v>630</v>
      </c>
      <c r="B632" s="59" t="s">
        <v>337</v>
      </c>
      <c r="C632" s="59" t="s">
        <v>878</v>
      </c>
      <c r="D632" s="61">
        <v>4.35</v>
      </c>
      <c r="E632" s="62">
        <v>10000</v>
      </c>
      <c r="F632" s="65">
        <v>43777</v>
      </c>
      <c r="G632" s="65">
        <v>44143</v>
      </c>
      <c r="H632" s="62">
        <v>20200630</v>
      </c>
      <c r="I632" s="59" t="s">
        <v>52</v>
      </c>
      <c r="J632" s="61">
        <v>4.35</v>
      </c>
      <c r="K632" s="59" t="s">
        <v>53</v>
      </c>
      <c r="L632" s="66">
        <v>108.452054794521</v>
      </c>
    </row>
    <row r="633" ht="25" customHeight="1" spans="1:12">
      <c r="A633" s="59">
        <v>631</v>
      </c>
      <c r="B633" s="59" t="s">
        <v>63</v>
      </c>
      <c r="C633" s="59" t="s">
        <v>879</v>
      </c>
      <c r="D633" s="61">
        <v>4.35</v>
      </c>
      <c r="E633" s="62">
        <v>50000</v>
      </c>
      <c r="F633" s="65">
        <v>43777</v>
      </c>
      <c r="G633" s="65">
        <v>44143</v>
      </c>
      <c r="H633" s="62">
        <v>20200630</v>
      </c>
      <c r="I633" s="59" t="s">
        <v>842</v>
      </c>
      <c r="J633" s="61">
        <v>4.35</v>
      </c>
      <c r="K633" s="59" t="s">
        <v>53</v>
      </c>
      <c r="L633" s="66">
        <v>542.260273972603</v>
      </c>
    </row>
    <row r="634" ht="25" customHeight="1" spans="1:12">
      <c r="A634" s="59">
        <v>632</v>
      </c>
      <c r="B634" s="59" t="s">
        <v>337</v>
      </c>
      <c r="C634" s="59" t="s">
        <v>880</v>
      </c>
      <c r="D634" s="61">
        <v>4.35</v>
      </c>
      <c r="E634" s="62">
        <v>50000</v>
      </c>
      <c r="F634" s="65">
        <v>43778</v>
      </c>
      <c r="G634" s="65">
        <v>44144</v>
      </c>
      <c r="H634" s="62">
        <v>20200630</v>
      </c>
      <c r="I634" s="59" t="s">
        <v>842</v>
      </c>
      <c r="J634" s="61">
        <v>4.35</v>
      </c>
      <c r="K634" s="59" t="s">
        <v>53</v>
      </c>
      <c r="L634" s="66">
        <v>542.260273972603</v>
      </c>
    </row>
    <row r="635" ht="25" customHeight="1" spans="1:12">
      <c r="A635" s="59">
        <v>633</v>
      </c>
      <c r="B635" s="59" t="s">
        <v>337</v>
      </c>
      <c r="C635" s="59" t="s">
        <v>881</v>
      </c>
      <c r="D635" s="61">
        <v>4.35</v>
      </c>
      <c r="E635" s="62">
        <v>50000</v>
      </c>
      <c r="F635" s="65">
        <v>43778</v>
      </c>
      <c r="G635" s="65">
        <v>44144</v>
      </c>
      <c r="H635" s="62">
        <v>20200630</v>
      </c>
      <c r="I635" s="59" t="s">
        <v>842</v>
      </c>
      <c r="J635" s="61">
        <v>4.35</v>
      </c>
      <c r="K635" s="59" t="s">
        <v>53</v>
      </c>
      <c r="L635" s="66">
        <v>542.260273972603</v>
      </c>
    </row>
    <row r="636" ht="25" customHeight="1" spans="1:12">
      <c r="A636" s="59">
        <v>634</v>
      </c>
      <c r="B636" s="59" t="s">
        <v>337</v>
      </c>
      <c r="C636" s="59" t="s">
        <v>882</v>
      </c>
      <c r="D636" s="61">
        <v>4.35</v>
      </c>
      <c r="E636" s="62">
        <v>50000</v>
      </c>
      <c r="F636" s="65">
        <v>43778</v>
      </c>
      <c r="G636" s="65">
        <v>44144</v>
      </c>
      <c r="H636" s="62">
        <v>20200630</v>
      </c>
      <c r="I636" s="59" t="s">
        <v>842</v>
      </c>
      <c r="J636" s="61">
        <v>4.35</v>
      </c>
      <c r="K636" s="59" t="s">
        <v>53</v>
      </c>
      <c r="L636" s="66">
        <v>542.260273972603</v>
      </c>
    </row>
    <row r="637" ht="25" customHeight="1" spans="1:12">
      <c r="A637" s="59">
        <v>635</v>
      </c>
      <c r="B637" s="59" t="s">
        <v>337</v>
      </c>
      <c r="C637" s="59" t="s">
        <v>883</v>
      </c>
      <c r="D637" s="61">
        <v>4.35</v>
      </c>
      <c r="E637" s="62">
        <v>50000</v>
      </c>
      <c r="F637" s="65">
        <v>43778</v>
      </c>
      <c r="G637" s="65">
        <v>44144</v>
      </c>
      <c r="H637" s="62">
        <v>20200630</v>
      </c>
      <c r="I637" s="59" t="s">
        <v>842</v>
      </c>
      <c r="J637" s="61">
        <v>4.35</v>
      </c>
      <c r="K637" s="59" t="s">
        <v>53</v>
      </c>
      <c r="L637" s="66">
        <v>542.260273972603</v>
      </c>
    </row>
    <row r="638" ht="25" customHeight="1" spans="1:12">
      <c r="A638" s="59">
        <v>636</v>
      </c>
      <c r="B638" s="59" t="s">
        <v>337</v>
      </c>
      <c r="C638" s="59" t="s">
        <v>884</v>
      </c>
      <c r="D638" s="61">
        <v>4.35</v>
      </c>
      <c r="E638" s="62">
        <v>50000</v>
      </c>
      <c r="F638" s="65">
        <v>43778</v>
      </c>
      <c r="G638" s="65">
        <v>44144</v>
      </c>
      <c r="H638" s="62">
        <v>20200630</v>
      </c>
      <c r="I638" s="59" t="s">
        <v>842</v>
      </c>
      <c r="J638" s="61">
        <v>4.35</v>
      </c>
      <c r="K638" s="59" t="s">
        <v>53</v>
      </c>
      <c r="L638" s="66">
        <v>542.260273972603</v>
      </c>
    </row>
    <row r="639" ht="25" customHeight="1" spans="1:12">
      <c r="A639" s="59">
        <v>637</v>
      </c>
      <c r="B639" s="59" t="s">
        <v>337</v>
      </c>
      <c r="C639" s="59" t="s">
        <v>885</v>
      </c>
      <c r="D639" s="61">
        <v>4.35</v>
      </c>
      <c r="E639" s="62">
        <v>50000</v>
      </c>
      <c r="F639" s="65">
        <v>43778</v>
      </c>
      <c r="G639" s="65">
        <v>44144</v>
      </c>
      <c r="H639" s="62">
        <v>20200630</v>
      </c>
      <c r="I639" s="59" t="s">
        <v>842</v>
      </c>
      <c r="J639" s="61">
        <v>4.35</v>
      </c>
      <c r="K639" s="59" t="s">
        <v>53</v>
      </c>
      <c r="L639" s="66">
        <v>542.260273972603</v>
      </c>
    </row>
    <row r="640" ht="25" customHeight="1" spans="1:12">
      <c r="A640" s="59">
        <v>638</v>
      </c>
      <c r="B640" s="59" t="s">
        <v>337</v>
      </c>
      <c r="C640" s="59" t="s">
        <v>886</v>
      </c>
      <c r="D640" s="61">
        <v>4.35</v>
      </c>
      <c r="E640" s="62">
        <v>50000</v>
      </c>
      <c r="F640" s="65">
        <v>43778</v>
      </c>
      <c r="G640" s="65">
        <v>44144</v>
      </c>
      <c r="H640" s="62">
        <v>20200630</v>
      </c>
      <c r="I640" s="59" t="s">
        <v>842</v>
      </c>
      <c r="J640" s="61">
        <v>4.35</v>
      </c>
      <c r="K640" s="59" t="s">
        <v>53</v>
      </c>
      <c r="L640" s="66">
        <v>542.260273972603</v>
      </c>
    </row>
    <row r="641" ht="25" customHeight="1" spans="1:12">
      <c r="A641" s="59">
        <v>639</v>
      </c>
      <c r="B641" s="59" t="s">
        <v>337</v>
      </c>
      <c r="C641" s="59" t="s">
        <v>887</v>
      </c>
      <c r="D641" s="61">
        <v>4.35</v>
      </c>
      <c r="E641" s="62">
        <v>50000</v>
      </c>
      <c r="F641" s="65">
        <v>43778</v>
      </c>
      <c r="G641" s="65">
        <v>44144</v>
      </c>
      <c r="H641" s="62">
        <v>20200630</v>
      </c>
      <c r="I641" s="59" t="s">
        <v>842</v>
      </c>
      <c r="J641" s="61">
        <v>4.35</v>
      </c>
      <c r="K641" s="59" t="s">
        <v>53</v>
      </c>
      <c r="L641" s="66">
        <v>542.260273972603</v>
      </c>
    </row>
    <row r="642" ht="25" customHeight="1" spans="1:12">
      <c r="A642" s="59">
        <v>640</v>
      </c>
      <c r="B642" s="59" t="s">
        <v>337</v>
      </c>
      <c r="C642" s="59" t="s">
        <v>888</v>
      </c>
      <c r="D642" s="61">
        <v>4.35</v>
      </c>
      <c r="E642" s="62">
        <v>50000</v>
      </c>
      <c r="F642" s="65">
        <v>43780</v>
      </c>
      <c r="G642" s="65">
        <v>44146</v>
      </c>
      <c r="H642" s="62">
        <v>20200630</v>
      </c>
      <c r="I642" s="59" t="s">
        <v>52</v>
      </c>
      <c r="J642" s="61">
        <v>4.35</v>
      </c>
      <c r="K642" s="59" t="s">
        <v>53</v>
      </c>
      <c r="L642" s="66">
        <v>542.260273972603</v>
      </c>
    </row>
    <row r="643" ht="25" customHeight="1" spans="1:12">
      <c r="A643" s="59">
        <v>641</v>
      </c>
      <c r="B643" s="59" t="s">
        <v>337</v>
      </c>
      <c r="C643" s="59" t="s">
        <v>889</v>
      </c>
      <c r="D643" s="61">
        <v>4.35</v>
      </c>
      <c r="E643" s="62">
        <v>10000</v>
      </c>
      <c r="F643" s="65">
        <v>43782</v>
      </c>
      <c r="G643" s="65">
        <v>44148</v>
      </c>
      <c r="H643" s="62">
        <v>20200630</v>
      </c>
      <c r="I643" s="59" t="s">
        <v>842</v>
      </c>
      <c r="J643" s="61">
        <v>4.35</v>
      </c>
      <c r="K643" s="59" t="s">
        <v>53</v>
      </c>
      <c r="L643" s="66">
        <v>108.452054794521</v>
      </c>
    </row>
    <row r="644" ht="25" customHeight="1" spans="1:12">
      <c r="A644" s="59">
        <v>642</v>
      </c>
      <c r="B644" s="59" t="s">
        <v>337</v>
      </c>
      <c r="C644" s="59" t="s">
        <v>890</v>
      </c>
      <c r="D644" s="61">
        <v>4.35</v>
      </c>
      <c r="E644" s="62">
        <v>50000</v>
      </c>
      <c r="F644" s="65">
        <v>43782</v>
      </c>
      <c r="G644" s="65">
        <v>44148</v>
      </c>
      <c r="H644" s="62">
        <v>20200630</v>
      </c>
      <c r="I644" s="59" t="s">
        <v>52</v>
      </c>
      <c r="J644" s="61">
        <v>4.35</v>
      </c>
      <c r="K644" s="59" t="s">
        <v>53</v>
      </c>
      <c r="L644" s="66">
        <v>542.260273972603</v>
      </c>
    </row>
    <row r="645" ht="25" customHeight="1" spans="1:12">
      <c r="A645" s="59">
        <v>643</v>
      </c>
      <c r="B645" s="59" t="s">
        <v>381</v>
      </c>
      <c r="C645" s="59" t="s">
        <v>891</v>
      </c>
      <c r="D645" s="61">
        <v>4.35</v>
      </c>
      <c r="E645" s="62">
        <v>50000</v>
      </c>
      <c r="F645" s="65">
        <v>43783</v>
      </c>
      <c r="G645" s="65">
        <v>44149</v>
      </c>
      <c r="H645" s="62">
        <v>20200630</v>
      </c>
      <c r="I645" s="59" t="s">
        <v>52</v>
      </c>
      <c r="J645" s="61">
        <v>4.35</v>
      </c>
      <c r="K645" s="59" t="s">
        <v>53</v>
      </c>
      <c r="L645" s="66">
        <v>542.260273972603</v>
      </c>
    </row>
    <row r="646" ht="25" customHeight="1" spans="1:12">
      <c r="A646" s="59">
        <v>644</v>
      </c>
      <c r="B646" s="59" t="s">
        <v>65</v>
      </c>
      <c r="C646" s="59" t="s">
        <v>892</v>
      </c>
      <c r="D646" s="61">
        <v>4.35</v>
      </c>
      <c r="E646" s="62">
        <v>50000</v>
      </c>
      <c r="F646" s="65">
        <v>43783</v>
      </c>
      <c r="G646" s="65">
        <v>44149</v>
      </c>
      <c r="H646" s="62">
        <v>20200630</v>
      </c>
      <c r="I646" s="59" t="s">
        <v>52</v>
      </c>
      <c r="J646" s="61">
        <v>4.35</v>
      </c>
      <c r="K646" s="59" t="s">
        <v>53</v>
      </c>
      <c r="L646" s="66">
        <v>542.260273972603</v>
      </c>
    </row>
    <row r="647" ht="25" customHeight="1" spans="1:12">
      <c r="A647" s="59">
        <v>645</v>
      </c>
      <c r="B647" s="59" t="s">
        <v>65</v>
      </c>
      <c r="C647" s="59" t="s">
        <v>893</v>
      </c>
      <c r="D647" s="61">
        <v>4.35</v>
      </c>
      <c r="E647" s="62">
        <v>50000</v>
      </c>
      <c r="F647" s="65">
        <v>43783</v>
      </c>
      <c r="G647" s="65">
        <v>44149</v>
      </c>
      <c r="H647" s="62">
        <v>20200630</v>
      </c>
      <c r="I647" s="59" t="s">
        <v>52</v>
      </c>
      <c r="J647" s="61">
        <v>4.35</v>
      </c>
      <c r="K647" s="59" t="s">
        <v>53</v>
      </c>
      <c r="L647" s="66">
        <v>542.260273972603</v>
      </c>
    </row>
    <row r="648" ht="25" customHeight="1" spans="1:12">
      <c r="A648" s="59">
        <v>646</v>
      </c>
      <c r="B648" s="59" t="s">
        <v>54</v>
      </c>
      <c r="C648" s="59" t="s">
        <v>894</v>
      </c>
      <c r="D648" s="61">
        <v>4.35</v>
      </c>
      <c r="E648" s="62">
        <v>50000</v>
      </c>
      <c r="F648" s="65">
        <v>43783</v>
      </c>
      <c r="G648" s="65">
        <v>44149</v>
      </c>
      <c r="H648" s="62">
        <v>20200630</v>
      </c>
      <c r="I648" s="59" t="s">
        <v>52</v>
      </c>
      <c r="J648" s="61">
        <v>4.35</v>
      </c>
      <c r="K648" s="59" t="s">
        <v>53</v>
      </c>
      <c r="L648" s="66">
        <v>542.260273972603</v>
      </c>
    </row>
    <row r="649" ht="25" customHeight="1" spans="1:12">
      <c r="A649" s="59">
        <v>647</v>
      </c>
      <c r="B649" s="59" t="s">
        <v>54</v>
      </c>
      <c r="C649" s="59" t="s">
        <v>895</v>
      </c>
      <c r="D649" s="61">
        <v>4.35</v>
      </c>
      <c r="E649" s="62">
        <v>50000</v>
      </c>
      <c r="F649" s="65">
        <v>43783</v>
      </c>
      <c r="G649" s="65">
        <v>44149</v>
      </c>
      <c r="H649" s="62">
        <v>20200630</v>
      </c>
      <c r="I649" s="59" t="s">
        <v>52</v>
      </c>
      <c r="J649" s="61">
        <v>4.35</v>
      </c>
      <c r="K649" s="59" t="s">
        <v>53</v>
      </c>
      <c r="L649" s="66">
        <v>542.260273972603</v>
      </c>
    </row>
    <row r="650" ht="25" customHeight="1" spans="1:12">
      <c r="A650" s="59">
        <v>648</v>
      </c>
      <c r="B650" s="59" t="s">
        <v>54</v>
      </c>
      <c r="C650" s="59" t="s">
        <v>896</v>
      </c>
      <c r="D650" s="61">
        <v>4.35</v>
      </c>
      <c r="E650" s="62">
        <v>50000</v>
      </c>
      <c r="F650" s="65">
        <v>43783</v>
      </c>
      <c r="G650" s="65">
        <v>44149</v>
      </c>
      <c r="H650" s="62">
        <v>20200630</v>
      </c>
      <c r="I650" s="59" t="s">
        <v>52</v>
      </c>
      <c r="J650" s="61">
        <v>4.35</v>
      </c>
      <c r="K650" s="59" t="s">
        <v>53</v>
      </c>
      <c r="L650" s="66">
        <v>542.260273972603</v>
      </c>
    </row>
    <row r="651" ht="25" customHeight="1" spans="1:12">
      <c r="A651" s="59">
        <v>649</v>
      </c>
      <c r="B651" s="59" t="s">
        <v>54</v>
      </c>
      <c r="C651" s="59" t="s">
        <v>897</v>
      </c>
      <c r="D651" s="61">
        <v>4.35</v>
      </c>
      <c r="E651" s="62">
        <v>50000</v>
      </c>
      <c r="F651" s="65">
        <v>43783</v>
      </c>
      <c r="G651" s="65">
        <v>44149</v>
      </c>
      <c r="H651" s="62">
        <v>20200630</v>
      </c>
      <c r="I651" s="59" t="s">
        <v>52</v>
      </c>
      <c r="J651" s="61">
        <v>4.35</v>
      </c>
      <c r="K651" s="59" t="s">
        <v>53</v>
      </c>
      <c r="L651" s="66">
        <v>542.260273972603</v>
      </c>
    </row>
    <row r="652" ht="25" customHeight="1" spans="1:12">
      <c r="A652" s="59">
        <v>650</v>
      </c>
      <c r="B652" s="59" t="s">
        <v>54</v>
      </c>
      <c r="C652" s="59" t="s">
        <v>898</v>
      </c>
      <c r="D652" s="61">
        <v>4.35</v>
      </c>
      <c r="E652" s="62">
        <v>50000</v>
      </c>
      <c r="F652" s="65">
        <v>43783</v>
      </c>
      <c r="G652" s="65">
        <v>44149</v>
      </c>
      <c r="H652" s="62">
        <v>20200630</v>
      </c>
      <c r="I652" s="59" t="s">
        <v>52</v>
      </c>
      <c r="J652" s="61">
        <v>4.35</v>
      </c>
      <c r="K652" s="59" t="s">
        <v>53</v>
      </c>
      <c r="L652" s="66">
        <v>542.260273972603</v>
      </c>
    </row>
    <row r="653" ht="25" customHeight="1" spans="1:12">
      <c r="A653" s="59">
        <v>651</v>
      </c>
      <c r="B653" s="59" t="s">
        <v>54</v>
      </c>
      <c r="C653" s="59" t="s">
        <v>899</v>
      </c>
      <c r="D653" s="61">
        <v>4.35</v>
      </c>
      <c r="E653" s="62">
        <v>50000</v>
      </c>
      <c r="F653" s="65">
        <v>43783</v>
      </c>
      <c r="G653" s="65">
        <v>44149</v>
      </c>
      <c r="H653" s="62">
        <v>20200630</v>
      </c>
      <c r="I653" s="59" t="s">
        <v>52</v>
      </c>
      <c r="J653" s="61">
        <v>4.35</v>
      </c>
      <c r="K653" s="59" t="s">
        <v>53</v>
      </c>
      <c r="L653" s="66">
        <v>542.260273972603</v>
      </c>
    </row>
    <row r="654" ht="25" customHeight="1" spans="1:12">
      <c r="A654" s="59">
        <v>652</v>
      </c>
      <c r="B654" s="59" t="s">
        <v>65</v>
      </c>
      <c r="C654" s="59" t="s">
        <v>900</v>
      </c>
      <c r="D654" s="61">
        <v>4.35</v>
      </c>
      <c r="E654" s="62">
        <v>50000</v>
      </c>
      <c r="F654" s="65">
        <v>43783</v>
      </c>
      <c r="G654" s="65">
        <v>44149</v>
      </c>
      <c r="H654" s="62">
        <v>20200630</v>
      </c>
      <c r="I654" s="59" t="s">
        <v>52</v>
      </c>
      <c r="J654" s="61">
        <v>4.35</v>
      </c>
      <c r="K654" s="59" t="s">
        <v>53</v>
      </c>
      <c r="L654" s="66">
        <v>542.260273972603</v>
      </c>
    </row>
    <row r="655" ht="25" customHeight="1" spans="1:12">
      <c r="A655" s="59">
        <v>653</v>
      </c>
      <c r="B655" s="59" t="s">
        <v>65</v>
      </c>
      <c r="C655" s="59" t="s">
        <v>901</v>
      </c>
      <c r="D655" s="61">
        <v>4.35</v>
      </c>
      <c r="E655" s="62">
        <v>5000</v>
      </c>
      <c r="F655" s="65">
        <v>43783</v>
      </c>
      <c r="G655" s="65">
        <v>44149</v>
      </c>
      <c r="H655" s="62">
        <v>20200630</v>
      </c>
      <c r="I655" s="59" t="s">
        <v>52</v>
      </c>
      <c r="J655" s="61">
        <v>4.35</v>
      </c>
      <c r="K655" s="59" t="s">
        <v>53</v>
      </c>
      <c r="L655" s="66">
        <v>54.2260273972603</v>
      </c>
    </row>
    <row r="656" ht="25" customHeight="1" spans="1:12">
      <c r="A656" s="59">
        <v>654</v>
      </c>
      <c r="B656" s="59" t="s">
        <v>65</v>
      </c>
      <c r="C656" s="59" t="s">
        <v>902</v>
      </c>
      <c r="D656" s="61">
        <v>4.35</v>
      </c>
      <c r="E656" s="62">
        <v>5000</v>
      </c>
      <c r="F656" s="65">
        <v>43783</v>
      </c>
      <c r="G656" s="65">
        <v>44149</v>
      </c>
      <c r="H656" s="62">
        <v>20200630</v>
      </c>
      <c r="I656" s="59" t="s">
        <v>52</v>
      </c>
      <c r="J656" s="61">
        <v>4.35</v>
      </c>
      <c r="K656" s="59" t="s">
        <v>53</v>
      </c>
      <c r="L656" s="66">
        <v>54.2260273972603</v>
      </c>
    </row>
    <row r="657" ht="25" customHeight="1" spans="1:12">
      <c r="A657" s="59">
        <v>655</v>
      </c>
      <c r="B657" s="59" t="s">
        <v>65</v>
      </c>
      <c r="C657" s="59" t="s">
        <v>903</v>
      </c>
      <c r="D657" s="61">
        <v>4.35</v>
      </c>
      <c r="E657" s="62">
        <v>10000</v>
      </c>
      <c r="F657" s="65">
        <v>43783</v>
      </c>
      <c r="G657" s="65">
        <v>44149</v>
      </c>
      <c r="H657" s="62">
        <v>20200630</v>
      </c>
      <c r="I657" s="59" t="s">
        <v>52</v>
      </c>
      <c r="J657" s="61">
        <v>4.35</v>
      </c>
      <c r="K657" s="59" t="s">
        <v>53</v>
      </c>
      <c r="L657" s="66">
        <v>108.452054794521</v>
      </c>
    </row>
    <row r="658" ht="25" customHeight="1" spans="1:12">
      <c r="A658" s="59">
        <v>656</v>
      </c>
      <c r="B658" s="59" t="s">
        <v>54</v>
      </c>
      <c r="C658" s="59" t="s">
        <v>904</v>
      </c>
      <c r="D658" s="61">
        <v>4.35</v>
      </c>
      <c r="E658" s="62">
        <v>50000</v>
      </c>
      <c r="F658" s="65">
        <v>43783</v>
      </c>
      <c r="G658" s="65">
        <v>44149</v>
      </c>
      <c r="H658" s="62">
        <v>20200630</v>
      </c>
      <c r="I658" s="59" t="s">
        <v>52</v>
      </c>
      <c r="J658" s="61">
        <v>4.35</v>
      </c>
      <c r="K658" s="59" t="s">
        <v>53</v>
      </c>
      <c r="L658" s="66">
        <v>542.260273972603</v>
      </c>
    </row>
    <row r="659" ht="25" customHeight="1" spans="1:12">
      <c r="A659" s="59">
        <v>657</v>
      </c>
      <c r="B659" s="59" t="s">
        <v>54</v>
      </c>
      <c r="C659" s="59" t="s">
        <v>905</v>
      </c>
      <c r="D659" s="61">
        <v>4.35</v>
      </c>
      <c r="E659" s="62">
        <v>50000</v>
      </c>
      <c r="F659" s="65">
        <v>43783</v>
      </c>
      <c r="G659" s="65">
        <v>44149</v>
      </c>
      <c r="H659" s="62">
        <v>20200630</v>
      </c>
      <c r="I659" s="59" t="s">
        <v>52</v>
      </c>
      <c r="J659" s="61">
        <v>4.35</v>
      </c>
      <c r="K659" s="59" t="s">
        <v>53</v>
      </c>
      <c r="L659" s="66">
        <v>542.260273972603</v>
      </c>
    </row>
    <row r="660" ht="25" customHeight="1" spans="1:12">
      <c r="A660" s="59">
        <v>658</v>
      </c>
      <c r="B660" s="59" t="s">
        <v>355</v>
      </c>
      <c r="C660" s="59" t="s">
        <v>906</v>
      </c>
      <c r="D660" s="61">
        <v>4.35</v>
      </c>
      <c r="E660" s="62">
        <v>50000</v>
      </c>
      <c r="F660" s="65">
        <v>43783</v>
      </c>
      <c r="G660" s="65">
        <v>44149</v>
      </c>
      <c r="H660" s="62">
        <v>20200630</v>
      </c>
      <c r="I660" s="59" t="s">
        <v>52</v>
      </c>
      <c r="J660" s="61">
        <v>4.35</v>
      </c>
      <c r="K660" s="59" t="s">
        <v>53</v>
      </c>
      <c r="L660" s="66">
        <v>542.260273972603</v>
      </c>
    </row>
    <row r="661" ht="25" customHeight="1" spans="1:12">
      <c r="A661" s="59">
        <v>659</v>
      </c>
      <c r="B661" s="59" t="s">
        <v>355</v>
      </c>
      <c r="C661" s="59" t="s">
        <v>907</v>
      </c>
      <c r="D661" s="61">
        <v>4.35</v>
      </c>
      <c r="E661" s="62">
        <v>50000</v>
      </c>
      <c r="F661" s="65">
        <v>43783</v>
      </c>
      <c r="G661" s="65">
        <v>44149</v>
      </c>
      <c r="H661" s="62">
        <v>20200630</v>
      </c>
      <c r="I661" s="59" t="s">
        <v>52</v>
      </c>
      <c r="J661" s="61">
        <v>4.35</v>
      </c>
      <c r="K661" s="59" t="s">
        <v>53</v>
      </c>
      <c r="L661" s="66">
        <v>542.260273972603</v>
      </c>
    </row>
    <row r="662" ht="25" customHeight="1" spans="1:12">
      <c r="A662" s="59">
        <v>660</v>
      </c>
      <c r="B662" s="59" t="s">
        <v>355</v>
      </c>
      <c r="C662" s="59" t="s">
        <v>908</v>
      </c>
      <c r="D662" s="61">
        <v>4.35</v>
      </c>
      <c r="E662" s="62">
        <v>5000</v>
      </c>
      <c r="F662" s="65">
        <v>43783</v>
      </c>
      <c r="G662" s="65">
        <v>44149</v>
      </c>
      <c r="H662" s="62">
        <v>20200630</v>
      </c>
      <c r="I662" s="59" t="s">
        <v>52</v>
      </c>
      <c r="J662" s="61">
        <v>4.35</v>
      </c>
      <c r="K662" s="59" t="s">
        <v>53</v>
      </c>
      <c r="L662" s="66">
        <v>54.2260273972603</v>
      </c>
    </row>
    <row r="663" ht="25" customHeight="1" spans="1:12">
      <c r="A663" s="59">
        <v>661</v>
      </c>
      <c r="B663" s="59" t="s">
        <v>355</v>
      </c>
      <c r="C663" s="59" t="s">
        <v>909</v>
      </c>
      <c r="D663" s="61">
        <v>4.35</v>
      </c>
      <c r="E663" s="62">
        <v>50000</v>
      </c>
      <c r="F663" s="65">
        <v>43783</v>
      </c>
      <c r="G663" s="65">
        <v>44149</v>
      </c>
      <c r="H663" s="62">
        <v>20200630</v>
      </c>
      <c r="I663" s="59" t="s">
        <v>52</v>
      </c>
      <c r="J663" s="61">
        <v>4.35</v>
      </c>
      <c r="K663" s="59" t="s">
        <v>53</v>
      </c>
      <c r="L663" s="66">
        <v>542.260273972603</v>
      </c>
    </row>
    <row r="664" ht="25" customHeight="1" spans="1:12">
      <c r="A664" s="59">
        <v>662</v>
      </c>
      <c r="B664" s="59" t="s">
        <v>54</v>
      </c>
      <c r="C664" s="59" t="s">
        <v>910</v>
      </c>
      <c r="D664" s="61">
        <v>4.35</v>
      </c>
      <c r="E664" s="62">
        <v>50000</v>
      </c>
      <c r="F664" s="65">
        <v>43783</v>
      </c>
      <c r="G664" s="65">
        <v>44149</v>
      </c>
      <c r="H664" s="62">
        <v>20200630</v>
      </c>
      <c r="I664" s="59" t="s">
        <v>52</v>
      </c>
      <c r="J664" s="61">
        <v>4.35</v>
      </c>
      <c r="K664" s="59" t="s">
        <v>53</v>
      </c>
      <c r="L664" s="66">
        <v>542.260273972603</v>
      </c>
    </row>
    <row r="665" ht="25" customHeight="1" spans="1:12">
      <c r="A665" s="59">
        <v>663</v>
      </c>
      <c r="B665" s="59" t="s">
        <v>56</v>
      </c>
      <c r="C665" s="59" t="s">
        <v>911</v>
      </c>
      <c r="D665" s="61">
        <v>4.35</v>
      </c>
      <c r="E665" s="62">
        <v>30000</v>
      </c>
      <c r="F665" s="65">
        <v>43784</v>
      </c>
      <c r="G665" s="65">
        <v>44150</v>
      </c>
      <c r="H665" s="62">
        <v>20200630</v>
      </c>
      <c r="I665" s="59" t="s">
        <v>52</v>
      </c>
      <c r="J665" s="61">
        <v>4.35</v>
      </c>
      <c r="K665" s="59" t="s">
        <v>53</v>
      </c>
      <c r="L665" s="66">
        <v>325.356164383562</v>
      </c>
    </row>
    <row r="666" ht="25" customHeight="1" spans="1:12">
      <c r="A666" s="59">
        <v>664</v>
      </c>
      <c r="B666" s="59" t="s">
        <v>56</v>
      </c>
      <c r="C666" s="59" t="s">
        <v>912</v>
      </c>
      <c r="D666" s="61">
        <v>4.35</v>
      </c>
      <c r="E666" s="62">
        <v>30000</v>
      </c>
      <c r="F666" s="65">
        <v>43784</v>
      </c>
      <c r="G666" s="65">
        <v>44150</v>
      </c>
      <c r="H666" s="62">
        <v>20200630</v>
      </c>
      <c r="I666" s="59" t="s">
        <v>52</v>
      </c>
      <c r="J666" s="61">
        <v>4.35</v>
      </c>
      <c r="K666" s="59" t="s">
        <v>53</v>
      </c>
      <c r="L666" s="66">
        <v>325.356164383562</v>
      </c>
    </row>
    <row r="667" ht="25" customHeight="1" spans="1:12">
      <c r="A667" s="59">
        <v>665</v>
      </c>
      <c r="B667" s="59" t="s">
        <v>56</v>
      </c>
      <c r="C667" s="59" t="s">
        <v>215</v>
      </c>
      <c r="D667" s="61">
        <v>4.35</v>
      </c>
      <c r="E667" s="62">
        <v>30000</v>
      </c>
      <c r="F667" s="65">
        <v>43784</v>
      </c>
      <c r="G667" s="65">
        <v>44150</v>
      </c>
      <c r="H667" s="62">
        <v>20200630</v>
      </c>
      <c r="I667" s="59" t="s">
        <v>52</v>
      </c>
      <c r="J667" s="61">
        <v>4.35</v>
      </c>
      <c r="K667" s="59" t="s">
        <v>53</v>
      </c>
      <c r="L667" s="66">
        <v>325.356164383562</v>
      </c>
    </row>
    <row r="668" ht="25" customHeight="1" spans="1:12">
      <c r="A668" s="59">
        <v>666</v>
      </c>
      <c r="B668" s="59" t="s">
        <v>381</v>
      </c>
      <c r="C668" s="59" t="s">
        <v>913</v>
      </c>
      <c r="D668" s="61">
        <v>4.35</v>
      </c>
      <c r="E668" s="62">
        <v>50000</v>
      </c>
      <c r="F668" s="65">
        <v>43784</v>
      </c>
      <c r="G668" s="65">
        <v>44150</v>
      </c>
      <c r="H668" s="62">
        <v>20200630</v>
      </c>
      <c r="I668" s="59" t="s">
        <v>52</v>
      </c>
      <c r="J668" s="61">
        <v>4.35</v>
      </c>
      <c r="K668" s="59" t="s">
        <v>53</v>
      </c>
      <c r="L668" s="66">
        <v>542.260273972603</v>
      </c>
    </row>
    <row r="669" ht="25" customHeight="1" spans="1:12">
      <c r="A669" s="59">
        <v>667</v>
      </c>
      <c r="B669" s="59" t="s">
        <v>381</v>
      </c>
      <c r="C669" s="59" t="s">
        <v>914</v>
      </c>
      <c r="D669" s="61">
        <v>4.35</v>
      </c>
      <c r="E669" s="62">
        <v>50000</v>
      </c>
      <c r="F669" s="65">
        <v>43784</v>
      </c>
      <c r="G669" s="65">
        <v>44150</v>
      </c>
      <c r="H669" s="62">
        <v>20200630</v>
      </c>
      <c r="I669" s="59" t="s">
        <v>52</v>
      </c>
      <c r="J669" s="61">
        <v>4.35</v>
      </c>
      <c r="K669" s="59" t="s">
        <v>53</v>
      </c>
      <c r="L669" s="66">
        <v>542.260273972603</v>
      </c>
    </row>
    <row r="670" ht="25" customHeight="1" spans="1:12">
      <c r="A670" s="59">
        <v>668</v>
      </c>
      <c r="B670" s="59" t="s">
        <v>381</v>
      </c>
      <c r="C670" s="59" t="s">
        <v>915</v>
      </c>
      <c r="D670" s="61">
        <v>4.35</v>
      </c>
      <c r="E670" s="62">
        <v>20000</v>
      </c>
      <c r="F670" s="65">
        <v>43784</v>
      </c>
      <c r="G670" s="65">
        <v>44150</v>
      </c>
      <c r="H670" s="62">
        <v>20200630</v>
      </c>
      <c r="I670" s="59" t="s">
        <v>52</v>
      </c>
      <c r="J670" s="61">
        <v>4.35</v>
      </c>
      <c r="K670" s="59" t="s">
        <v>53</v>
      </c>
      <c r="L670" s="66">
        <v>216.904109589041</v>
      </c>
    </row>
    <row r="671" ht="25" customHeight="1" spans="1:12">
      <c r="A671" s="59">
        <v>669</v>
      </c>
      <c r="B671" s="59" t="s">
        <v>56</v>
      </c>
      <c r="C671" s="59" t="s">
        <v>916</v>
      </c>
      <c r="D671" s="61">
        <v>4.35</v>
      </c>
      <c r="E671" s="62">
        <v>20000</v>
      </c>
      <c r="F671" s="65">
        <v>43784</v>
      </c>
      <c r="G671" s="65">
        <v>44150</v>
      </c>
      <c r="H671" s="62">
        <v>20200630</v>
      </c>
      <c r="I671" s="59" t="s">
        <v>52</v>
      </c>
      <c r="J671" s="61">
        <v>4.35</v>
      </c>
      <c r="K671" s="59" t="s">
        <v>53</v>
      </c>
      <c r="L671" s="66">
        <v>216.904109589041</v>
      </c>
    </row>
    <row r="672" ht="25" customHeight="1" spans="1:12">
      <c r="A672" s="59">
        <v>670</v>
      </c>
      <c r="B672" s="59" t="s">
        <v>56</v>
      </c>
      <c r="C672" s="59" t="s">
        <v>917</v>
      </c>
      <c r="D672" s="61">
        <v>4.35</v>
      </c>
      <c r="E672" s="62">
        <v>50000</v>
      </c>
      <c r="F672" s="65">
        <v>43784</v>
      </c>
      <c r="G672" s="65">
        <v>44150</v>
      </c>
      <c r="H672" s="62">
        <v>20200630</v>
      </c>
      <c r="I672" s="59" t="s">
        <v>52</v>
      </c>
      <c r="J672" s="61">
        <v>4.35</v>
      </c>
      <c r="K672" s="59" t="s">
        <v>53</v>
      </c>
      <c r="L672" s="66">
        <v>542.260273972603</v>
      </c>
    </row>
    <row r="673" ht="25" customHeight="1" spans="1:12">
      <c r="A673" s="59">
        <v>671</v>
      </c>
      <c r="B673" s="59" t="s">
        <v>337</v>
      </c>
      <c r="C673" s="59" t="s">
        <v>918</v>
      </c>
      <c r="D673" s="61">
        <v>4.35</v>
      </c>
      <c r="E673" s="62">
        <v>20000</v>
      </c>
      <c r="F673" s="65">
        <v>43784</v>
      </c>
      <c r="G673" s="65">
        <v>44150</v>
      </c>
      <c r="H673" s="62">
        <v>20200630</v>
      </c>
      <c r="I673" s="59" t="s">
        <v>52</v>
      </c>
      <c r="J673" s="61">
        <v>4.35</v>
      </c>
      <c r="K673" s="59" t="s">
        <v>53</v>
      </c>
      <c r="L673" s="66">
        <v>216.904109589041</v>
      </c>
    </row>
    <row r="674" ht="25" customHeight="1" spans="1:12">
      <c r="A674" s="59">
        <v>672</v>
      </c>
      <c r="B674" s="59" t="s">
        <v>337</v>
      </c>
      <c r="C674" s="59" t="s">
        <v>919</v>
      </c>
      <c r="D674" s="61">
        <v>4.35</v>
      </c>
      <c r="E674" s="62">
        <v>20000</v>
      </c>
      <c r="F674" s="65">
        <v>43784</v>
      </c>
      <c r="G674" s="65">
        <v>44150</v>
      </c>
      <c r="H674" s="62">
        <v>20200630</v>
      </c>
      <c r="I674" s="59" t="s">
        <v>842</v>
      </c>
      <c r="J674" s="61">
        <v>4.35</v>
      </c>
      <c r="K674" s="59" t="s">
        <v>53</v>
      </c>
      <c r="L674" s="66">
        <v>216.904109589041</v>
      </c>
    </row>
    <row r="675" ht="25" customHeight="1" spans="1:12">
      <c r="A675" s="59">
        <v>673</v>
      </c>
      <c r="B675" s="59" t="s">
        <v>337</v>
      </c>
      <c r="C675" s="59" t="s">
        <v>920</v>
      </c>
      <c r="D675" s="61">
        <v>4.35</v>
      </c>
      <c r="E675" s="62">
        <v>20000</v>
      </c>
      <c r="F675" s="65">
        <v>43784</v>
      </c>
      <c r="G675" s="65">
        <v>44150</v>
      </c>
      <c r="H675" s="62">
        <v>20200630</v>
      </c>
      <c r="I675" s="59" t="s">
        <v>842</v>
      </c>
      <c r="J675" s="61">
        <v>4.35</v>
      </c>
      <c r="K675" s="59" t="s">
        <v>53</v>
      </c>
      <c r="L675" s="66">
        <v>216.904109589041</v>
      </c>
    </row>
    <row r="676" ht="25" customHeight="1" spans="1:12">
      <c r="A676" s="59">
        <v>674</v>
      </c>
      <c r="B676" s="59" t="s">
        <v>337</v>
      </c>
      <c r="C676" s="59" t="s">
        <v>921</v>
      </c>
      <c r="D676" s="61">
        <v>4.35</v>
      </c>
      <c r="E676" s="62">
        <v>20000</v>
      </c>
      <c r="F676" s="65">
        <v>43784</v>
      </c>
      <c r="G676" s="65">
        <v>44150</v>
      </c>
      <c r="H676" s="62">
        <v>20200630</v>
      </c>
      <c r="I676" s="59" t="s">
        <v>842</v>
      </c>
      <c r="J676" s="61">
        <v>4.35</v>
      </c>
      <c r="K676" s="59" t="s">
        <v>53</v>
      </c>
      <c r="L676" s="66">
        <v>216.904109589041</v>
      </c>
    </row>
    <row r="677" ht="25" customHeight="1" spans="1:12">
      <c r="A677" s="59">
        <v>675</v>
      </c>
      <c r="B677" s="59" t="s">
        <v>337</v>
      </c>
      <c r="C677" s="59" t="s">
        <v>922</v>
      </c>
      <c r="D677" s="61">
        <v>4.35</v>
      </c>
      <c r="E677" s="62">
        <v>10000</v>
      </c>
      <c r="F677" s="65">
        <v>43784</v>
      </c>
      <c r="G677" s="65">
        <v>44150</v>
      </c>
      <c r="H677" s="62">
        <v>20200630</v>
      </c>
      <c r="I677" s="59" t="s">
        <v>842</v>
      </c>
      <c r="J677" s="61">
        <v>4.35</v>
      </c>
      <c r="K677" s="59" t="s">
        <v>53</v>
      </c>
      <c r="L677" s="66">
        <v>108.452054794521</v>
      </c>
    </row>
    <row r="678" ht="25" customHeight="1" spans="1:12">
      <c r="A678" s="59">
        <v>676</v>
      </c>
      <c r="B678" s="59" t="s">
        <v>337</v>
      </c>
      <c r="C678" s="59" t="s">
        <v>923</v>
      </c>
      <c r="D678" s="61">
        <v>4.35</v>
      </c>
      <c r="E678" s="62">
        <v>20000</v>
      </c>
      <c r="F678" s="65">
        <v>43784</v>
      </c>
      <c r="G678" s="65">
        <v>44150</v>
      </c>
      <c r="H678" s="62">
        <v>20200630</v>
      </c>
      <c r="I678" s="59" t="s">
        <v>842</v>
      </c>
      <c r="J678" s="61">
        <v>4.35</v>
      </c>
      <c r="K678" s="59" t="s">
        <v>53</v>
      </c>
      <c r="L678" s="66">
        <v>216.904109589041</v>
      </c>
    </row>
    <row r="679" ht="25" customHeight="1" spans="1:12">
      <c r="A679" s="59">
        <v>677</v>
      </c>
      <c r="B679" s="59" t="s">
        <v>56</v>
      </c>
      <c r="C679" s="59" t="s">
        <v>924</v>
      </c>
      <c r="D679" s="61">
        <v>4.35</v>
      </c>
      <c r="E679" s="62">
        <v>50000</v>
      </c>
      <c r="F679" s="65">
        <v>43785</v>
      </c>
      <c r="G679" s="65">
        <v>44151</v>
      </c>
      <c r="H679" s="62">
        <v>20200630</v>
      </c>
      <c r="I679" s="59" t="s">
        <v>842</v>
      </c>
      <c r="J679" s="61">
        <v>4.35</v>
      </c>
      <c r="K679" s="59" t="s">
        <v>53</v>
      </c>
      <c r="L679" s="66">
        <v>542.260273972603</v>
      </c>
    </row>
    <row r="680" ht="25" customHeight="1" spans="1:12">
      <c r="A680" s="59">
        <v>678</v>
      </c>
      <c r="B680" s="59" t="s">
        <v>337</v>
      </c>
      <c r="C680" s="59" t="s">
        <v>925</v>
      </c>
      <c r="D680" s="61">
        <v>4.35</v>
      </c>
      <c r="E680" s="62">
        <v>20000</v>
      </c>
      <c r="F680" s="65">
        <v>43785</v>
      </c>
      <c r="G680" s="65">
        <v>44151</v>
      </c>
      <c r="H680" s="62">
        <v>20200630</v>
      </c>
      <c r="I680" s="59" t="s">
        <v>52</v>
      </c>
      <c r="J680" s="61">
        <v>4.35</v>
      </c>
      <c r="K680" s="59" t="s">
        <v>53</v>
      </c>
      <c r="L680" s="66">
        <v>216.904109589041</v>
      </c>
    </row>
    <row r="681" ht="25" customHeight="1" spans="1:12">
      <c r="A681" s="59">
        <v>679</v>
      </c>
      <c r="B681" s="59" t="s">
        <v>56</v>
      </c>
      <c r="C681" s="59" t="s">
        <v>926</v>
      </c>
      <c r="D681" s="61">
        <v>4.35</v>
      </c>
      <c r="E681" s="62">
        <v>50000</v>
      </c>
      <c r="F681" s="65">
        <v>43787</v>
      </c>
      <c r="G681" s="65">
        <v>44153</v>
      </c>
      <c r="H681" s="62">
        <v>20200630</v>
      </c>
      <c r="I681" s="59" t="s">
        <v>842</v>
      </c>
      <c r="J681" s="61">
        <v>4.35</v>
      </c>
      <c r="K681" s="59" t="s">
        <v>53</v>
      </c>
      <c r="L681" s="66">
        <v>542.260273972603</v>
      </c>
    </row>
    <row r="682" ht="25" customHeight="1" spans="1:12">
      <c r="A682" s="59">
        <v>680</v>
      </c>
      <c r="B682" s="59" t="s">
        <v>56</v>
      </c>
      <c r="C682" s="59" t="s">
        <v>927</v>
      </c>
      <c r="D682" s="61">
        <v>4.35</v>
      </c>
      <c r="E682" s="62">
        <v>50000</v>
      </c>
      <c r="F682" s="65">
        <v>43787</v>
      </c>
      <c r="G682" s="65">
        <v>44153</v>
      </c>
      <c r="H682" s="62">
        <v>20200630</v>
      </c>
      <c r="I682" s="59" t="s">
        <v>52</v>
      </c>
      <c r="J682" s="61">
        <v>4.35</v>
      </c>
      <c r="K682" s="59" t="s">
        <v>53</v>
      </c>
      <c r="L682" s="66">
        <v>542.260273972603</v>
      </c>
    </row>
    <row r="683" ht="25" customHeight="1" spans="1:12">
      <c r="A683" s="59">
        <v>681</v>
      </c>
      <c r="B683" s="59" t="s">
        <v>381</v>
      </c>
      <c r="C683" s="59" t="s">
        <v>928</v>
      </c>
      <c r="D683" s="61">
        <v>4.35</v>
      </c>
      <c r="E683" s="62">
        <v>50000</v>
      </c>
      <c r="F683" s="65">
        <v>43788</v>
      </c>
      <c r="G683" s="65">
        <v>44154</v>
      </c>
      <c r="H683" s="62">
        <v>20200630</v>
      </c>
      <c r="I683" s="59" t="s">
        <v>52</v>
      </c>
      <c r="J683" s="61">
        <v>4.35</v>
      </c>
      <c r="K683" s="59" t="s">
        <v>53</v>
      </c>
      <c r="L683" s="66">
        <v>542.260273972603</v>
      </c>
    </row>
    <row r="684" ht="25" customHeight="1" spans="1:12">
      <c r="A684" s="59">
        <v>682</v>
      </c>
      <c r="B684" s="59" t="s">
        <v>381</v>
      </c>
      <c r="C684" s="59" t="s">
        <v>929</v>
      </c>
      <c r="D684" s="61">
        <v>4.35</v>
      </c>
      <c r="E684" s="62">
        <v>20000</v>
      </c>
      <c r="F684" s="65">
        <v>43788</v>
      </c>
      <c r="G684" s="65">
        <v>44154</v>
      </c>
      <c r="H684" s="62">
        <v>20200630</v>
      </c>
      <c r="I684" s="59" t="s">
        <v>52</v>
      </c>
      <c r="J684" s="61">
        <v>4.35</v>
      </c>
      <c r="K684" s="59" t="s">
        <v>53</v>
      </c>
      <c r="L684" s="66">
        <v>216.904109589041</v>
      </c>
    </row>
    <row r="685" ht="25" customHeight="1" spans="1:12">
      <c r="A685" s="59">
        <v>683</v>
      </c>
      <c r="B685" s="59" t="s">
        <v>381</v>
      </c>
      <c r="C685" s="59" t="s">
        <v>930</v>
      </c>
      <c r="D685" s="61">
        <v>4.35</v>
      </c>
      <c r="E685" s="62">
        <v>30000</v>
      </c>
      <c r="F685" s="65">
        <v>43788</v>
      </c>
      <c r="G685" s="65">
        <v>44154</v>
      </c>
      <c r="H685" s="62">
        <v>20200630</v>
      </c>
      <c r="I685" s="59" t="s">
        <v>52</v>
      </c>
      <c r="J685" s="61">
        <v>4.35</v>
      </c>
      <c r="K685" s="59" t="s">
        <v>53</v>
      </c>
      <c r="L685" s="66">
        <v>325.356164383562</v>
      </c>
    </row>
    <row r="686" ht="25" customHeight="1" spans="1:12">
      <c r="A686" s="59">
        <v>684</v>
      </c>
      <c r="B686" s="59" t="s">
        <v>381</v>
      </c>
      <c r="C686" s="59" t="s">
        <v>931</v>
      </c>
      <c r="D686" s="61">
        <v>4.35</v>
      </c>
      <c r="E686" s="62">
        <v>50000</v>
      </c>
      <c r="F686" s="65">
        <v>43788</v>
      </c>
      <c r="G686" s="65">
        <v>44154</v>
      </c>
      <c r="H686" s="62">
        <v>20200630</v>
      </c>
      <c r="I686" s="59" t="s">
        <v>52</v>
      </c>
      <c r="J686" s="61">
        <v>4.35</v>
      </c>
      <c r="K686" s="59" t="s">
        <v>53</v>
      </c>
      <c r="L686" s="66">
        <v>542.260273972603</v>
      </c>
    </row>
    <row r="687" ht="25" customHeight="1" spans="1:12">
      <c r="A687" s="59">
        <v>685</v>
      </c>
      <c r="B687" s="59" t="s">
        <v>381</v>
      </c>
      <c r="C687" s="59" t="s">
        <v>932</v>
      </c>
      <c r="D687" s="61">
        <v>4.35</v>
      </c>
      <c r="E687" s="62">
        <v>50000</v>
      </c>
      <c r="F687" s="65">
        <v>43788</v>
      </c>
      <c r="G687" s="65">
        <v>44154</v>
      </c>
      <c r="H687" s="62">
        <v>20200630</v>
      </c>
      <c r="I687" s="59" t="s">
        <v>52</v>
      </c>
      <c r="J687" s="61">
        <v>4.35</v>
      </c>
      <c r="K687" s="59" t="s">
        <v>53</v>
      </c>
      <c r="L687" s="66">
        <v>542.260273972603</v>
      </c>
    </row>
    <row r="688" ht="25" customHeight="1" spans="1:12">
      <c r="A688" s="59">
        <v>686</v>
      </c>
      <c r="B688" s="59" t="s">
        <v>381</v>
      </c>
      <c r="C688" s="59" t="s">
        <v>933</v>
      </c>
      <c r="D688" s="61">
        <v>4.35</v>
      </c>
      <c r="E688" s="62">
        <v>30000</v>
      </c>
      <c r="F688" s="65">
        <v>43788</v>
      </c>
      <c r="G688" s="65">
        <v>44154</v>
      </c>
      <c r="H688" s="62">
        <v>20200630</v>
      </c>
      <c r="I688" s="59" t="s">
        <v>52</v>
      </c>
      <c r="J688" s="61">
        <v>4.35</v>
      </c>
      <c r="K688" s="59" t="s">
        <v>53</v>
      </c>
      <c r="L688" s="66">
        <v>325.356164383562</v>
      </c>
    </row>
    <row r="689" ht="25" customHeight="1" spans="1:12">
      <c r="A689" s="59">
        <v>687</v>
      </c>
      <c r="B689" s="59" t="s">
        <v>381</v>
      </c>
      <c r="C689" s="59" t="s">
        <v>934</v>
      </c>
      <c r="D689" s="61">
        <v>4.35</v>
      </c>
      <c r="E689" s="62">
        <v>20000</v>
      </c>
      <c r="F689" s="65">
        <v>43788</v>
      </c>
      <c r="G689" s="65">
        <v>44154</v>
      </c>
      <c r="H689" s="62">
        <v>20200630</v>
      </c>
      <c r="I689" s="59" t="s">
        <v>52</v>
      </c>
      <c r="J689" s="61">
        <v>4.35</v>
      </c>
      <c r="K689" s="59" t="s">
        <v>53</v>
      </c>
      <c r="L689" s="66">
        <v>216.904109589041</v>
      </c>
    </row>
    <row r="690" ht="25" customHeight="1" spans="1:12">
      <c r="A690" s="59">
        <v>688</v>
      </c>
      <c r="B690" s="59" t="s">
        <v>381</v>
      </c>
      <c r="C690" s="59" t="s">
        <v>935</v>
      </c>
      <c r="D690" s="61">
        <v>4.35</v>
      </c>
      <c r="E690" s="62">
        <v>20000</v>
      </c>
      <c r="F690" s="65">
        <v>43788</v>
      </c>
      <c r="G690" s="65">
        <v>44154</v>
      </c>
      <c r="H690" s="62">
        <v>20200630</v>
      </c>
      <c r="I690" s="59" t="s">
        <v>52</v>
      </c>
      <c r="J690" s="61">
        <v>4.35</v>
      </c>
      <c r="K690" s="59" t="s">
        <v>53</v>
      </c>
      <c r="L690" s="66">
        <v>216.904109589041</v>
      </c>
    </row>
    <row r="691" ht="25" customHeight="1" spans="1:12">
      <c r="A691" s="59">
        <v>689</v>
      </c>
      <c r="B691" s="59" t="s">
        <v>381</v>
      </c>
      <c r="C691" s="59" t="s">
        <v>936</v>
      </c>
      <c r="D691" s="61">
        <v>4.35</v>
      </c>
      <c r="E691" s="62">
        <v>20000</v>
      </c>
      <c r="F691" s="65">
        <v>43788</v>
      </c>
      <c r="G691" s="65">
        <v>44154</v>
      </c>
      <c r="H691" s="62">
        <v>20200630</v>
      </c>
      <c r="I691" s="59" t="s">
        <v>52</v>
      </c>
      <c r="J691" s="61">
        <v>4.35</v>
      </c>
      <c r="K691" s="59" t="s">
        <v>53</v>
      </c>
      <c r="L691" s="66">
        <v>216.904109589041</v>
      </c>
    </row>
    <row r="692" ht="25" customHeight="1" spans="1:12">
      <c r="A692" s="59">
        <v>690</v>
      </c>
      <c r="B692" s="59" t="s">
        <v>34</v>
      </c>
      <c r="C692" s="59" t="s">
        <v>937</v>
      </c>
      <c r="D692" s="61">
        <v>4.35</v>
      </c>
      <c r="E692" s="62">
        <v>50000</v>
      </c>
      <c r="F692" s="65">
        <v>43789</v>
      </c>
      <c r="G692" s="65">
        <v>44155</v>
      </c>
      <c r="H692" s="62">
        <v>20200630</v>
      </c>
      <c r="I692" s="59" t="s">
        <v>52</v>
      </c>
      <c r="J692" s="61">
        <v>4.35</v>
      </c>
      <c r="K692" s="59" t="s">
        <v>53</v>
      </c>
      <c r="L692" s="66">
        <v>542.260273972603</v>
      </c>
    </row>
    <row r="693" ht="25" customHeight="1" spans="1:12">
      <c r="A693" s="59">
        <v>691</v>
      </c>
      <c r="B693" s="59" t="s">
        <v>381</v>
      </c>
      <c r="C693" s="59" t="s">
        <v>938</v>
      </c>
      <c r="D693" s="61">
        <v>4.35</v>
      </c>
      <c r="E693" s="62">
        <v>30000</v>
      </c>
      <c r="F693" s="65">
        <v>43789</v>
      </c>
      <c r="G693" s="65">
        <v>44155</v>
      </c>
      <c r="H693" s="62">
        <v>20200630</v>
      </c>
      <c r="I693" s="59" t="s">
        <v>52</v>
      </c>
      <c r="J693" s="61">
        <v>4.35</v>
      </c>
      <c r="K693" s="59" t="s">
        <v>53</v>
      </c>
      <c r="L693" s="66">
        <v>325.356164383562</v>
      </c>
    </row>
    <row r="694" ht="25" customHeight="1" spans="1:12">
      <c r="A694" s="59">
        <v>692</v>
      </c>
      <c r="B694" s="59" t="s">
        <v>381</v>
      </c>
      <c r="C694" s="59" t="s">
        <v>939</v>
      </c>
      <c r="D694" s="61">
        <v>4.35</v>
      </c>
      <c r="E694" s="62">
        <v>50000</v>
      </c>
      <c r="F694" s="65">
        <v>43789</v>
      </c>
      <c r="G694" s="65">
        <v>44155</v>
      </c>
      <c r="H694" s="62">
        <v>20200630</v>
      </c>
      <c r="I694" s="59" t="s">
        <v>52</v>
      </c>
      <c r="J694" s="61">
        <v>4.35</v>
      </c>
      <c r="K694" s="59" t="s">
        <v>53</v>
      </c>
      <c r="L694" s="66">
        <v>542.260273972603</v>
      </c>
    </row>
    <row r="695" ht="25" customHeight="1" spans="1:12">
      <c r="A695" s="59">
        <v>693</v>
      </c>
      <c r="B695" s="59" t="s">
        <v>381</v>
      </c>
      <c r="C695" s="59" t="s">
        <v>940</v>
      </c>
      <c r="D695" s="61">
        <v>4.35</v>
      </c>
      <c r="E695" s="62">
        <v>50000</v>
      </c>
      <c r="F695" s="65">
        <v>43789</v>
      </c>
      <c r="G695" s="65">
        <v>44155</v>
      </c>
      <c r="H695" s="62">
        <v>20200630</v>
      </c>
      <c r="I695" s="59" t="s">
        <v>52</v>
      </c>
      <c r="J695" s="61">
        <v>4.35</v>
      </c>
      <c r="K695" s="59" t="s">
        <v>53</v>
      </c>
      <c r="L695" s="66">
        <v>542.260273972603</v>
      </c>
    </row>
    <row r="696" ht="25" customHeight="1" spans="1:12">
      <c r="A696" s="59">
        <v>694</v>
      </c>
      <c r="B696" s="59" t="s">
        <v>381</v>
      </c>
      <c r="C696" s="59" t="s">
        <v>941</v>
      </c>
      <c r="D696" s="61">
        <v>4.35</v>
      </c>
      <c r="E696" s="62">
        <v>20000</v>
      </c>
      <c r="F696" s="65">
        <v>43789</v>
      </c>
      <c r="G696" s="65">
        <v>44155</v>
      </c>
      <c r="H696" s="62">
        <v>20200630</v>
      </c>
      <c r="I696" s="59" t="s">
        <v>52</v>
      </c>
      <c r="J696" s="61">
        <v>4.35</v>
      </c>
      <c r="K696" s="59" t="s">
        <v>53</v>
      </c>
      <c r="L696" s="66">
        <v>216.904109589041</v>
      </c>
    </row>
    <row r="697" ht="25" customHeight="1" spans="1:12">
      <c r="A697" s="59">
        <v>695</v>
      </c>
      <c r="B697" s="59" t="s">
        <v>381</v>
      </c>
      <c r="C697" s="59" t="s">
        <v>942</v>
      </c>
      <c r="D697" s="61">
        <v>4.35</v>
      </c>
      <c r="E697" s="62">
        <v>20000</v>
      </c>
      <c r="F697" s="65">
        <v>43789</v>
      </c>
      <c r="G697" s="65">
        <v>44155</v>
      </c>
      <c r="H697" s="62">
        <v>20200630</v>
      </c>
      <c r="I697" s="59" t="s">
        <v>52</v>
      </c>
      <c r="J697" s="61">
        <v>4.35</v>
      </c>
      <c r="K697" s="59" t="s">
        <v>53</v>
      </c>
      <c r="L697" s="66">
        <v>216.904109589041</v>
      </c>
    </row>
    <row r="698" ht="25" customHeight="1" spans="1:12">
      <c r="A698" s="59">
        <v>696</v>
      </c>
      <c r="B698" s="59" t="s">
        <v>381</v>
      </c>
      <c r="C698" s="59" t="s">
        <v>943</v>
      </c>
      <c r="D698" s="61">
        <v>4.35</v>
      </c>
      <c r="E698" s="62">
        <v>30000</v>
      </c>
      <c r="F698" s="65">
        <v>43789</v>
      </c>
      <c r="G698" s="65">
        <v>44155</v>
      </c>
      <c r="H698" s="62">
        <v>20200630</v>
      </c>
      <c r="I698" s="59" t="s">
        <v>52</v>
      </c>
      <c r="J698" s="61">
        <v>4.35</v>
      </c>
      <c r="K698" s="59" t="s">
        <v>53</v>
      </c>
      <c r="L698" s="66">
        <v>325.356164383562</v>
      </c>
    </row>
    <row r="699" ht="25" customHeight="1" spans="1:12">
      <c r="A699" s="59">
        <v>697</v>
      </c>
      <c r="B699" s="59" t="s">
        <v>337</v>
      </c>
      <c r="C699" s="59" t="s">
        <v>944</v>
      </c>
      <c r="D699" s="61">
        <v>4.35</v>
      </c>
      <c r="E699" s="62">
        <v>50000</v>
      </c>
      <c r="F699" s="65">
        <v>43789</v>
      </c>
      <c r="G699" s="65">
        <v>44155</v>
      </c>
      <c r="H699" s="62">
        <v>20200630</v>
      </c>
      <c r="I699" s="59" t="s">
        <v>52</v>
      </c>
      <c r="J699" s="61">
        <v>4.35</v>
      </c>
      <c r="K699" s="59" t="s">
        <v>53</v>
      </c>
      <c r="L699" s="66">
        <v>542.260273972603</v>
      </c>
    </row>
    <row r="700" ht="25" customHeight="1" spans="1:12">
      <c r="A700" s="59">
        <v>698</v>
      </c>
      <c r="B700" s="59" t="s">
        <v>355</v>
      </c>
      <c r="C700" s="59" t="s">
        <v>945</v>
      </c>
      <c r="D700" s="61">
        <v>4.35</v>
      </c>
      <c r="E700" s="62">
        <v>50000</v>
      </c>
      <c r="F700" s="65">
        <v>43789</v>
      </c>
      <c r="G700" s="65">
        <v>44155</v>
      </c>
      <c r="H700" s="62">
        <v>20200630</v>
      </c>
      <c r="I700" s="59" t="s">
        <v>842</v>
      </c>
      <c r="J700" s="61">
        <v>4.35</v>
      </c>
      <c r="K700" s="59" t="s">
        <v>53</v>
      </c>
      <c r="L700" s="66">
        <v>542.260273972603</v>
      </c>
    </row>
    <row r="701" ht="25" customHeight="1" spans="1:12">
      <c r="A701" s="59">
        <v>699</v>
      </c>
      <c r="B701" s="59" t="s">
        <v>355</v>
      </c>
      <c r="C701" s="59" t="s">
        <v>946</v>
      </c>
      <c r="D701" s="61">
        <v>4.35</v>
      </c>
      <c r="E701" s="62">
        <v>50000</v>
      </c>
      <c r="F701" s="65">
        <v>43789</v>
      </c>
      <c r="G701" s="65">
        <v>44155</v>
      </c>
      <c r="H701" s="62">
        <v>20200630</v>
      </c>
      <c r="I701" s="59" t="s">
        <v>52</v>
      </c>
      <c r="J701" s="61">
        <v>4.35</v>
      </c>
      <c r="K701" s="59" t="s">
        <v>53</v>
      </c>
      <c r="L701" s="66">
        <v>542.260273972603</v>
      </c>
    </row>
    <row r="702" ht="25" customHeight="1" spans="1:12">
      <c r="A702" s="59">
        <v>700</v>
      </c>
      <c r="B702" s="59" t="s">
        <v>355</v>
      </c>
      <c r="C702" s="59" t="s">
        <v>947</v>
      </c>
      <c r="D702" s="61">
        <v>4.35</v>
      </c>
      <c r="E702" s="62">
        <v>50000</v>
      </c>
      <c r="F702" s="65">
        <v>43789</v>
      </c>
      <c r="G702" s="65">
        <v>44155</v>
      </c>
      <c r="H702" s="62">
        <v>20200630</v>
      </c>
      <c r="I702" s="59" t="s">
        <v>52</v>
      </c>
      <c r="J702" s="61">
        <v>4.35</v>
      </c>
      <c r="K702" s="59" t="s">
        <v>53</v>
      </c>
      <c r="L702" s="66">
        <v>542.260273972603</v>
      </c>
    </row>
    <row r="703" ht="25" customHeight="1" spans="1:12">
      <c r="A703" s="59">
        <v>701</v>
      </c>
      <c r="B703" s="59" t="s">
        <v>355</v>
      </c>
      <c r="C703" s="59" t="s">
        <v>948</v>
      </c>
      <c r="D703" s="61">
        <v>4.35</v>
      </c>
      <c r="E703" s="62">
        <v>50000</v>
      </c>
      <c r="F703" s="65">
        <v>43789</v>
      </c>
      <c r="G703" s="65">
        <v>44155</v>
      </c>
      <c r="H703" s="62">
        <v>20200630</v>
      </c>
      <c r="I703" s="59" t="s">
        <v>52</v>
      </c>
      <c r="J703" s="61">
        <v>4.35</v>
      </c>
      <c r="K703" s="59" t="s">
        <v>53</v>
      </c>
      <c r="L703" s="66">
        <v>542.260273972603</v>
      </c>
    </row>
    <row r="704" ht="25" customHeight="1" spans="1:12">
      <c r="A704" s="59">
        <v>702</v>
      </c>
      <c r="B704" s="59" t="s">
        <v>355</v>
      </c>
      <c r="C704" s="59" t="s">
        <v>949</v>
      </c>
      <c r="D704" s="61">
        <v>4.35</v>
      </c>
      <c r="E704" s="62">
        <v>50000</v>
      </c>
      <c r="F704" s="65">
        <v>43789</v>
      </c>
      <c r="G704" s="65">
        <v>44155</v>
      </c>
      <c r="H704" s="62">
        <v>20200630</v>
      </c>
      <c r="I704" s="59" t="s">
        <v>52</v>
      </c>
      <c r="J704" s="61">
        <v>4.35</v>
      </c>
      <c r="K704" s="59" t="s">
        <v>53</v>
      </c>
      <c r="L704" s="66">
        <v>542.260273972603</v>
      </c>
    </row>
    <row r="705" ht="25" customHeight="1" spans="1:12">
      <c r="A705" s="59">
        <v>703</v>
      </c>
      <c r="B705" s="59" t="s">
        <v>63</v>
      </c>
      <c r="C705" s="59" t="s">
        <v>950</v>
      </c>
      <c r="D705" s="61">
        <v>4.35</v>
      </c>
      <c r="E705" s="62">
        <v>10000</v>
      </c>
      <c r="F705" s="65">
        <v>43790</v>
      </c>
      <c r="G705" s="65">
        <v>44156</v>
      </c>
      <c r="H705" s="62">
        <v>20200630</v>
      </c>
      <c r="I705" s="59" t="s">
        <v>52</v>
      </c>
      <c r="J705" s="61">
        <v>4.35</v>
      </c>
      <c r="K705" s="59" t="s">
        <v>53</v>
      </c>
      <c r="L705" s="66">
        <v>108.452054794521</v>
      </c>
    </row>
    <row r="706" ht="25" customHeight="1" spans="1:12">
      <c r="A706" s="59">
        <v>704</v>
      </c>
      <c r="B706" s="59" t="s">
        <v>63</v>
      </c>
      <c r="C706" s="59" t="s">
        <v>951</v>
      </c>
      <c r="D706" s="61">
        <v>4.35</v>
      </c>
      <c r="E706" s="62">
        <v>10000</v>
      </c>
      <c r="F706" s="65">
        <v>43790</v>
      </c>
      <c r="G706" s="65">
        <v>44156</v>
      </c>
      <c r="H706" s="62">
        <v>20200630</v>
      </c>
      <c r="I706" s="59" t="s">
        <v>52</v>
      </c>
      <c r="J706" s="61">
        <v>4.35</v>
      </c>
      <c r="K706" s="59" t="s">
        <v>53</v>
      </c>
      <c r="L706" s="66">
        <v>108.452054794521</v>
      </c>
    </row>
    <row r="707" ht="25" customHeight="1" spans="1:12">
      <c r="A707" s="59">
        <v>705</v>
      </c>
      <c r="B707" s="59" t="s">
        <v>63</v>
      </c>
      <c r="C707" s="59" t="s">
        <v>952</v>
      </c>
      <c r="D707" s="61">
        <v>4.35</v>
      </c>
      <c r="E707" s="62">
        <v>50000</v>
      </c>
      <c r="F707" s="65">
        <v>43790</v>
      </c>
      <c r="G707" s="65">
        <v>44156</v>
      </c>
      <c r="H707" s="62">
        <v>20200630</v>
      </c>
      <c r="I707" s="59" t="s">
        <v>52</v>
      </c>
      <c r="J707" s="61">
        <v>4.35</v>
      </c>
      <c r="K707" s="59" t="s">
        <v>53</v>
      </c>
      <c r="L707" s="66">
        <v>542.260273972603</v>
      </c>
    </row>
    <row r="708" ht="25" customHeight="1" spans="1:12">
      <c r="A708" s="59">
        <v>706</v>
      </c>
      <c r="B708" s="59" t="s">
        <v>63</v>
      </c>
      <c r="C708" s="59" t="s">
        <v>953</v>
      </c>
      <c r="D708" s="61">
        <v>4.35</v>
      </c>
      <c r="E708" s="62">
        <v>10000</v>
      </c>
      <c r="F708" s="65">
        <v>43790</v>
      </c>
      <c r="G708" s="65">
        <v>44156</v>
      </c>
      <c r="H708" s="62">
        <v>20200630</v>
      </c>
      <c r="I708" s="59" t="s">
        <v>52</v>
      </c>
      <c r="J708" s="61">
        <v>4.35</v>
      </c>
      <c r="K708" s="59" t="s">
        <v>53</v>
      </c>
      <c r="L708" s="66">
        <v>108.452054794521</v>
      </c>
    </row>
    <row r="709" ht="25" customHeight="1" spans="1:12">
      <c r="A709" s="59">
        <v>707</v>
      </c>
      <c r="B709" s="59" t="s">
        <v>63</v>
      </c>
      <c r="C709" s="59" t="s">
        <v>954</v>
      </c>
      <c r="D709" s="61">
        <v>4.35</v>
      </c>
      <c r="E709" s="62">
        <v>10000</v>
      </c>
      <c r="F709" s="65">
        <v>43790</v>
      </c>
      <c r="G709" s="65">
        <v>44156</v>
      </c>
      <c r="H709" s="62">
        <v>20200630</v>
      </c>
      <c r="I709" s="59" t="s">
        <v>52</v>
      </c>
      <c r="J709" s="61">
        <v>4.35</v>
      </c>
      <c r="K709" s="59" t="s">
        <v>53</v>
      </c>
      <c r="L709" s="66">
        <v>108.452054794521</v>
      </c>
    </row>
    <row r="710" ht="25" customHeight="1" spans="1:12">
      <c r="A710" s="59">
        <v>708</v>
      </c>
      <c r="B710" s="59" t="s">
        <v>63</v>
      </c>
      <c r="C710" s="59" t="s">
        <v>955</v>
      </c>
      <c r="D710" s="61">
        <v>4.35</v>
      </c>
      <c r="E710" s="62">
        <v>5000</v>
      </c>
      <c r="F710" s="65">
        <v>43790</v>
      </c>
      <c r="G710" s="65">
        <v>44156</v>
      </c>
      <c r="H710" s="62">
        <v>20200630</v>
      </c>
      <c r="I710" s="59" t="s">
        <v>52</v>
      </c>
      <c r="J710" s="61">
        <v>4.35</v>
      </c>
      <c r="K710" s="59" t="s">
        <v>53</v>
      </c>
      <c r="L710" s="66">
        <v>54.2260273972603</v>
      </c>
    </row>
    <row r="711" ht="25" customHeight="1" spans="1:12">
      <c r="A711" s="59">
        <v>709</v>
      </c>
      <c r="B711" s="59" t="s">
        <v>63</v>
      </c>
      <c r="C711" s="59" t="s">
        <v>956</v>
      </c>
      <c r="D711" s="61">
        <v>4.35</v>
      </c>
      <c r="E711" s="62">
        <v>10000</v>
      </c>
      <c r="F711" s="65">
        <v>43790</v>
      </c>
      <c r="G711" s="65">
        <v>44156</v>
      </c>
      <c r="H711" s="62">
        <v>20200630</v>
      </c>
      <c r="I711" s="59" t="s">
        <v>52</v>
      </c>
      <c r="J711" s="61">
        <v>4.35</v>
      </c>
      <c r="K711" s="59" t="s">
        <v>53</v>
      </c>
      <c r="L711" s="66">
        <v>108.452054794521</v>
      </c>
    </row>
    <row r="712" ht="25" customHeight="1" spans="1:12">
      <c r="A712" s="59">
        <v>710</v>
      </c>
      <c r="B712" s="59" t="s">
        <v>63</v>
      </c>
      <c r="C712" s="59" t="s">
        <v>957</v>
      </c>
      <c r="D712" s="61">
        <v>4.35</v>
      </c>
      <c r="E712" s="62">
        <v>5000</v>
      </c>
      <c r="F712" s="65">
        <v>43790</v>
      </c>
      <c r="G712" s="65">
        <v>44156</v>
      </c>
      <c r="H712" s="62">
        <v>20200630</v>
      </c>
      <c r="I712" s="59" t="s">
        <v>52</v>
      </c>
      <c r="J712" s="61">
        <v>4.35</v>
      </c>
      <c r="K712" s="59" t="s">
        <v>53</v>
      </c>
      <c r="L712" s="66">
        <v>54.2260273972603</v>
      </c>
    </row>
    <row r="713" ht="25" customHeight="1" spans="1:12">
      <c r="A713" s="59">
        <v>711</v>
      </c>
      <c r="B713" s="59" t="s">
        <v>63</v>
      </c>
      <c r="C713" s="59" t="s">
        <v>958</v>
      </c>
      <c r="D713" s="61">
        <v>4.35</v>
      </c>
      <c r="E713" s="62">
        <v>10000</v>
      </c>
      <c r="F713" s="65">
        <v>43790</v>
      </c>
      <c r="G713" s="65">
        <v>44156</v>
      </c>
      <c r="H713" s="62">
        <v>20200630</v>
      </c>
      <c r="I713" s="59" t="s">
        <v>52</v>
      </c>
      <c r="J713" s="61">
        <v>4.35</v>
      </c>
      <c r="K713" s="59" t="s">
        <v>53</v>
      </c>
      <c r="L713" s="66">
        <v>108.452054794521</v>
      </c>
    </row>
    <row r="714" ht="25" customHeight="1" spans="1:12">
      <c r="A714" s="59">
        <v>712</v>
      </c>
      <c r="B714" s="59" t="s">
        <v>47</v>
      </c>
      <c r="C714" s="59" t="s">
        <v>959</v>
      </c>
      <c r="D714" s="61">
        <v>4.35</v>
      </c>
      <c r="E714" s="62">
        <v>50000</v>
      </c>
      <c r="F714" s="65">
        <v>43790</v>
      </c>
      <c r="G714" s="65">
        <v>44156</v>
      </c>
      <c r="H714" s="62">
        <v>20200630</v>
      </c>
      <c r="I714" s="59" t="s">
        <v>52</v>
      </c>
      <c r="J714" s="61">
        <v>4.35</v>
      </c>
      <c r="K714" s="59" t="s">
        <v>53</v>
      </c>
      <c r="L714" s="66">
        <v>542.260273972603</v>
      </c>
    </row>
    <row r="715" ht="25" customHeight="1" spans="1:12">
      <c r="A715" s="59">
        <v>713</v>
      </c>
      <c r="B715" s="59" t="s">
        <v>47</v>
      </c>
      <c r="C715" s="59" t="s">
        <v>960</v>
      </c>
      <c r="D715" s="61">
        <v>4.35</v>
      </c>
      <c r="E715" s="62">
        <v>50000</v>
      </c>
      <c r="F715" s="65">
        <v>43790</v>
      </c>
      <c r="G715" s="65">
        <v>44156</v>
      </c>
      <c r="H715" s="62">
        <v>20200630</v>
      </c>
      <c r="I715" s="59" t="s">
        <v>52</v>
      </c>
      <c r="J715" s="61">
        <v>4.35</v>
      </c>
      <c r="K715" s="59" t="s">
        <v>53</v>
      </c>
      <c r="L715" s="66">
        <v>542.260273972603</v>
      </c>
    </row>
    <row r="716" ht="25" customHeight="1" spans="1:12">
      <c r="A716" s="59">
        <v>714</v>
      </c>
      <c r="B716" s="59" t="s">
        <v>47</v>
      </c>
      <c r="C716" s="59" t="s">
        <v>961</v>
      </c>
      <c r="D716" s="61">
        <v>4.35</v>
      </c>
      <c r="E716" s="62">
        <v>30000</v>
      </c>
      <c r="F716" s="65">
        <v>43790</v>
      </c>
      <c r="G716" s="65">
        <v>44156</v>
      </c>
      <c r="H716" s="62">
        <v>20200630</v>
      </c>
      <c r="I716" s="59" t="s">
        <v>52</v>
      </c>
      <c r="J716" s="61">
        <v>4.35</v>
      </c>
      <c r="K716" s="59" t="s">
        <v>53</v>
      </c>
      <c r="L716" s="66">
        <v>325.356164383562</v>
      </c>
    </row>
    <row r="717" ht="25" customHeight="1" spans="1:12">
      <c r="A717" s="59">
        <v>715</v>
      </c>
      <c r="B717" s="59" t="s">
        <v>47</v>
      </c>
      <c r="C717" s="59" t="s">
        <v>962</v>
      </c>
      <c r="D717" s="61">
        <v>4.35</v>
      </c>
      <c r="E717" s="62">
        <v>40000</v>
      </c>
      <c r="F717" s="65">
        <v>43790</v>
      </c>
      <c r="G717" s="65">
        <v>44156</v>
      </c>
      <c r="H717" s="62">
        <v>20200630</v>
      </c>
      <c r="I717" s="59" t="s">
        <v>52</v>
      </c>
      <c r="J717" s="61">
        <v>4.35</v>
      </c>
      <c r="K717" s="59" t="s">
        <v>53</v>
      </c>
      <c r="L717" s="66">
        <v>433.808219178082</v>
      </c>
    </row>
    <row r="718" ht="25" customHeight="1" spans="1:12">
      <c r="A718" s="59">
        <v>716</v>
      </c>
      <c r="B718" s="59" t="s">
        <v>47</v>
      </c>
      <c r="C718" s="59" t="s">
        <v>963</v>
      </c>
      <c r="D718" s="61">
        <v>4.35</v>
      </c>
      <c r="E718" s="62">
        <v>50000</v>
      </c>
      <c r="F718" s="65">
        <v>43790</v>
      </c>
      <c r="G718" s="65">
        <v>44156</v>
      </c>
      <c r="H718" s="62">
        <v>20200630</v>
      </c>
      <c r="I718" s="59" t="s">
        <v>52</v>
      </c>
      <c r="J718" s="61">
        <v>4.35</v>
      </c>
      <c r="K718" s="59" t="s">
        <v>53</v>
      </c>
      <c r="L718" s="66">
        <v>542.260273972603</v>
      </c>
    </row>
    <row r="719" ht="25" customHeight="1" spans="1:12">
      <c r="A719" s="59">
        <v>717</v>
      </c>
      <c r="B719" s="59" t="s">
        <v>71</v>
      </c>
      <c r="C719" s="59" t="s">
        <v>737</v>
      </c>
      <c r="D719" s="61">
        <v>4.35</v>
      </c>
      <c r="E719" s="62">
        <v>20000</v>
      </c>
      <c r="F719" s="65">
        <v>43791</v>
      </c>
      <c r="G719" s="65">
        <v>44157</v>
      </c>
      <c r="H719" s="62">
        <v>20200630</v>
      </c>
      <c r="I719" s="59" t="s">
        <v>52</v>
      </c>
      <c r="J719" s="61">
        <v>4.35</v>
      </c>
      <c r="K719" s="59" t="s">
        <v>53</v>
      </c>
      <c r="L719" s="66">
        <v>216.904109589041</v>
      </c>
    </row>
    <row r="720" ht="25" customHeight="1" spans="1:12">
      <c r="A720" s="59">
        <v>718</v>
      </c>
      <c r="B720" s="59" t="s">
        <v>71</v>
      </c>
      <c r="C720" s="59" t="s">
        <v>964</v>
      </c>
      <c r="D720" s="61">
        <v>4.35</v>
      </c>
      <c r="E720" s="62">
        <v>20000</v>
      </c>
      <c r="F720" s="65">
        <v>43791</v>
      </c>
      <c r="G720" s="65">
        <v>44157</v>
      </c>
      <c r="H720" s="62">
        <v>20200630</v>
      </c>
      <c r="I720" s="59" t="s">
        <v>842</v>
      </c>
      <c r="J720" s="61">
        <v>4.35</v>
      </c>
      <c r="K720" s="59" t="s">
        <v>53</v>
      </c>
      <c r="L720" s="66">
        <v>216.904109589041</v>
      </c>
    </row>
    <row r="721" ht="25" customHeight="1" spans="1:12">
      <c r="A721" s="59">
        <v>719</v>
      </c>
      <c r="B721" s="59" t="s">
        <v>71</v>
      </c>
      <c r="C721" s="59" t="s">
        <v>965</v>
      </c>
      <c r="D721" s="61">
        <v>4.35</v>
      </c>
      <c r="E721" s="62">
        <v>20000</v>
      </c>
      <c r="F721" s="65">
        <v>43791</v>
      </c>
      <c r="G721" s="65">
        <v>44157</v>
      </c>
      <c r="H721" s="62">
        <v>20200630</v>
      </c>
      <c r="I721" s="59" t="s">
        <v>842</v>
      </c>
      <c r="J721" s="61">
        <v>4.35</v>
      </c>
      <c r="K721" s="59" t="s">
        <v>53</v>
      </c>
      <c r="L721" s="66">
        <v>216.904109589041</v>
      </c>
    </row>
    <row r="722" ht="25" customHeight="1" spans="1:12">
      <c r="A722" s="59">
        <v>720</v>
      </c>
      <c r="B722" s="59" t="s">
        <v>71</v>
      </c>
      <c r="C722" s="59" t="s">
        <v>966</v>
      </c>
      <c r="D722" s="61">
        <v>4.35</v>
      </c>
      <c r="E722" s="62">
        <v>20000</v>
      </c>
      <c r="F722" s="65">
        <v>43793</v>
      </c>
      <c r="G722" s="65">
        <v>44159</v>
      </c>
      <c r="H722" s="62">
        <v>20200630</v>
      </c>
      <c r="I722" s="59" t="s">
        <v>842</v>
      </c>
      <c r="J722" s="61">
        <v>4.35</v>
      </c>
      <c r="K722" s="59" t="s">
        <v>53</v>
      </c>
      <c r="L722" s="66">
        <v>216.904109589041</v>
      </c>
    </row>
    <row r="723" ht="25" customHeight="1" spans="1:12">
      <c r="A723" s="59">
        <v>721</v>
      </c>
      <c r="B723" s="59" t="s">
        <v>71</v>
      </c>
      <c r="C723" s="59" t="s">
        <v>967</v>
      </c>
      <c r="D723" s="61">
        <v>4.35</v>
      </c>
      <c r="E723" s="62">
        <v>20000</v>
      </c>
      <c r="F723" s="65">
        <v>43793</v>
      </c>
      <c r="G723" s="65">
        <v>44159</v>
      </c>
      <c r="H723" s="62">
        <v>20200630</v>
      </c>
      <c r="I723" s="59" t="s">
        <v>842</v>
      </c>
      <c r="J723" s="61">
        <v>4.35</v>
      </c>
      <c r="K723" s="59" t="s">
        <v>53</v>
      </c>
      <c r="L723" s="66">
        <v>216.904109589041</v>
      </c>
    </row>
    <row r="724" ht="25" customHeight="1" spans="1:12">
      <c r="A724" s="59">
        <v>722</v>
      </c>
      <c r="B724" s="59" t="s">
        <v>71</v>
      </c>
      <c r="C724" s="59" t="s">
        <v>968</v>
      </c>
      <c r="D724" s="61">
        <v>4.35</v>
      </c>
      <c r="E724" s="62">
        <v>20000</v>
      </c>
      <c r="F724" s="65">
        <v>43793</v>
      </c>
      <c r="G724" s="65">
        <v>44159</v>
      </c>
      <c r="H724" s="62">
        <v>20200630</v>
      </c>
      <c r="I724" s="59" t="s">
        <v>842</v>
      </c>
      <c r="J724" s="61">
        <v>4.35</v>
      </c>
      <c r="K724" s="59" t="s">
        <v>53</v>
      </c>
      <c r="L724" s="66">
        <v>216.904109589041</v>
      </c>
    </row>
    <row r="725" ht="25" customHeight="1" spans="1:12">
      <c r="A725" s="59">
        <v>723</v>
      </c>
      <c r="B725" s="59" t="s">
        <v>71</v>
      </c>
      <c r="C725" s="59" t="s">
        <v>969</v>
      </c>
      <c r="D725" s="61">
        <v>4.35</v>
      </c>
      <c r="E725" s="62">
        <v>20000</v>
      </c>
      <c r="F725" s="65">
        <v>43793</v>
      </c>
      <c r="G725" s="65">
        <v>44159</v>
      </c>
      <c r="H725" s="62">
        <v>20200630</v>
      </c>
      <c r="I725" s="59" t="s">
        <v>842</v>
      </c>
      <c r="J725" s="61">
        <v>4.35</v>
      </c>
      <c r="K725" s="59" t="s">
        <v>53</v>
      </c>
      <c r="L725" s="66">
        <v>216.904109589041</v>
      </c>
    </row>
    <row r="726" ht="25" customHeight="1" spans="1:12">
      <c r="A726" s="59">
        <v>724</v>
      </c>
      <c r="B726" s="59" t="s">
        <v>355</v>
      </c>
      <c r="C726" s="59" t="s">
        <v>970</v>
      </c>
      <c r="D726" s="61">
        <v>4.35</v>
      </c>
      <c r="E726" s="62">
        <v>50000</v>
      </c>
      <c r="F726" s="65">
        <v>43794</v>
      </c>
      <c r="G726" s="65">
        <v>44160</v>
      </c>
      <c r="H726" s="62">
        <v>20200630</v>
      </c>
      <c r="I726" s="59" t="s">
        <v>842</v>
      </c>
      <c r="J726" s="61">
        <v>4.35</v>
      </c>
      <c r="K726" s="59" t="s">
        <v>53</v>
      </c>
      <c r="L726" s="66">
        <v>542.260273972603</v>
      </c>
    </row>
    <row r="727" ht="25" customHeight="1" spans="1:12">
      <c r="A727" s="59">
        <v>725</v>
      </c>
      <c r="B727" s="59" t="s">
        <v>71</v>
      </c>
      <c r="C727" s="59" t="s">
        <v>971</v>
      </c>
      <c r="D727" s="61">
        <v>4.35</v>
      </c>
      <c r="E727" s="62">
        <v>20000</v>
      </c>
      <c r="F727" s="65">
        <v>43794</v>
      </c>
      <c r="G727" s="65">
        <v>44160</v>
      </c>
      <c r="H727" s="62">
        <v>20200630</v>
      </c>
      <c r="I727" s="59" t="s">
        <v>52</v>
      </c>
      <c r="J727" s="61">
        <v>4.35</v>
      </c>
      <c r="K727" s="59" t="s">
        <v>53</v>
      </c>
      <c r="L727" s="66">
        <v>216.904109589041</v>
      </c>
    </row>
    <row r="728" ht="25" customHeight="1" spans="1:12">
      <c r="A728" s="59">
        <v>726</v>
      </c>
      <c r="B728" s="59" t="s">
        <v>71</v>
      </c>
      <c r="C728" s="59" t="s">
        <v>972</v>
      </c>
      <c r="D728" s="61">
        <v>4.35</v>
      </c>
      <c r="E728" s="62">
        <v>20000</v>
      </c>
      <c r="F728" s="65">
        <v>43794</v>
      </c>
      <c r="G728" s="65">
        <v>44160</v>
      </c>
      <c r="H728" s="62">
        <v>20200630</v>
      </c>
      <c r="I728" s="59" t="s">
        <v>842</v>
      </c>
      <c r="J728" s="61">
        <v>4.35</v>
      </c>
      <c r="K728" s="59" t="s">
        <v>53</v>
      </c>
      <c r="L728" s="66">
        <v>216.904109589041</v>
      </c>
    </row>
    <row r="729" ht="25" customHeight="1" spans="1:12">
      <c r="A729" s="59">
        <v>727</v>
      </c>
      <c r="B729" s="59" t="s">
        <v>71</v>
      </c>
      <c r="C729" s="59" t="s">
        <v>973</v>
      </c>
      <c r="D729" s="61">
        <v>4.35</v>
      </c>
      <c r="E729" s="62">
        <v>20000</v>
      </c>
      <c r="F729" s="65">
        <v>43794</v>
      </c>
      <c r="G729" s="65">
        <v>44160</v>
      </c>
      <c r="H729" s="62">
        <v>20200630</v>
      </c>
      <c r="I729" s="59" t="s">
        <v>842</v>
      </c>
      <c r="J729" s="61">
        <v>4.35</v>
      </c>
      <c r="K729" s="59" t="s">
        <v>53</v>
      </c>
      <c r="L729" s="66">
        <v>216.904109589041</v>
      </c>
    </row>
    <row r="730" ht="25" customHeight="1" spans="1:12">
      <c r="A730" s="59">
        <v>728</v>
      </c>
      <c r="B730" s="59" t="s">
        <v>23</v>
      </c>
      <c r="C730" s="59" t="s">
        <v>974</v>
      </c>
      <c r="D730" s="61">
        <v>4.35</v>
      </c>
      <c r="E730" s="62">
        <v>30000</v>
      </c>
      <c r="F730" s="65">
        <v>43795</v>
      </c>
      <c r="G730" s="65">
        <v>44161</v>
      </c>
      <c r="H730" s="62">
        <v>20200630</v>
      </c>
      <c r="I730" s="59" t="s">
        <v>842</v>
      </c>
      <c r="J730" s="61">
        <v>4.35</v>
      </c>
      <c r="K730" s="59" t="s">
        <v>53</v>
      </c>
      <c r="L730" s="66">
        <v>325.356164383562</v>
      </c>
    </row>
    <row r="731" ht="25" customHeight="1" spans="1:12">
      <c r="A731" s="59">
        <v>729</v>
      </c>
      <c r="B731" s="59" t="s">
        <v>23</v>
      </c>
      <c r="C731" s="59" t="s">
        <v>975</v>
      </c>
      <c r="D731" s="61">
        <v>4.35</v>
      </c>
      <c r="E731" s="62">
        <v>30000</v>
      </c>
      <c r="F731" s="65">
        <v>43795</v>
      </c>
      <c r="G731" s="65">
        <v>44161</v>
      </c>
      <c r="H731" s="62">
        <v>20200630</v>
      </c>
      <c r="I731" s="59" t="s">
        <v>52</v>
      </c>
      <c r="J731" s="61">
        <v>4.35</v>
      </c>
      <c r="K731" s="59" t="s">
        <v>53</v>
      </c>
      <c r="L731" s="66">
        <v>325.356164383562</v>
      </c>
    </row>
    <row r="732" ht="25" customHeight="1" spans="1:12">
      <c r="A732" s="59">
        <v>730</v>
      </c>
      <c r="B732" s="59" t="s">
        <v>23</v>
      </c>
      <c r="C732" s="59" t="s">
        <v>976</v>
      </c>
      <c r="D732" s="61">
        <v>4.35</v>
      </c>
      <c r="E732" s="62">
        <v>30000</v>
      </c>
      <c r="F732" s="65">
        <v>43795</v>
      </c>
      <c r="G732" s="65">
        <v>44161</v>
      </c>
      <c r="H732" s="62">
        <v>20200630</v>
      </c>
      <c r="I732" s="59" t="s">
        <v>52</v>
      </c>
      <c r="J732" s="61">
        <v>4.35</v>
      </c>
      <c r="K732" s="59" t="s">
        <v>53</v>
      </c>
      <c r="L732" s="66">
        <v>325.356164383562</v>
      </c>
    </row>
    <row r="733" ht="25" customHeight="1" spans="1:12">
      <c r="A733" s="59">
        <v>731</v>
      </c>
      <c r="B733" s="59" t="s">
        <v>23</v>
      </c>
      <c r="C733" s="59" t="s">
        <v>977</v>
      </c>
      <c r="D733" s="61">
        <v>4.35</v>
      </c>
      <c r="E733" s="62">
        <v>20000</v>
      </c>
      <c r="F733" s="65">
        <v>43795</v>
      </c>
      <c r="G733" s="65">
        <v>44161</v>
      </c>
      <c r="H733" s="62">
        <v>20200630</v>
      </c>
      <c r="I733" s="59" t="s">
        <v>52</v>
      </c>
      <c r="J733" s="61">
        <v>4.35</v>
      </c>
      <c r="K733" s="59" t="s">
        <v>53</v>
      </c>
      <c r="L733" s="66">
        <v>216.904109589041</v>
      </c>
    </row>
    <row r="734" ht="25" customHeight="1" spans="1:12">
      <c r="A734" s="59">
        <v>732</v>
      </c>
      <c r="B734" s="59" t="s">
        <v>23</v>
      </c>
      <c r="C734" s="59" t="s">
        <v>978</v>
      </c>
      <c r="D734" s="61">
        <v>4.35</v>
      </c>
      <c r="E734" s="62">
        <v>20000</v>
      </c>
      <c r="F734" s="65">
        <v>43795</v>
      </c>
      <c r="G734" s="65">
        <v>44161</v>
      </c>
      <c r="H734" s="62">
        <v>20200630</v>
      </c>
      <c r="I734" s="59" t="s">
        <v>52</v>
      </c>
      <c r="J734" s="61">
        <v>4.35</v>
      </c>
      <c r="K734" s="59" t="s">
        <v>53</v>
      </c>
      <c r="L734" s="66">
        <v>216.904109589041</v>
      </c>
    </row>
    <row r="735" ht="25" customHeight="1" spans="1:12">
      <c r="A735" s="59">
        <v>733</v>
      </c>
      <c r="B735" s="59" t="s">
        <v>23</v>
      </c>
      <c r="C735" s="59" t="s">
        <v>979</v>
      </c>
      <c r="D735" s="61">
        <v>4.35</v>
      </c>
      <c r="E735" s="62">
        <v>30000</v>
      </c>
      <c r="F735" s="65">
        <v>43795</v>
      </c>
      <c r="G735" s="65">
        <v>44161</v>
      </c>
      <c r="H735" s="62">
        <v>20200630</v>
      </c>
      <c r="I735" s="59" t="s">
        <v>52</v>
      </c>
      <c r="J735" s="61">
        <v>4.35</v>
      </c>
      <c r="K735" s="59" t="s">
        <v>53</v>
      </c>
      <c r="L735" s="66">
        <v>325.356164383562</v>
      </c>
    </row>
    <row r="736" ht="25" customHeight="1" spans="1:12">
      <c r="A736" s="59">
        <v>734</v>
      </c>
      <c r="B736" s="59" t="s">
        <v>23</v>
      </c>
      <c r="C736" s="59" t="s">
        <v>980</v>
      </c>
      <c r="D736" s="61">
        <v>4.35</v>
      </c>
      <c r="E736" s="62">
        <v>30000</v>
      </c>
      <c r="F736" s="65">
        <v>43795</v>
      </c>
      <c r="G736" s="65">
        <v>44161</v>
      </c>
      <c r="H736" s="62">
        <v>20200630</v>
      </c>
      <c r="I736" s="59" t="s">
        <v>52</v>
      </c>
      <c r="J736" s="61">
        <v>4.35</v>
      </c>
      <c r="K736" s="59" t="s">
        <v>53</v>
      </c>
      <c r="L736" s="66">
        <v>325.356164383562</v>
      </c>
    </row>
    <row r="737" ht="25" customHeight="1" spans="1:12">
      <c r="A737" s="59">
        <v>735</v>
      </c>
      <c r="B737" s="59" t="s">
        <v>23</v>
      </c>
      <c r="C737" s="59" t="s">
        <v>981</v>
      </c>
      <c r="D737" s="61">
        <v>4.35</v>
      </c>
      <c r="E737" s="62">
        <v>20000</v>
      </c>
      <c r="F737" s="65">
        <v>43795</v>
      </c>
      <c r="G737" s="65">
        <v>44161</v>
      </c>
      <c r="H737" s="62">
        <v>20200630</v>
      </c>
      <c r="I737" s="59" t="s">
        <v>52</v>
      </c>
      <c r="J737" s="61">
        <v>4.35</v>
      </c>
      <c r="K737" s="59" t="s">
        <v>53</v>
      </c>
      <c r="L737" s="66">
        <v>216.904109589041</v>
      </c>
    </row>
    <row r="738" ht="25" customHeight="1" spans="1:12">
      <c r="A738" s="59">
        <v>736</v>
      </c>
      <c r="B738" s="59" t="s">
        <v>23</v>
      </c>
      <c r="C738" s="59" t="s">
        <v>982</v>
      </c>
      <c r="D738" s="61">
        <v>4.35</v>
      </c>
      <c r="E738" s="62">
        <v>20000</v>
      </c>
      <c r="F738" s="65">
        <v>43795</v>
      </c>
      <c r="G738" s="65">
        <v>44161</v>
      </c>
      <c r="H738" s="62">
        <v>20200630</v>
      </c>
      <c r="I738" s="59" t="s">
        <v>52</v>
      </c>
      <c r="J738" s="61">
        <v>4.35</v>
      </c>
      <c r="K738" s="59" t="s">
        <v>53</v>
      </c>
      <c r="L738" s="66">
        <v>216.904109589041</v>
      </c>
    </row>
    <row r="739" ht="25" customHeight="1" spans="1:12">
      <c r="A739" s="59">
        <v>737</v>
      </c>
      <c r="B739" s="59" t="s">
        <v>23</v>
      </c>
      <c r="C739" s="59" t="s">
        <v>983</v>
      </c>
      <c r="D739" s="61">
        <v>4.35</v>
      </c>
      <c r="E739" s="62">
        <v>20000</v>
      </c>
      <c r="F739" s="65">
        <v>43795</v>
      </c>
      <c r="G739" s="65">
        <v>44161</v>
      </c>
      <c r="H739" s="62">
        <v>20200630</v>
      </c>
      <c r="I739" s="59" t="s">
        <v>52</v>
      </c>
      <c r="J739" s="61">
        <v>4.35</v>
      </c>
      <c r="K739" s="59" t="s">
        <v>53</v>
      </c>
      <c r="L739" s="66">
        <v>216.904109589041</v>
      </c>
    </row>
    <row r="740" ht="25" customHeight="1" spans="1:12">
      <c r="A740" s="59">
        <v>738</v>
      </c>
      <c r="B740" s="59" t="s">
        <v>63</v>
      </c>
      <c r="C740" s="59" t="s">
        <v>984</v>
      </c>
      <c r="D740" s="61">
        <v>4.35</v>
      </c>
      <c r="E740" s="62">
        <v>50000</v>
      </c>
      <c r="F740" s="65">
        <v>43795</v>
      </c>
      <c r="G740" s="65">
        <v>44161</v>
      </c>
      <c r="H740" s="62">
        <v>20200630</v>
      </c>
      <c r="I740" s="59" t="s">
        <v>52</v>
      </c>
      <c r="J740" s="61">
        <v>4.35</v>
      </c>
      <c r="K740" s="59" t="s">
        <v>53</v>
      </c>
      <c r="L740" s="66">
        <v>542.260273972603</v>
      </c>
    </row>
    <row r="741" ht="25" customHeight="1" spans="1:12">
      <c r="A741" s="59">
        <v>739</v>
      </c>
      <c r="B741" s="59" t="s">
        <v>65</v>
      </c>
      <c r="C741" s="59" t="s">
        <v>985</v>
      </c>
      <c r="D741" s="61">
        <v>4.35</v>
      </c>
      <c r="E741" s="62">
        <v>5000</v>
      </c>
      <c r="F741" s="65">
        <v>43795</v>
      </c>
      <c r="G741" s="65">
        <v>44161</v>
      </c>
      <c r="H741" s="62">
        <v>20200630</v>
      </c>
      <c r="I741" s="59" t="s">
        <v>52</v>
      </c>
      <c r="J741" s="61">
        <v>4.35</v>
      </c>
      <c r="K741" s="59" t="s">
        <v>53</v>
      </c>
      <c r="L741" s="66">
        <v>54.2260273972603</v>
      </c>
    </row>
    <row r="742" ht="25" customHeight="1" spans="1:12">
      <c r="A742" s="59">
        <v>740</v>
      </c>
      <c r="B742" s="59" t="s">
        <v>65</v>
      </c>
      <c r="C742" s="59" t="s">
        <v>986</v>
      </c>
      <c r="D742" s="61">
        <v>4.35</v>
      </c>
      <c r="E742" s="62">
        <v>10000</v>
      </c>
      <c r="F742" s="65">
        <v>43795</v>
      </c>
      <c r="G742" s="65">
        <v>44161</v>
      </c>
      <c r="H742" s="62">
        <v>20200630</v>
      </c>
      <c r="I742" s="59" t="s">
        <v>52</v>
      </c>
      <c r="J742" s="61">
        <v>4.35</v>
      </c>
      <c r="K742" s="59" t="s">
        <v>53</v>
      </c>
      <c r="L742" s="66">
        <v>108.452054794521</v>
      </c>
    </row>
    <row r="743" ht="25" customHeight="1" spans="1:12">
      <c r="A743" s="59">
        <v>741</v>
      </c>
      <c r="B743" s="59" t="s">
        <v>56</v>
      </c>
      <c r="C743" s="59" t="s">
        <v>987</v>
      </c>
      <c r="D743" s="61">
        <v>4.35</v>
      </c>
      <c r="E743" s="62">
        <v>50000</v>
      </c>
      <c r="F743" s="65">
        <v>43796</v>
      </c>
      <c r="G743" s="65">
        <v>44162</v>
      </c>
      <c r="H743" s="62">
        <v>20200630</v>
      </c>
      <c r="I743" s="59" t="s">
        <v>52</v>
      </c>
      <c r="J743" s="61">
        <v>4.35</v>
      </c>
      <c r="K743" s="59" t="s">
        <v>53</v>
      </c>
      <c r="L743" s="66">
        <v>542.260273972603</v>
      </c>
    </row>
    <row r="744" ht="25" customHeight="1" spans="1:12">
      <c r="A744" s="59">
        <v>742</v>
      </c>
      <c r="B744" s="59" t="s">
        <v>56</v>
      </c>
      <c r="C744" s="59" t="s">
        <v>988</v>
      </c>
      <c r="D744" s="61">
        <v>4.35</v>
      </c>
      <c r="E744" s="62">
        <v>30000</v>
      </c>
      <c r="F744" s="65">
        <v>43796</v>
      </c>
      <c r="G744" s="65">
        <v>44162</v>
      </c>
      <c r="H744" s="62">
        <v>20200630</v>
      </c>
      <c r="I744" s="59" t="s">
        <v>52</v>
      </c>
      <c r="J744" s="61">
        <v>4.35</v>
      </c>
      <c r="K744" s="59" t="s">
        <v>53</v>
      </c>
      <c r="L744" s="66">
        <v>325.356164383562</v>
      </c>
    </row>
    <row r="745" ht="25" customHeight="1" spans="1:12">
      <c r="A745" s="59">
        <v>743</v>
      </c>
      <c r="B745" s="59" t="s">
        <v>56</v>
      </c>
      <c r="C745" s="59" t="s">
        <v>989</v>
      </c>
      <c r="D745" s="61">
        <v>4.35</v>
      </c>
      <c r="E745" s="62">
        <v>30000</v>
      </c>
      <c r="F745" s="65">
        <v>43796</v>
      </c>
      <c r="G745" s="65">
        <v>44162</v>
      </c>
      <c r="H745" s="62">
        <v>20200630</v>
      </c>
      <c r="I745" s="59" t="s">
        <v>52</v>
      </c>
      <c r="J745" s="61">
        <v>4.35</v>
      </c>
      <c r="K745" s="59" t="s">
        <v>53</v>
      </c>
      <c r="L745" s="66">
        <v>325.356164383562</v>
      </c>
    </row>
    <row r="746" ht="25" customHeight="1" spans="1:12">
      <c r="A746" s="59">
        <v>744</v>
      </c>
      <c r="B746" s="59" t="s">
        <v>56</v>
      </c>
      <c r="C746" s="59" t="s">
        <v>990</v>
      </c>
      <c r="D746" s="61">
        <v>4.35</v>
      </c>
      <c r="E746" s="62">
        <v>20000</v>
      </c>
      <c r="F746" s="65">
        <v>43796</v>
      </c>
      <c r="G746" s="65">
        <v>44162</v>
      </c>
      <c r="H746" s="62">
        <v>20200630</v>
      </c>
      <c r="I746" s="59" t="s">
        <v>52</v>
      </c>
      <c r="J746" s="61">
        <v>4.35</v>
      </c>
      <c r="K746" s="59" t="s">
        <v>53</v>
      </c>
      <c r="L746" s="66">
        <v>216.904109589041</v>
      </c>
    </row>
    <row r="747" ht="25" customHeight="1" spans="1:12">
      <c r="A747" s="59">
        <v>745</v>
      </c>
      <c r="B747" s="59" t="s">
        <v>56</v>
      </c>
      <c r="C747" s="59" t="s">
        <v>991</v>
      </c>
      <c r="D747" s="61">
        <v>4.35</v>
      </c>
      <c r="E747" s="62">
        <v>50000</v>
      </c>
      <c r="F747" s="65">
        <v>43796</v>
      </c>
      <c r="G747" s="65">
        <v>44162</v>
      </c>
      <c r="H747" s="62">
        <v>20200630</v>
      </c>
      <c r="I747" s="59" t="s">
        <v>52</v>
      </c>
      <c r="J747" s="61">
        <v>4.35</v>
      </c>
      <c r="K747" s="59" t="s">
        <v>53</v>
      </c>
      <c r="L747" s="66">
        <v>542.260273972603</v>
      </c>
    </row>
    <row r="748" ht="25" customHeight="1" spans="1:12">
      <c r="A748" s="59">
        <v>746</v>
      </c>
      <c r="B748" s="59" t="s">
        <v>56</v>
      </c>
      <c r="C748" s="59" t="s">
        <v>992</v>
      </c>
      <c r="D748" s="61">
        <v>4.35</v>
      </c>
      <c r="E748" s="62">
        <v>20000</v>
      </c>
      <c r="F748" s="65">
        <v>43796</v>
      </c>
      <c r="G748" s="65">
        <v>44162</v>
      </c>
      <c r="H748" s="62">
        <v>20200630</v>
      </c>
      <c r="I748" s="59" t="s">
        <v>52</v>
      </c>
      <c r="J748" s="61">
        <v>4.35</v>
      </c>
      <c r="K748" s="59" t="s">
        <v>53</v>
      </c>
      <c r="L748" s="66">
        <v>216.904109589041</v>
      </c>
    </row>
    <row r="749" ht="25" customHeight="1" spans="1:12">
      <c r="A749" s="59">
        <v>747</v>
      </c>
      <c r="B749" s="59" t="s">
        <v>56</v>
      </c>
      <c r="C749" s="59" t="s">
        <v>993</v>
      </c>
      <c r="D749" s="61">
        <v>4.35</v>
      </c>
      <c r="E749" s="62">
        <v>50000</v>
      </c>
      <c r="F749" s="65">
        <v>43796</v>
      </c>
      <c r="G749" s="65">
        <v>44162</v>
      </c>
      <c r="H749" s="62">
        <v>20200630</v>
      </c>
      <c r="I749" s="59" t="s">
        <v>52</v>
      </c>
      <c r="J749" s="61">
        <v>4.35</v>
      </c>
      <c r="K749" s="59" t="s">
        <v>53</v>
      </c>
      <c r="L749" s="66">
        <v>542.260273972603</v>
      </c>
    </row>
    <row r="750" ht="25" customHeight="1" spans="1:12">
      <c r="A750" s="59">
        <v>748</v>
      </c>
      <c r="B750" s="59" t="s">
        <v>56</v>
      </c>
      <c r="C750" s="59" t="s">
        <v>994</v>
      </c>
      <c r="D750" s="61">
        <v>4.35</v>
      </c>
      <c r="E750" s="62">
        <v>50000</v>
      </c>
      <c r="F750" s="65">
        <v>43796</v>
      </c>
      <c r="G750" s="65">
        <v>44162</v>
      </c>
      <c r="H750" s="62">
        <v>20200630</v>
      </c>
      <c r="I750" s="59" t="s">
        <v>52</v>
      </c>
      <c r="J750" s="61">
        <v>4.35</v>
      </c>
      <c r="K750" s="59" t="s">
        <v>53</v>
      </c>
      <c r="L750" s="66">
        <v>542.260273972603</v>
      </c>
    </row>
    <row r="751" ht="25" customHeight="1" spans="1:12">
      <c r="A751" s="59">
        <v>749</v>
      </c>
      <c r="B751" s="59" t="s">
        <v>56</v>
      </c>
      <c r="C751" s="59" t="s">
        <v>995</v>
      </c>
      <c r="D751" s="61">
        <v>4.35</v>
      </c>
      <c r="E751" s="62">
        <v>50000</v>
      </c>
      <c r="F751" s="65">
        <v>43796</v>
      </c>
      <c r="G751" s="65">
        <v>44162</v>
      </c>
      <c r="H751" s="62">
        <v>20200630</v>
      </c>
      <c r="I751" s="59" t="s">
        <v>52</v>
      </c>
      <c r="J751" s="61">
        <v>4.35</v>
      </c>
      <c r="K751" s="59" t="s">
        <v>53</v>
      </c>
      <c r="L751" s="66">
        <v>542.260273972603</v>
      </c>
    </row>
    <row r="752" ht="25" customHeight="1" spans="1:12">
      <c r="A752" s="59">
        <v>750</v>
      </c>
      <c r="B752" s="59" t="s">
        <v>56</v>
      </c>
      <c r="C752" s="59" t="s">
        <v>996</v>
      </c>
      <c r="D752" s="61">
        <v>4.35</v>
      </c>
      <c r="E752" s="62">
        <v>30000</v>
      </c>
      <c r="F752" s="65">
        <v>43796</v>
      </c>
      <c r="G752" s="65">
        <v>44162</v>
      </c>
      <c r="H752" s="62">
        <v>20200630</v>
      </c>
      <c r="I752" s="59" t="s">
        <v>52</v>
      </c>
      <c r="J752" s="61">
        <v>4.35</v>
      </c>
      <c r="K752" s="59" t="s">
        <v>53</v>
      </c>
      <c r="L752" s="66">
        <v>325.356164383562</v>
      </c>
    </row>
    <row r="753" ht="25" customHeight="1" spans="1:12">
      <c r="A753" s="59">
        <v>751</v>
      </c>
      <c r="B753" s="59" t="s">
        <v>56</v>
      </c>
      <c r="C753" s="59" t="s">
        <v>997</v>
      </c>
      <c r="D753" s="61">
        <v>4.35</v>
      </c>
      <c r="E753" s="62">
        <v>50000</v>
      </c>
      <c r="F753" s="65">
        <v>43796</v>
      </c>
      <c r="G753" s="65">
        <v>44162</v>
      </c>
      <c r="H753" s="62">
        <v>20200630</v>
      </c>
      <c r="I753" s="59" t="s">
        <v>52</v>
      </c>
      <c r="J753" s="61">
        <v>4.35</v>
      </c>
      <c r="K753" s="59" t="s">
        <v>53</v>
      </c>
      <c r="L753" s="66">
        <v>542.260273972603</v>
      </c>
    </row>
    <row r="754" ht="25" customHeight="1" spans="1:12">
      <c r="A754" s="59">
        <v>752</v>
      </c>
      <c r="B754" s="59" t="s">
        <v>65</v>
      </c>
      <c r="C754" s="59" t="s">
        <v>998</v>
      </c>
      <c r="D754" s="61">
        <v>4.35</v>
      </c>
      <c r="E754" s="62">
        <v>10000</v>
      </c>
      <c r="F754" s="65">
        <v>43796</v>
      </c>
      <c r="G754" s="65">
        <v>44162</v>
      </c>
      <c r="H754" s="62">
        <v>20200630</v>
      </c>
      <c r="I754" s="59" t="s">
        <v>52</v>
      </c>
      <c r="J754" s="61">
        <v>4.35</v>
      </c>
      <c r="K754" s="59" t="s">
        <v>53</v>
      </c>
      <c r="L754" s="66">
        <v>108.452054794521</v>
      </c>
    </row>
    <row r="755" ht="25" customHeight="1" spans="1:12">
      <c r="A755" s="59">
        <v>753</v>
      </c>
      <c r="B755" s="59" t="s">
        <v>65</v>
      </c>
      <c r="C755" s="59" t="s">
        <v>999</v>
      </c>
      <c r="D755" s="61">
        <v>4.35</v>
      </c>
      <c r="E755" s="62">
        <v>5000</v>
      </c>
      <c r="F755" s="65">
        <v>43796</v>
      </c>
      <c r="G755" s="65">
        <v>44162</v>
      </c>
      <c r="H755" s="62">
        <v>20200630</v>
      </c>
      <c r="I755" s="59" t="s">
        <v>52</v>
      </c>
      <c r="J755" s="61">
        <v>4.35</v>
      </c>
      <c r="K755" s="59" t="s">
        <v>53</v>
      </c>
      <c r="L755" s="66">
        <v>54.2260273972603</v>
      </c>
    </row>
    <row r="756" ht="25" customHeight="1" spans="1:12">
      <c r="A756" s="59">
        <v>754</v>
      </c>
      <c r="B756" s="59" t="s">
        <v>65</v>
      </c>
      <c r="C756" s="59" t="s">
        <v>1000</v>
      </c>
      <c r="D756" s="61">
        <v>4.35</v>
      </c>
      <c r="E756" s="62">
        <v>5000</v>
      </c>
      <c r="F756" s="65">
        <v>43796</v>
      </c>
      <c r="G756" s="65">
        <v>44162</v>
      </c>
      <c r="H756" s="62">
        <v>20200630</v>
      </c>
      <c r="I756" s="59" t="s">
        <v>52</v>
      </c>
      <c r="J756" s="61">
        <v>4.35</v>
      </c>
      <c r="K756" s="59" t="s">
        <v>53</v>
      </c>
      <c r="L756" s="66">
        <v>54.2260273972603</v>
      </c>
    </row>
    <row r="757" ht="25" customHeight="1" spans="1:12">
      <c r="A757" s="59">
        <v>755</v>
      </c>
      <c r="B757" s="59" t="s">
        <v>65</v>
      </c>
      <c r="C757" s="59" t="s">
        <v>1001</v>
      </c>
      <c r="D757" s="61">
        <v>4.35</v>
      </c>
      <c r="E757" s="62">
        <v>50000</v>
      </c>
      <c r="F757" s="65">
        <v>43796</v>
      </c>
      <c r="G757" s="65">
        <v>44162</v>
      </c>
      <c r="H757" s="62">
        <v>20200630</v>
      </c>
      <c r="I757" s="59" t="s">
        <v>52</v>
      </c>
      <c r="J757" s="61">
        <v>4.35</v>
      </c>
      <c r="K757" s="59" t="s">
        <v>53</v>
      </c>
      <c r="L757" s="66">
        <v>542.260273972603</v>
      </c>
    </row>
    <row r="758" ht="25" customHeight="1" spans="1:12">
      <c r="A758" s="59">
        <v>756</v>
      </c>
      <c r="B758" s="59" t="s">
        <v>65</v>
      </c>
      <c r="C758" s="59" t="s">
        <v>1002</v>
      </c>
      <c r="D758" s="61">
        <v>4.35</v>
      </c>
      <c r="E758" s="62">
        <v>20000</v>
      </c>
      <c r="F758" s="65">
        <v>43796</v>
      </c>
      <c r="G758" s="65">
        <v>44162</v>
      </c>
      <c r="H758" s="62">
        <v>20200630</v>
      </c>
      <c r="I758" s="59" t="s">
        <v>52</v>
      </c>
      <c r="J758" s="61">
        <v>4.35</v>
      </c>
      <c r="K758" s="59" t="s">
        <v>53</v>
      </c>
      <c r="L758" s="66">
        <v>216.904109589041</v>
      </c>
    </row>
    <row r="759" ht="25" customHeight="1" spans="1:12">
      <c r="A759" s="59">
        <v>757</v>
      </c>
      <c r="B759" s="59" t="s">
        <v>71</v>
      </c>
      <c r="C759" s="59" t="s">
        <v>1003</v>
      </c>
      <c r="D759" s="61">
        <v>4.35</v>
      </c>
      <c r="E759" s="62">
        <v>50000</v>
      </c>
      <c r="F759" s="65">
        <v>43796</v>
      </c>
      <c r="G759" s="65">
        <v>44162</v>
      </c>
      <c r="H759" s="62">
        <v>20200630</v>
      </c>
      <c r="I759" s="59" t="s">
        <v>52</v>
      </c>
      <c r="J759" s="61">
        <v>4.35</v>
      </c>
      <c r="K759" s="59" t="s">
        <v>53</v>
      </c>
      <c r="L759" s="66">
        <v>542.260273972603</v>
      </c>
    </row>
    <row r="760" ht="25" customHeight="1" spans="1:12">
      <c r="A760" s="59">
        <v>758</v>
      </c>
      <c r="B760" s="59" t="s">
        <v>71</v>
      </c>
      <c r="C760" s="59" t="s">
        <v>1004</v>
      </c>
      <c r="D760" s="61">
        <v>4.35</v>
      </c>
      <c r="E760" s="62">
        <v>30000</v>
      </c>
      <c r="F760" s="65">
        <v>43796</v>
      </c>
      <c r="G760" s="65">
        <v>44162</v>
      </c>
      <c r="H760" s="62">
        <v>20200630</v>
      </c>
      <c r="I760" s="59" t="s">
        <v>52</v>
      </c>
      <c r="J760" s="61">
        <v>4.35</v>
      </c>
      <c r="K760" s="59" t="s">
        <v>53</v>
      </c>
      <c r="L760" s="66">
        <v>325.356164383562</v>
      </c>
    </row>
    <row r="761" ht="25" customHeight="1" spans="1:12">
      <c r="A761" s="59">
        <v>759</v>
      </c>
      <c r="B761" s="59" t="s">
        <v>71</v>
      </c>
      <c r="C761" s="59" t="s">
        <v>1005</v>
      </c>
      <c r="D761" s="61">
        <v>4.35</v>
      </c>
      <c r="E761" s="62">
        <v>50000</v>
      </c>
      <c r="F761" s="65">
        <v>43796</v>
      </c>
      <c r="G761" s="65">
        <v>44162</v>
      </c>
      <c r="H761" s="62">
        <v>20200630</v>
      </c>
      <c r="I761" s="59" t="s">
        <v>842</v>
      </c>
      <c r="J761" s="61">
        <v>4.35</v>
      </c>
      <c r="K761" s="59" t="s">
        <v>53</v>
      </c>
      <c r="L761" s="66">
        <v>542.260273972603</v>
      </c>
    </row>
    <row r="762" ht="25" customHeight="1" spans="1:12">
      <c r="A762" s="59">
        <v>760</v>
      </c>
      <c r="B762" s="59" t="s">
        <v>71</v>
      </c>
      <c r="C762" s="59" t="s">
        <v>1006</v>
      </c>
      <c r="D762" s="61">
        <v>4.35</v>
      </c>
      <c r="E762" s="62">
        <v>10000</v>
      </c>
      <c r="F762" s="65">
        <v>43796</v>
      </c>
      <c r="G762" s="65">
        <v>44162</v>
      </c>
      <c r="H762" s="62">
        <v>20200630</v>
      </c>
      <c r="I762" s="59" t="s">
        <v>842</v>
      </c>
      <c r="J762" s="61">
        <v>4.35</v>
      </c>
      <c r="K762" s="59" t="s">
        <v>53</v>
      </c>
      <c r="L762" s="66">
        <v>108.452054794521</v>
      </c>
    </row>
    <row r="763" ht="25" customHeight="1" spans="1:12">
      <c r="A763" s="59">
        <v>761</v>
      </c>
      <c r="B763" s="59" t="s">
        <v>71</v>
      </c>
      <c r="C763" s="59" t="s">
        <v>1007</v>
      </c>
      <c r="D763" s="61">
        <v>4.35</v>
      </c>
      <c r="E763" s="62">
        <v>20000</v>
      </c>
      <c r="F763" s="65">
        <v>43796</v>
      </c>
      <c r="G763" s="65">
        <v>44162</v>
      </c>
      <c r="H763" s="62">
        <v>20200630</v>
      </c>
      <c r="I763" s="59" t="s">
        <v>842</v>
      </c>
      <c r="J763" s="61">
        <v>4.35</v>
      </c>
      <c r="K763" s="59" t="s">
        <v>53</v>
      </c>
      <c r="L763" s="66">
        <v>216.904109589041</v>
      </c>
    </row>
    <row r="764" ht="25" customHeight="1" spans="1:12">
      <c r="A764" s="59">
        <v>762</v>
      </c>
      <c r="B764" s="59" t="s">
        <v>71</v>
      </c>
      <c r="C764" s="59" t="s">
        <v>1008</v>
      </c>
      <c r="D764" s="61">
        <v>4.35</v>
      </c>
      <c r="E764" s="62">
        <v>50000</v>
      </c>
      <c r="F764" s="65">
        <v>43796</v>
      </c>
      <c r="G764" s="65">
        <v>44162</v>
      </c>
      <c r="H764" s="62">
        <v>20200630</v>
      </c>
      <c r="I764" s="59" t="s">
        <v>842</v>
      </c>
      <c r="J764" s="61">
        <v>4.35</v>
      </c>
      <c r="K764" s="59" t="s">
        <v>53</v>
      </c>
      <c r="L764" s="66">
        <v>542.260273972603</v>
      </c>
    </row>
    <row r="765" ht="25" customHeight="1" spans="1:12">
      <c r="A765" s="59">
        <v>763</v>
      </c>
      <c r="B765" s="59" t="s">
        <v>381</v>
      </c>
      <c r="C765" s="59" t="s">
        <v>1009</v>
      </c>
      <c r="D765" s="61">
        <v>4.35</v>
      </c>
      <c r="E765" s="62">
        <v>50000</v>
      </c>
      <c r="F765" s="65">
        <v>43797</v>
      </c>
      <c r="G765" s="65">
        <v>44163</v>
      </c>
      <c r="H765" s="62">
        <v>20200630</v>
      </c>
      <c r="I765" s="59" t="s">
        <v>842</v>
      </c>
      <c r="J765" s="61">
        <v>4.35</v>
      </c>
      <c r="K765" s="59" t="s">
        <v>53</v>
      </c>
      <c r="L765" s="66">
        <v>542.260273972603</v>
      </c>
    </row>
    <row r="766" ht="25" customHeight="1" spans="1:12">
      <c r="A766" s="59">
        <v>764</v>
      </c>
      <c r="B766" s="59" t="s">
        <v>56</v>
      </c>
      <c r="C766" s="59" t="s">
        <v>1010</v>
      </c>
      <c r="D766" s="61">
        <v>4.35</v>
      </c>
      <c r="E766" s="62">
        <v>30000</v>
      </c>
      <c r="F766" s="65">
        <v>43797</v>
      </c>
      <c r="G766" s="65">
        <v>44163</v>
      </c>
      <c r="H766" s="62">
        <v>20200630</v>
      </c>
      <c r="I766" s="59" t="s">
        <v>842</v>
      </c>
      <c r="J766" s="61">
        <v>4.35</v>
      </c>
      <c r="K766" s="59" t="s">
        <v>53</v>
      </c>
      <c r="L766" s="66">
        <v>325.356164383562</v>
      </c>
    </row>
    <row r="767" ht="25" customHeight="1" spans="1:12">
      <c r="A767" s="59">
        <v>765</v>
      </c>
      <c r="B767" s="59" t="s">
        <v>381</v>
      </c>
      <c r="C767" s="59" t="s">
        <v>1011</v>
      </c>
      <c r="D767" s="61">
        <v>4.35</v>
      </c>
      <c r="E767" s="62">
        <v>50000</v>
      </c>
      <c r="F767" s="65">
        <v>43798</v>
      </c>
      <c r="G767" s="65">
        <v>44164</v>
      </c>
      <c r="H767" s="62">
        <v>20200630</v>
      </c>
      <c r="I767" s="59" t="s">
        <v>52</v>
      </c>
      <c r="J767" s="61">
        <v>4.35</v>
      </c>
      <c r="K767" s="59" t="s">
        <v>53</v>
      </c>
      <c r="L767" s="66">
        <v>542.260273972603</v>
      </c>
    </row>
    <row r="768" ht="25" customHeight="1" spans="1:12">
      <c r="A768" s="59">
        <v>766</v>
      </c>
      <c r="B768" s="59" t="s">
        <v>56</v>
      </c>
      <c r="C768" s="59" t="s">
        <v>1012</v>
      </c>
      <c r="D768" s="61">
        <v>4.35</v>
      </c>
      <c r="E768" s="62">
        <v>30000</v>
      </c>
      <c r="F768" s="65">
        <v>43798</v>
      </c>
      <c r="G768" s="65">
        <v>44164</v>
      </c>
      <c r="H768" s="62">
        <v>20200630</v>
      </c>
      <c r="I768" s="59" t="s">
        <v>52</v>
      </c>
      <c r="J768" s="61">
        <v>4.35</v>
      </c>
      <c r="K768" s="59" t="s">
        <v>53</v>
      </c>
      <c r="L768" s="66">
        <v>325.356164383562</v>
      </c>
    </row>
    <row r="769" ht="25" customHeight="1" spans="1:12">
      <c r="A769" s="59">
        <v>767</v>
      </c>
      <c r="B769" s="59" t="s">
        <v>56</v>
      </c>
      <c r="C769" s="59" t="s">
        <v>1013</v>
      </c>
      <c r="D769" s="61">
        <v>4.35</v>
      </c>
      <c r="E769" s="62">
        <v>30000</v>
      </c>
      <c r="F769" s="65">
        <v>43798</v>
      </c>
      <c r="G769" s="65">
        <v>44164</v>
      </c>
      <c r="H769" s="62">
        <v>20200630</v>
      </c>
      <c r="I769" s="59" t="s">
        <v>52</v>
      </c>
      <c r="J769" s="61">
        <v>4.35</v>
      </c>
      <c r="K769" s="59" t="s">
        <v>53</v>
      </c>
      <c r="L769" s="66">
        <v>325.356164383562</v>
      </c>
    </row>
    <row r="770" ht="25" customHeight="1" spans="1:12">
      <c r="A770" s="59">
        <v>768</v>
      </c>
      <c r="B770" s="59" t="s">
        <v>56</v>
      </c>
      <c r="C770" s="59" t="s">
        <v>1014</v>
      </c>
      <c r="D770" s="61">
        <v>4.35</v>
      </c>
      <c r="E770" s="62">
        <v>30000</v>
      </c>
      <c r="F770" s="65">
        <v>43798</v>
      </c>
      <c r="G770" s="65">
        <v>44164</v>
      </c>
      <c r="H770" s="62">
        <v>20200630</v>
      </c>
      <c r="I770" s="59" t="s">
        <v>52</v>
      </c>
      <c r="J770" s="61">
        <v>4.35</v>
      </c>
      <c r="K770" s="59" t="s">
        <v>53</v>
      </c>
      <c r="L770" s="66">
        <v>325.356164383562</v>
      </c>
    </row>
    <row r="771" ht="25" customHeight="1" spans="1:12">
      <c r="A771" s="59">
        <v>769</v>
      </c>
      <c r="B771" s="59" t="s">
        <v>56</v>
      </c>
      <c r="C771" s="59" t="s">
        <v>1015</v>
      </c>
      <c r="D771" s="61">
        <v>4.35</v>
      </c>
      <c r="E771" s="62">
        <v>50000</v>
      </c>
      <c r="F771" s="65">
        <v>43798</v>
      </c>
      <c r="G771" s="65">
        <v>44164</v>
      </c>
      <c r="H771" s="62">
        <v>20200630</v>
      </c>
      <c r="I771" s="59" t="s">
        <v>52</v>
      </c>
      <c r="J771" s="61">
        <v>4.35</v>
      </c>
      <c r="K771" s="59" t="s">
        <v>53</v>
      </c>
      <c r="L771" s="66">
        <v>542.260273972603</v>
      </c>
    </row>
    <row r="772" ht="25" customHeight="1" spans="1:12">
      <c r="A772" s="59">
        <v>770</v>
      </c>
      <c r="B772" s="59" t="s">
        <v>23</v>
      </c>
      <c r="C772" s="59" t="s">
        <v>1016</v>
      </c>
      <c r="D772" s="61">
        <v>4.35</v>
      </c>
      <c r="E772" s="62">
        <v>50000</v>
      </c>
      <c r="F772" s="65">
        <v>43798</v>
      </c>
      <c r="G772" s="65">
        <v>44164</v>
      </c>
      <c r="H772" s="62">
        <v>20200630</v>
      </c>
      <c r="I772" s="59" t="s">
        <v>52</v>
      </c>
      <c r="J772" s="61">
        <v>4.35</v>
      </c>
      <c r="K772" s="59" t="s">
        <v>53</v>
      </c>
      <c r="L772" s="66">
        <v>542.260273972603</v>
      </c>
    </row>
    <row r="773" ht="25" customHeight="1" spans="1:12">
      <c r="A773" s="59">
        <v>771</v>
      </c>
      <c r="B773" s="59" t="s">
        <v>23</v>
      </c>
      <c r="C773" s="59" t="s">
        <v>1017</v>
      </c>
      <c r="D773" s="61">
        <v>4.35</v>
      </c>
      <c r="E773" s="62">
        <v>30000</v>
      </c>
      <c r="F773" s="65">
        <v>43798</v>
      </c>
      <c r="G773" s="65">
        <v>44164</v>
      </c>
      <c r="H773" s="62">
        <v>20200630</v>
      </c>
      <c r="I773" s="59" t="s">
        <v>52</v>
      </c>
      <c r="J773" s="61">
        <v>4.35</v>
      </c>
      <c r="K773" s="59" t="s">
        <v>53</v>
      </c>
      <c r="L773" s="66">
        <v>325.356164383562</v>
      </c>
    </row>
    <row r="774" ht="25" customHeight="1" spans="1:12">
      <c r="A774" s="59">
        <v>772</v>
      </c>
      <c r="B774" s="59" t="s">
        <v>56</v>
      </c>
      <c r="C774" s="59" t="s">
        <v>1018</v>
      </c>
      <c r="D774" s="61">
        <v>4.35</v>
      </c>
      <c r="E774" s="62">
        <v>30000</v>
      </c>
      <c r="F774" s="65">
        <v>43798</v>
      </c>
      <c r="G774" s="65">
        <v>44164</v>
      </c>
      <c r="H774" s="62">
        <v>20200630</v>
      </c>
      <c r="I774" s="59" t="s">
        <v>52</v>
      </c>
      <c r="J774" s="61">
        <v>4.35</v>
      </c>
      <c r="K774" s="59" t="s">
        <v>53</v>
      </c>
      <c r="L774" s="66">
        <v>325.356164383562</v>
      </c>
    </row>
    <row r="775" ht="25" customHeight="1" spans="1:12">
      <c r="A775" s="59">
        <v>773</v>
      </c>
      <c r="B775" s="59" t="s">
        <v>56</v>
      </c>
      <c r="C775" s="59" t="s">
        <v>1019</v>
      </c>
      <c r="D775" s="61">
        <v>4.35</v>
      </c>
      <c r="E775" s="62">
        <v>50000</v>
      </c>
      <c r="F775" s="65">
        <v>43798</v>
      </c>
      <c r="G775" s="65">
        <v>44164</v>
      </c>
      <c r="H775" s="62">
        <v>20200630</v>
      </c>
      <c r="I775" s="59" t="s">
        <v>52</v>
      </c>
      <c r="J775" s="61">
        <v>4.35</v>
      </c>
      <c r="K775" s="59" t="s">
        <v>53</v>
      </c>
      <c r="L775" s="66">
        <v>542.260273972603</v>
      </c>
    </row>
    <row r="776" ht="25" customHeight="1" spans="1:12">
      <c r="A776" s="59">
        <v>774</v>
      </c>
      <c r="B776" s="59" t="s">
        <v>56</v>
      </c>
      <c r="C776" s="59" t="s">
        <v>1020</v>
      </c>
      <c r="D776" s="61">
        <v>4.35</v>
      </c>
      <c r="E776" s="62">
        <v>20000</v>
      </c>
      <c r="F776" s="65">
        <v>43798</v>
      </c>
      <c r="G776" s="65">
        <v>44164</v>
      </c>
      <c r="H776" s="62">
        <v>20200630</v>
      </c>
      <c r="I776" s="59" t="s">
        <v>52</v>
      </c>
      <c r="J776" s="61">
        <v>4.35</v>
      </c>
      <c r="K776" s="59" t="s">
        <v>53</v>
      </c>
      <c r="L776" s="66">
        <v>216.904109589041</v>
      </c>
    </row>
    <row r="777" ht="25" customHeight="1" spans="1:12">
      <c r="A777" s="59">
        <v>775</v>
      </c>
      <c r="B777" s="59" t="s">
        <v>63</v>
      </c>
      <c r="C777" s="59" t="s">
        <v>1021</v>
      </c>
      <c r="D777" s="61">
        <v>4.35</v>
      </c>
      <c r="E777" s="62">
        <v>50000</v>
      </c>
      <c r="F777" s="65">
        <v>43798</v>
      </c>
      <c r="G777" s="65">
        <v>44164</v>
      </c>
      <c r="H777" s="62">
        <v>20200630</v>
      </c>
      <c r="I777" s="59" t="s">
        <v>52</v>
      </c>
      <c r="J777" s="61">
        <v>4.35</v>
      </c>
      <c r="K777" s="59" t="s">
        <v>53</v>
      </c>
      <c r="L777" s="66">
        <v>542.260273972603</v>
      </c>
    </row>
    <row r="778" ht="25" customHeight="1" spans="1:12">
      <c r="A778" s="59">
        <v>776</v>
      </c>
      <c r="B778" s="59" t="s">
        <v>355</v>
      </c>
      <c r="C778" s="59" t="s">
        <v>1022</v>
      </c>
      <c r="D778" s="61">
        <v>4.35</v>
      </c>
      <c r="E778" s="62">
        <v>50000</v>
      </c>
      <c r="F778" s="65">
        <v>43798</v>
      </c>
      <c r="G778" s="65">
        <v>44164</v>
      </c>
      <c r="H778" s="62">
        <v>20200630</v>
      </c>
      <c r="I778" s="59" t="s">
        <v>52</v>
      </c>
      <c r="J778" s="61">
        <v>4.35</v>
      </c>
      <c r="K778" s="59" t="s">
        <v>53</v>
      </c>
      <c r="L778" s="66">
        <v>542.260273972603</v>
      </c>
    </row>
    <row r="779" ht="25" customHeight="1" spans="1:12">
      <c r="A779" s="59">
        <v>777</v>
      </c>
      <c r="B779" s="59" t="s">
        <v>355</v>
      </c>
      <c r="C779" s="59" t="s">
        <v>1023</v>
      </c>
      <c r="D779" s="61">
        <v>4.35</v>
      </c>
      <c r="E779" s="62">
        <v>50000</v>
      </c>
      <c r="F779" s="65">
        <v>43798</v>
      </c>
      <c r="G779" s="65">
        <v>44164</v>
      </c>
      <c r="H779" s="62">
        <v>20200630</v>
      </c>
      <c r="I779" s="59" t="s">
        <v>52</v>
      </c>
      <c r="J779" s="61">
        <v>4.35</v>
      </c>
      <c r="K779" s="59" t="s">
        <v>53</v>
      </c>
      <c r="L779" s="66">
        <v>542.260273972603</v>
      </c>
    </row>
    <row r="780" ht="25" customHeight="1" spans="1:12">
      <c r="A780" s="59">
        <v>778</v>
      </c>
      <c r="B780" s="59" t="s">
        <v>13</v>
      </c>
      <c r="C780" s="59" t="s">
        <v>1024</v>
      </c>
      <c r="D780" s="61">
        <v>4.35</v>
      </c>
      <c r="E780" s="62">
        <v>20000</v>
      </c>
      <c r="F780" s="65">
        <v>43798</v>
      </c>
      <c r="G780" s="65">
        <v>44164</v>
      </c>
      <c r="H780" s="62">
        <v>20200630</v>
      </c>
      <c r="I780" s="59" t="s">
        <v>538</v>
      </c>
      <c r="J780" s="61">
        <v>4.35</v>
      </c>
      <c r="K780" s="59" t="s">
        <v>53</v>
      </c>
      <c r="L780" s="66">
        <v>216.904109589041</v>
      </c>
    </row>
    <row r="781" ht="25" customHeight="1" spans="1:12">
      <c r="A781" s="59">
        <v>779</v>
      </c>
      <c r="B781" s="59" t="s">
        <v>13</v>
      </c>
      <c r="C781" s="59" t="s">
        <v>1025</v>
      </c>
      <c r="D781" s="61">
        <v>4.35</v>
      </c>
      <c r="E781" s="62">
        <v>30000</v>
      </c>
      <c r="F781" s="65">
        <v>43798</v>
      </c>
      <c r="G781" s="65">
        <v>44164</v>
      </c>
      <c r="H781" s="62">
        <v>20200630</v>
      </c>
      <c r="I781" s="59" t="s">
        <v>538</v>
      </c>
      <c r="J781" s="61">
        <v>4.35</v>
      </c>
      <c r="K781" s="59" t="s">
        <v>53</v>
      </c>
      <c r="L781" s="66">
        <v>325.356164383562</v>
      </c>
    </row>
    <row r="782" ht="25" customHeight="1" spans="1:12">
      <c r="A782" s="59">
        <v>780</v>
      </c>
      <c r="B782" s="59" t="s">
        <v>13</v>
      </c>
      <c r="C782" s="59" t="s">
        <v>1026</v>
      </c>
      <c r="D782" s="61">
        <v>4.35</v>
      </c>
      <c r="E782" s="62">
        <v>50000</v>
      </c>
      <c r="F782" s="65">
        <v>43798</v>
      </c>
      <c r="G782" s="65">
        <v>44164</v>
      </c>
      <c r="H782" s="62">
        <v>20200630</v>
      </c>
      <c r="I782" s="59" t="s">
        <v>538</v>
      </c>
      <c r="J782" s="61">
        <v>4.35</v>
      </c>
      <c r="K782" s="59" t="s">
        <v>53</v>
      </c>
      <c r="L782" s="66">
        <v>542.260273972603</v>
      </c>
    </row>
    <row r="783" ht="25" customHeight="1" spans="1:12">
      <c r="A783" s="59">
        <v>781</v>
      </c>
      <c r="B783" s="59" t="s">
        <v>13</v>
      </c>
      <c r="C783" s="59" t="s">
        <v>1027</v>
      </c>
      <c r="D783" s="61">
        <v>4.35</v>
      </c>
      <c r="E783" s="62">
        <v>50000</v>
      </c>
      <c r="F783" s="65">
        <v>43798</v>
      </c>
      <c r="G783" s="65">
        <v>44164</v>
      </c>
      <c r="H783" s="62">
        <v>20200630</v>
      </c>
      <c r="I783" s="59" t="s">
        <v>538</v>
      </c>
      <c r="J783" s="61">
        <v>4.35</v>
      </c>
      <c r="K783" s="59" t="s">
        <v>53</v>
      </c>
      <c r="L783" s="66">
        <v>542.260273972603</v>
      </c>
    </row>
    <row r="784" ht="25" customHeight="1" spans="1:12">
      <c r="A784" s="59">
        <v>782</v>
      </c>
      <c r="B784" s="59" t="s">
        <v>355</v>
      </c>
      <c r="C784" s="59" t="s">
        <v>1028</v>
      </c>
      <c r="D784" s="61">
        <v>4.35</v>
      </c>
      <c r="E784" s="62">
        <v>10000</v>
      </c>
      <c r="F784" s="65">
        <v>43798</v>
      </c>
      <c r="G784" s="65">
        <v>44164</v>
      </c>
      <c r="H784" s="62">
        <v>20200630</v>
      </c>
      <c r="I784" s="59" t="s">
        <v>52</v>
      </c>
      <c r="J784" s="61">
        <v>4.35</v>
      </c>
      <c r="K784" s="59" t="s">
        <v>53</v>
      </c>
      <c r="L784" s="66">
        <v>108.452054794521</v>
      </c>
    </row>
    <row r="785" ht="25" customHeight="1" spans="1:12">
      <c r="A785" s="59">
        <v>783</v>
      </c>
      <c r="B785" s="59" t="s">
        <v>355</v>
      </c>
      <c r="C785" s="59" t="s">
        <v>1029</v>
      </c>
      <c r="D785" s="61">
        <v>4.35</v>
      </c>
      <c r="E785" s="62">
        <v>50000</v>
      </c>
      <c r="F785" s="65">
        <v>43798</v>
      </c>
      <c r="G785" s="65">
        <v>44164</v>
      </c>
      <c r="H785" s="62">
        <v>20200630</v>
      </c>
      <c r="I785" s="59" t="s">
        <v>52</v>
      </c>
      <c r="J785" s="61">
        <v>4.35</v>
      </c>
      <c r="K785" s="59" t="s">
        <v>53</v>
      </c>
      <c r="L785" s="66">
        <v>542.260273972603</v>
      </c>
    </row>
    <row r="786" ht="25" customHeight="1" spans="1:12">
      <c r="A786" s="59">
        <v>784</v>
      </c>
      <c r="B786" s="59" t="s">
        <v>13</v>
      </c>
      <c r="C786" s="59" t="s">
        <v>1030</v>
      </c>
      <c r="D786" s="61">
        <v>4.35</v>
      </c>
      <c r="E786" s="62">
        <v>50000</v>
      </c>
      <c r="F786" s="65">
        <v>43798</v>
      </c>
      <c r="G786" s="65">
        <v>44164</v>
      </c>
      <c r="H786" s="62">
        <v>20200630</v>
      </c>
      <c r="I786" s="59" t="s">
        <v>538</v>
      </c>
      <c r="J786" s="61">
        <v>4.35</v>
      </c>
      <c r="K786" s="59" t="s">
        <v>53</v>
      </c>
      <c r="L786" s="66">
        <v>542.260273972603</v>
      </c>
    </row>
    <row r="787" ht="25" customHeight="1" spans="1:12">
      <c r="A787" s="59">
        <v>785</v>
      </c>
      <c r="B787" s="59" t="s">
        <v>71</v>
      </c>
      <c r="C787" s="59" t="s">
        <v>1031</v>
      </c>
      <c r="D787" s="61">
        <v>4.35</v>
      </c>
      <c r="E787" s="62">
        <v>20000</v>
      </c>
      <c r="F787" s="65">
        <v>43799</v>
      </c>
      <c r="G787" s="65">
        <v>44165</v>
      </c>
      <c r="H787" s="62">
        <v>20200630</v>
      </c>
      <c r="I787" s="59" t="s">
        <v>842</v>
      </c>
      <c r="J787" s="61">
        <v>4.35</v>
      </c>
      <c r="K787" s="59" t="s">
        <v>53</v>
      </c>
      <c r="L787" s="66">
        <v>216.904109589041</v>
      </c>
    </row>
    <row r="788" ht="25" customHeight="1" spans="1:12">
      <c r="A788" s="59">
        <v>786</v>
      </c>
      <c r="B788" s="59" t="s">
        <v>71</v>
      </c>
      <c r="C788" s="59" t="s">
        <v>1032</v>
      </c>
      <c r="D788" s="61">
        <v>4.35</v>
      </c>
      <c r="E788" s="62">
        <v>30000</v>
      </c>
      <c r="F788" s="65">
        <v>43799</v>
      </c>
      <c r="G788" s="65">
        <v>44165</v>
      </c>
      <c r="H788" s="62">
        <v>20200630</v>
      </c>
      <c r="I788" s="59" t="s">
        <v>842</v>
      </c>
      <c r="J788" s="61">
        <v>4.35</v>
      </c>
      <c r="K788" s="59" t="s">
        <v>53</v>
      </c>
      <c r="L788" s="66">
        <v>325.356164383562</v>
      </c>
    </row>
    <row r="789" ht="25" customHeight="1" spans="1:12">
      <c r="A789" s="59">
        <v>787</v>
      </c>
      <c r="B789" s="59" t="s">
        <v>54</v>
      </c>
      <c r="C789" s="59" t="s">
        <v>1033</v>
      </c>
      <c r="D789" s="61">
        <v>4.35</v>
      </c>
      <c r="E789" s="62">
        <v>30000</v>
      </c>
      <c r="F789" s="65">
        <v>43800</v>
      </c>
      <c r="G789" s="65">
        <v>44166</v>
      </c>
      <c r="H789" s="62">
        <v>20200630</v>
      </c>
      <c r="I789" s="59" t="s">
        <v>52</v>
      </c>
      <c r="J789" s="61">
        <v>4.35</v>
      </c>
      <c r="K789" s="59" t="s">
        <v>53</v>
      </c>
      <c r="L789" s="66">
        <v>325.356164383562</v>
      </c>
    </row>
    <row r="790" ht="25" customHeight="1" spans="1:12">
      <c r="A790" s="59">
        <v>788</v>
      </c>
      <c r="B790" s="59" t="s">
        <v>355</v>
      </c>
      <c r="C790" s="59" t="s">
        <v>1034</v>
      </c>
      <c r="D790" s="61">
        <v>4.35</v>
      </c>
      <c r="E790" s="62">
        <v>50000</v>
      </c>
      <c r="F790" s="65">
        <v>43801</v>
      </c>
      <c r="G790" s="65">
        <v>44167</v>
      </c>
      <c r="H790" s="62">
        <v>20200630</v>
      </c>
      <c r="I790" s="59" t="s">
        <v>52</v>
      </c>
      <c r="J790" s="61">
        <v>4.35</v>
      </c>
      <c r="K790" s="59" t="s">
        <v>53</v>
      </c>
      <c r="L790" s="66">
        <v>542.260273972603</v>
      </c>
    </row>
    <row r="791" ht="25" customHeight="1" spans="1:12">
      <c r="A791" s="59">
        <v>789</v>
      </c>
      <c r="B791" s="59" t="s">
        <v>23</v>
      </c>
      <c r="C791" s="59" t="s">
        <v>1035</v>
      </c>
      <c r="D791" s="61">
        <v>4.35</v>
      </c>
      <c r="E791" s="62">
        <v>30000</v>
      </c>
      <c r="F791" s="65">
        <v>43803</v>
      </c>
      <c r="G791" s="65">
        <v>44169</v>
      </c>
      <c r="H791" s="62">
        <v>20200630</v>
      </c>
      <c r="I791" s="59" t="s">
        <v>52</v>
      </c>
      <c r="J791" s="61">
        <v>4.35</v>
      </c>
      <c r="K791" s="59" t="s">
        <v>53</v>
      </c>
      <c r="L791" s="66">
        <v>325.356164383562</v>
      </c>
    </row>
    <row r="792" ht="25" customHeight="1" spans="1:12">
      <c r="A792" s="59">
        <v>790</v>
      </c>
      <c r="B792" s="59" t="s">
        <v>23</v>
      </c>
      <c r="C792" s="59" t="s">
        <v>1036</v>
      </c>
      <c r="D792" s="61">
        <v>4.35</v>
      </c>
      <c r="E792" s="62">
        <v>50000</v>
      </c>
      <c r="F792" s="65">
        <v>43803</v>
      </c>
      <c r="G792" s="65">
        <v>44169</v>
      </c>
      <c r="H792" s="62">
        <v>20200630</v>
      </c>
      <c r="I792" s="59" t="s">
        <v>52</v>
      </c>
      <c r="J792" s="61">
        <v>4.35</v>
      </c>
      <c r="K792" s="59" t="s">
        <v>53</v>
      </c>
      <c r="L792" s="66">
        <v>542.260273972603</v>
      </c>
    </row>
    <row r="793" ht="25" customHeight="1" spans="1:12">
      <c r="A793" s="59">
        <v>791</v>
      </c>
      <c r="B793" s="59" t="s">
        <v>65</v>
      </c>
      <c r="C793" s="59" t="s">
        <v>1037</v>
      </c>
      <c r="D793" s="61">
        <v>4.35</v>
      </c>
      <c r="E793" s="62">
        <v>5000</v>
      </c>
      <c r="F793" s="65">
        <v>43803</v>
      </c>
      <c r="G793" s="65">
        <v>44169</v>
      </c>
      <c r="H793" s="62">
        <v>20200630</v>
      </c>
      <c r="I793" s="59" t="s">
        <v>52</v>
      </c>
      <c r="J793" s="61">
        <v>4.35</v>
      </c>
      <c r="K793" s="59" t="s">
        <v>53</v>
      </c>
      <c r="L793" s="66">
        <v>54.2260273972603</v>
      </c>
    </row>
    <row r="794" ht="25" customHeight="1" spans="1:12">
      <c r="A794" s="59">
        <v>792</v>
      </c>
      <c r="B794" s="59" t="s">
        <v>65</v>
      </c>
      <c r="C794" s="59" t="s">
        <v>1038</v>
      </c>
      <c r="D794" s="61">
        <v>4.35</v>
      </c>
      <c r="E794" s="62">
        <v>10000</v>
      </c>
      <c r="F794" s="65">
        <v>43804</v>
      </c>
      <c r="G794" s="65">
        <v>44170</v>
      </c>
      <c r="H794" s="62">
        <v>20200630</v>
      </c>
      <c r="I794" s="59" t="s">
        <v>52</v>
      </c>
      <c r="J794" s="61">
        <v>4.35</v>
      </c>
      <c r="K794" s="59" t="s">
        <v>53</v>
      </c>
      <c r="L794" s="66">
        <v>108.452054794521</v>
      </c>
    </row>
    <row r="795" ht="25" customHeight="1" spans="1:12">
      <c r="A795" s="59">
        <v>793</v>
      </c>
      <c r="B795" s="59" t="s">
        <v>56</v>
      </c>
      <c r="C795" s="59" t="s">
        <v>1039</v>
      </c>
      <c r="D795" s="61">
        <v>4.35</v>
      </c>
      <c r="E795" s="62">
        <v>20000</v>
      </c>
      <c r="F795" s="65">
        <v>43809</v>
      </c>
      <c r="G795" s="65">
        <v>44175</v>
      </c>
      <c r="H795" s="62">
        <v>20200630</v>
      </c>
      <c r="I795" s="59" t="s">
        <v>52</v>
      </c>
      <c r="J795" s="61">
        <v>4.35</v>
      </c>
      <c r="K795" s="59" t="s">
        <v>53</v>
      </c>
      <c r="L795" s="66">
        <v>216.904109589041</v>
      </c>
    </row>
    <row r="796" ht="25" customHeight="1" spans="1:12">
      <c r="A796" s="59">
        <v>794</v>
      </c>
      <c r="B796" s="59" t="s">
        <v>71</v>
      </c>
      <c r="C796" s="59" t="s">
        <v>1040</v>
      </c>
      <c r="D796" s="61">
        <v>4.35</v>
      </c>
      <c r="E796" s="62">
        <v>20000</v>
      </c>
      <c r="F796" s="65">
        <v>43811</v>
      </c>
      <c r="G796" s="65">
        <v>44177</v>
      </c>
      <c r="H796" s="62">
        <v>20200630</v>
      </c>
      <c r="I796" s="59" t="s">
        <v>842</v>
      </c>
      <c r="J796" s="61">
        <v>4.35</v>
      </c>
      <c r="K796" s="59" t="s">
        <v>53</v>
      </c>
      <c r="L796" s="66">
        <v>216.904109589041</v>
      </c>
    </row>
    <row r="797" ht="25" customHeight="1" spans="1:12">
      <c r="A797" s="59">
        <v>795</v>
      </c>
      <c r="B797" s="59" t="s">
        <v>71</v>
      </c>
      <c r="C797" s="59" t="s">
        <v>1041</v>
      </c>
      <c r="D797" s="61">
        <v>4.35</v>
      </c>
      <c r="E797" s="62">
        <v>3000</v>
      </c>
      <c r="F797" s="65">
        <v>43811</v>
      </c>
      <c r="G797" s="65">
        <v>44177</v>
      </c>
      <c r="H797" s="62">
        <v>20200630</v>
      </c>
      <c r="I797" s="59" t="s">
        <v>842</v>
      </c>
      <c r="J797" s="61">
        <v>4.35</v>
      </c>
      <c r="K797" s="59" t="s">
        <v>53</v>
      </c>
      <c r="L797" s="66">
        <v>32.5356164383562</v>
      </c>
    </row>
    <row r="798" ht="25" customHeight="1" spans="1:12">
      <c r="A798" s="59">
        <v>796</v>
      </c>
      <c r="B798" s="59" t="s">
        <v>71</v>
      </c>
      <c r="C798" s="59" t="s">
        <v>1042</v>
      </c>
      <c r="D798" s="61">
        <v>4.35</v>
      </c>
      <c r="E798" s="62">
        <v>20000</v>
      </c>
      <c r="F798" s="65">
        <v>43811</v>
      </c>
      <c r="G798" s="65">
        <v>44177</v>
      </c>
      <c r="H798" s="62">
        <v>20200630</v>
      </c>
      <c r="I798" s="59" t="s">
        <v>842</v>
      </c>
      <c r="J798" s="61">
        <v>4.35</v>
      </c>
      <c r="K798" s="59" t="s">
        <v>53</v>
      </c>
      <c r="L798" s="66">
        <v>216.904109589041</v>
      </c>
    </row>
    <row r="799" ht="25" customHeight="1" spans="1:12">
      <c r="A799" s="59">
        <v>797</v>
      </c>
      <c r="B799" s="59" t="s">
        <v>71</v>
      </c>
      <c r="C799" s="59" t="s">
        <v>1043</v>
      </c>
      <c r="D799" s="61">
        <v>4.35</v>
      </c>
      <c r="E799" s="62">
        <v>10000</v>
      </c>
      <c r="F799" s="65">
        <v>43811</v>
      </c>
      <c r="G799" s="65">
        <v>44177</v>
      </c>
      <c r="H799" s="62">
        <v>20200630</v>
      </c>
      <c r="I799" s="59" t="s">
        <v>842</v>
      </c>
      <c r="J799" s="61">
        <v>4.35</v>
      </c>
      <c r="K799" s="59" t="s">
        <v>53</v>
      </c>
      <c r="L799" s="66">
        <v>108.452054794521</v>
      </c>
    </row>
    <row r="800" ht="25" customHeight="1" spans="1:12">
      <c r="A800" s="59">
        <v>798</v>
      </c>
      <c r="B800" s="59" t="s">
        <v>71</v>
      </c>
      <c r="C800" s="59" t="s">
        <v>1044</v>
      </c>
      <c r="D800" s="61">
        <v>4.35</v>
      </c>
      <c r="E800" s="62">
        <v>20000</v>
      </c>
      <c r="F800" s="65">
        <v>43812</v>
      </c>
      <c r="G800" s="65">
        <v>44178</v>
      </c>
      <c r="H800" s="62">
        <v>20200630</v>
      </c>
      <c r="I800" s="59" t="s">
        <v>842</v>
      </c>
      <c r="J800" s="61">
        <v>4.35</v>
      </c>
      <c r="K800" s="59" t="s">
        <v>53</v>
      </c>
      <c r="L800" s="66">
        <v>216.904109589041</v>
      </c>
    </row>
    <row r="801" ht="25" customHeight="1" spans="1:12">
      <c r="A801" s="59">
        <v>799</v>
      </c>
      <c r="B801" s="59" t="s">
        <v>71</v>
      </c>
      <c r="C801" s="59" t="s">
        <v>1045</v>
      </c>
      <c r="D801" s="61">
        <v>4.35</v>
      </c>
      <c r="E801" s="62">
        <v>50000</v>
      </c>
      <c r="F801" s="65">
        <v>43812</v>
      </c>
      <c r="G801" s="65">
        <v>44178</v>
      </c>
      <c r="H801" s="62">
        <v>20200630</v>
      </c>
      <c r="I801" s="59" t="s">
        <v>842</v>
      </c>
      <c r="J801" s="61">
        <v>4.35</v>
      </c>
      <c r="K801" s="59" t="s">
        <v>53</v>
      </c>
      <c r="L801" s="66">
        <v>542.260273972603</v>
      </c>
    </row>
    <row r="802" ht="25" customHeight="1" spans="1:12">
      <c r="A802" s="59">
        <v>800</v>
      </c>
      <c r="B802" s="59" t="s">
        <v>337</v>
      </c>
      <c r="C802" s="59" t="s">
        <v>1046</v>
      </c>
      <c r="D802" s="61">
        <v>4.35</v>
      </c>
      <c r="E802" s="62">
        <v>50000</v>
      </c>
      <c r="F802" s="65">
        <v>43812</v>
      </c>
      <c r="G802" s="65">
        <v>44178</v>
      </c>
      <c r="H802" s="62">
        <v>20200630</v>
      </c>
      <c r="I802" s="59" t="s">
        <v>842</v>
      </c>
      <c r="J802" s="61">
        <v>4.35</v>
      </c>
      <c r="K802" s="59" t="s">
        <v>53</v>
      </c>
      <c r="L802" s="66">
        <v>542.260273972603</v>
      </c>
    </row>
    <row r="803" ht="25" customHeight="1" spans="1:12">
      <c r="A803" s="59">
        <v>801</v>
      </c>
      <c r="B803" s="59" t="s">
        <v>337</v>
      </c>
      <c r="C803" s="59" t="s">
        <v>1047</v>
      </c>
      <c r="D803" s="61">
        <v>4.35</v>
      </c>
      <c r="E803" s="62">
        <v>50000</v>
      </c>
      <c r="F803" s="65">
        <v>43812</v>
      </c>
      <c r="G803" s="65">
        <v>44178</v>
      </c>
      <c r="H803" s="62">
        <v>20200630</v>
      </c>
      <c r="I803" s="59" t="s">
        <v>842</v>
      </c>
      <c r="J803" s="61">
        <v>4.35</v>
      </c>
      <c r="K803" s="59" t="s">
        <v>53</v>
      </c>
      <c r="L803" s="66">
        <v>542.260273972603</v>
      </c>
    </row>
    <row r="804" ht="25" customHeight="1" spans="1:12">
      <c r="A804" s="59">
        <v>802</v>
      </c>
      <c r="B804" s="59" t="s">
        <v>337</v>
      </c>
      <c r="C804" s="59" t="s">
        <v>1048</v>
      </c>
      <c r="D804" s="61">
        <v>4.35</v>
      </c>
      <c r="E804" s="62">
        <v>50000</v>
      </c>
      <c r="F804" s="65">
        <v>43812</v>
      </c>
      <c r="G804" s="65">
        <v>44178</v>
      </c>
      <c r="H804" s="62">
        <v>20200630</v>
      </c>
      <c r="I804" s="59" t="s">
        <v>842</v>
      </c>
      <c r="J804" s="61">
        <v>4.35</v>
      </c>
      <c r="K804" s="59" t="s">
        <v>53</v>
      </c>
      <c r="L804" s="66">
        <v>542.260273972603</v>
      </c>
    </row>
    <row r="805" ht="25" customHeight="1" spans="1:12">
      <c r="A805" s="59">
        <v>803</v>
      </c>
      <c r="B805" s="59" t="s">
        <v>337</v>
      </c>
      <c r="C805" s="59" t="s">
        <v>1049</v>
      </c>
      <c r="D805" s="61">
        <v>4.35</v>
      </c>
      <c r="E805" s="62">
        <v>50000</v>
      </c>
      <c r="F805" s="65">
        <v>43812</v>
      </c>
      <c r="G805" s="65">
        <v>44178</v>
      </c>
      <c r="H805" s="62">
        <v>20200630</v>
      </c>
      <c r="I805" s="59" t="s">
        <v>842</v>
      </c>
      <c r="J805" s="61">
        <v>4.35</v>
      </c>
      <c r="K805" s="59" t="s">
        <v>53</v>
      </c>
      <c r="L805" s="66">
        <v>542.260273972603</v>
      </c>
    </row>
    <row r="806" ht="25" customHeight="1" spans="1:12">
      <c r="A806" s="59">
        <v>804</v>
      </c>
      <c r="B806" s="59" t="s">
        <v>337</v>
      </c>
      <c r="C806" s="59" t="s">
        <v>1050</v>
      </c>
      <c r="D806" s="61">
        <v>4.35</v>
      </c>
      <c r="E806" s="62">
        <v>50000</v>
      </c>
      <c r="F806" s="65">
        <v>43812</v>
      </c>
      <c r="G806" s="65">
        <v>44178</v>
      </c>
      <c r="H806" s="62">
        <v>20200630</v>
      </c>
      <c r="I806" s="59" t="s">
        <v>842</v>
      </c>
      <c r="J806" s="61">
        <v>4.35</v>
      </c>
      <c r="K806" s="59" t="s">
        <v>53</v>
      </c>
      <c r="L806" s="66">
        <v>542.260273972603</v>
      </c>
    </row>
    <row r="807" ht="25" customHeight="1" spans="1:12">
      <c r="A807" s="59">
        <v>805</v>
      </c>
      <c r="B807" s="59" t="s">
        <v>337</v>
      </c>
      <c r="C807" s="59" t="s">
        <v>1051</v>
      </c>
      <c r="D807" s="61">
        <v>4.35</v>
      </c>
      <c r="E807" s="62">
        <v>50000</v>
      </c>
      <c r="F807" s="65">
        <v>43812</v>
      </c>
      <c r="G807" s="65">
        <v>44178</v>
      </c>
      <c r="H807" s="62">
        <v>20200630</v>
      </c>
      <c r="I807" s="59" t="s">
        <v>842</v>
      </c>
      <c r="J807" s="61">
        <v>4.35</v>
      </c>
      <c r="K807" s="59" t="s">
        <v>53</v>
      </c>
      <c r="L807" s="66">
        <v>542.260273972603</v>
      </c>
    </row>
    <row r="808" ht="25" customHeight="1" spans="1:12">
      <c r="A808" s="59">
        <v>806</v>
      </c>
      <c r="B808" s="59" t="s">
        <v>337</v>
      </c>
      <c r="C808" s="59" t="s">
        <v>1052</v>
      </c>
      <c r="D808" s="61">
        <v>4.35</v>
      </c>
      <c r="E808" s="62">
        <v>50000</v>
      </c>
      <c r="F808" s="65">
        <v>43812</v>
      </c>
      <c r="G808" s="65">
        <v>44178</v>
      </c>
      <c r="H808" s="62">
        <v>20200630</v>
      </c>
      <c r="I808" s="59" t="s">
        <v>842</v>
      </c>
      <c r="J808" s="61">
        <v>4.35</v>
      </c>
      <c r="K808" s="59" t="s">
        <v>53</v>
      </c>
      <c r="L808" s="66">
        <v>542.260273972603</v>
      </c>
    </row>
    <row r="809" ht="25" customHeight="1" spans="1:12">
      <c r="A809" s="59">
        <v>807</v>
      </c>
      <c r="B809" s="59" t="s">
        <v>337</v>
      </c>
      <c r="C809" s="59" t="s">
        <v>1053</v>
      </c>
      <c r="D809" s="61">
        <v>4.35</v>
      </c>
      <c r="E809" s="62">
        <v>50000</v>
      </c>
      <c r="F809" s="65">
        <v>43812</v>
      </c>
      <c r="G809" s="65">
        <v>44178</v>
      </c>
      <c r="H809" s="62">
        <v>20200630</v>
      </c>
      <c r="I809" s="59" t="s">
        <v>842</v>
      </c>
      <c r="J809" s="61">
        <v>4.35</v>
      </c>
      <c r="K809" s="59" t="s">
        <v>53</v>
      </c>
      <c r="L809" s="66">
        <v>542.260273972603</v>
      </c>
    </row>
    <row r="810" ht="25" customHeight="1" spans="1:12">
      <c r="A810" s="59">
        <v>808</v>
      </c>
      <c r="B810" s="59" t="s">
        <v>337</v>
      </c>
      <c r="C810" s="59" t="s">
        <v>1054</v>
      </c>
      <c r="D810" s="61">
        <v>4.35</v>
      </c>
      <c r="E810" s="62">
        <v>50000</v>
      </c>
      <c r="F810" s="65">
        <v>43812</v>
      </c>
      <c r="G810" s="65">
        <v>44178</v>
      </c>
      <c r="H810" s="62">
        <v>20200630</v>
      </c>
      <c r="I810" s="59" t="s">
        <v>842</v>
      </c>
      <c r="J810" s="61">
        <v>4.35</v>
      </c>
      <c r="K810" s="59" t="s">
        <v>53</v>
      </c>
      <c r="L810" s="66">
        <v>542.260273972603</v>
      </c>
    </row>
    <row r="811" ht="25" customHeight="1" spans="1:12">
      <c r="A811" s="59">
        <v>809</v>
      </c>
      <c r="B811" s="59" t="s">
        <v>337</v>
      </c>
      <c r="C811" s="59" t="s">
        <v>1055</v>
      </c>
      <c r="D811" s="61">
        <v>4.35</v>
      </c>
      <c r="E811" s="62">
        <v>50000</v>
      </c>
      <c r="F811" s="65">
        <v>43812</v>
      </c>
      <c r="G811" s="65">
        <v>44178</v>
      </c>
      <c r="H811" s="62">
        <v>20200630</v>
      </c>
      <c r="I811" s="59" t="s">
        <v>842</v>
      </c>
      <c r="J811" s="61">
        <v>4.35</v>
      </c>
      <c r="K811" s="59" t="s">
        <v>53</v>
      </c>
      <c r="L811" s="66">
        <v>542.260273972603</v>
      </c>
    </row>
    <row r="812" ht="25" customHeight="1" spans="1:12">
      <c r="A812" s="59">
        <v>810</v>
      </c>
      <c r="B812" s="59" t="s">
        <v>337</v>
      </c>
      <c r="C812" s="59" t="s">
        <v>989</v>
      </c>
      <c r="D812" s="61">
        <v>4.35</v>
      </c>
      <c r="E812" s="62">
        <v>50000</v>
      </c>
      <c r="F812" s="65">
        <v>43812</v>
      </c>
      <c r="G812" s="65">
        <v>44178</v>
      </c>
      <c r="H812" s="62">
        <v>20200630</v>
      </c>
      <c r="I812" s="59" t="s">
        <v>842</v>
      </c>
      <c r="J812" s="61">
        <v>4.35</v>
      </c>
      <c r="K812" s="59" t="s">
        <v>53</v>
      </c>
      <c r="L812" s="66">
        <v>542.260273972603</v>
      </c>
    </row>
    <row r="813" ht="25" customHeight="1" spans="1:12">
      <c r="A813" s="59">
        <v>811</v>
      </c>
      <c r="B813" s="59" t="s">
        <v>337</v>
      </c>
      <c r="C813" s="59" t="s">
        <v>1056</v>
      </c>
      <c r="D813" s="61">
        <v>4.35</v>
      </c>
      <c r="E813" s="62">
        <v>50000</v>
      </c>
      <c r="F813" s="65">
        <v>43813</v>
      </c>
      <c r="G813" s="65">
        <v>44179</v>
      </c>
      <c r="H813" s="62">
        <v>20200630</v>
      </c>
      <c r="I813" s="59" t="s">
        <v>52</v>
      </c>
      <c r="J813" s="61">
        <v>4.35</v>
      </c>
      <c r="K813" s="59" t="s">
        <v>53</v>
      </c>
      <c r="L813" s="66">
        <v>542.260273972603</v>
      </c>
    </row>
    <row r="814" ht="25" customHeight="1" spans="1:12">
      <c r="A814" s="59">
        <v>812</v>
      </c>
      <c r="B814" s="59" t="s">
        <v>65</v>
      </c>
      <c r="C814" s="59" t="s">
        <v>1057</v>
      </c>
      <c r="D814" s="61">
        <v>4.35</v>
      </c>
      <c r="E814" s="62">
        <v>50000</v>
      </c>
      <c r="F814" s="65">
        <v>43815</v>
      </c>
      <c r="G814" s="65">
        <v>44181</v>
      </c>
      <c r="H814" s="62">
        <v>20200630</v>
      </c>
      <c r="I814" s="59" t="s">
        <v>52</v>
      </c>
      <c r="J814" s="61">
        <v>4.35</v>
      </c>
      <c r="K814" s="59" t="s">
        <v>53</v>
      </c>
      <c r="L814" s="66">
        <v>542.260273972603</v>
      </c>
    </row>
    <row r="815" ht="25" customHeight="1" spans="1:12">
      <c r="A815" s="59">
        <v>813</v>
      </c>
      <c r="B815" s="59" t="s">
        <v>65</v>
      </c>
      <c r="C815" s="59" t="s">
        <v>1058</v>
      </c>
      <c r="D815" s="61">
        <v>4.35</v>
      </c>
      <c r="E815" s="62">
        <v>50000</v>
      </c>
      <c r="F815" s="65">
        <v>43815</v>
      </c>
      <c r="G815" s="65">
        <v>44181</v>
      </c>
      <c r="H815" s="62">
        <v>20200630</v>
      </c>
      <c r="I815" s="59" t="s">
        <v>1059</v>
      </c>
      <c r="J815" s="61">
        <v>4.35</v>
      </c>
      <c r="K815" s="59" t="s">
        <v>53</v>
      </c>
      <c r="L815" s="66">
        <v>542.260273972603</v>
      </c>
    </row>
    <row r="816" ht="25" customHeight="1" spans="1:12">
      <c r="A816" s="59">
        <v>814</v>
      </c>
      <c r="B816" s="59" t="s">
        <v>355</v>
      </c>
      <c r="C816" s="59" t="s">
        <v>1060</v>
      </c>
      <c r="D816" s="61">
        <v>4.35</v>
      </c>
      <c r="E816" s="62">
        <v>50000</v>
      </c>
      <c r="F816" s="65">
        <v>43815</v>
      </c>
      <c r="G816" s="65">
        <v>44181</v>
      </c>
      <c r="H816" s="62">
        <v>20200630</v>
      </c>
      <c r="I816" s="59" t="s">
        <v>1061</v>
      </c>
      <c r="J816" s="61">
        <v>4.35</v>
      </c>
      <c r="K816" s="59" t="s">
        <v>53</v>
      </c>
      <c r="L816" s="66">
        <v>542.260273972603</v>
      </c>
    </row>
    <row r="817" ht="25" customHeight="1" spans="1:12">
      <c r="A817" s="59">
        <v>815</v>
      </c>
      <c r="B817" s="59" t="s">
        <v>355</v>
      </c>
      <c r="C817" s="59" t="s">
        <v>1062</v>
      </c>
      <c r="D817" s="61">
        <v>4.35</v>
      </c>
      <c r="E817" s="62">
        <v>50000</v>
      </c>
      <c r="F817" s="65">
        <v>43815</v>
      </c>
      <c r="G817" s="65">
        <v>44181</v>
      </c>
      <c r="H817" s="62">
        <v>20200630</v>
      </c>
      <c r="I817" s="59" t="s">
        <v>52</v>
      </c>
      <c r="J817" s="61">
        <v>4.35</v>
      </c>
      <c r="K817" s="59" t="s">
        <v>53</v>
      </c>
      <c r="L817" s="66">
        <v>542.260273972603</v>
      </c>
    </row>
    <row r="818" ht="25" customHeight="1" spans="1:12">
      <c r="A818" s="59">
        <v>816</v>
      </c>
      <c r="B818" s="59" t="s">
        <v>355</v>
      </c>
      <c r="C818" s="59" t="s">
        <v>1063</v>
      </c>
      <c r="D818" s="61">
        <v>4.35</v>
      </c>
      <c r="E818" s="62">
        <v>20000</v>
      </c>
      <c r="F818" s="65">
        <v>43815</v>
      </c>
      <c r="G818" s="65">
        <v>44181</v>
      </c>
      <c r="H818" s="62">
        <v>20200630</v>
      </c>
      <c r="I818" s="59" t="s">
        <v>842</v>
      </c>
      <c r="J818" s="61">
        <v>4.35</v>
      </c>
      <c r="K818" s="59" t="s">
        <v>53</v>
      </c>
      <c r="L818" s="66">
        <v>216.904109589041</v>
      </c>
    </row>
    <row r="819" ht="25" customHeight="1" spans="1:12">
      <c r="A819" s="59">
        <v>817</v>
      </c>
      <c r="B819" s="59" t="s">
        <v>71</v>
      </c>
      <c r="C819" s="59" t="s">
        <v>1064</v>
      </c>
      <c r="D819" s="61">
        <v>4.35</v>
      </c>
      <c r="E819" s="62">
        <v>30000</v>
      </c>
      <c r="F819" s="65">
        <v>43817</v>
      </c>
      <c r="G819" s="65">
        <v>44183</v>
      </c>
      <c r="H819" s="62">
        <v>20200630</v>
      </c>
      <c r="I819" s="59" t="s">
        <v>529</v>
      </c>
      <c r="J819" s="61">
        <v>4.35</v>
      </c>
      <c r="K819" s="59" t="s">
        <v>53</v>
      </c>
      <c r="L819" s="66">
        <v>325.356164383562</v>
      </c>
    </row>
    <row r="820" ht="25" customHeight="1" spans="1:12">
      <c r="A820" s="59">
        <v>818</v>
      </c>
      <c r="B820" s="59" t="s">
        <v>56</v>
      </c>
      <c r="C820" s="59" t="s">
        <v>1065</v>
      </c>
      <c r="D820" s="61">
        <v>4.35</v>
      </c>
      <c r="E820" s="62">
        <v>50000</v>
      </c>
      <c r="F820" s="65">
        <v>43818</v>
      </c>
      <c r="G820" s="65">
        <v>44184</v>
      </c>
      <c r="H820" s="62">
        <v>20200630</v>
      </c>
      <c r="I820" s="59" t="s">
        <v>842</v>
      </c>
      <c r="J820" s="61">
        <v>4.35</v>
      </c>
      <c r="K820" s="59" t="s">
        <v>53</v>
      </c>
      <c r="L820" s="66">
        <v>542.260273972603</v>
      </c>
    </row>
    <row r="821" ht="25" customHeight="1" spans="1:12">
      <c r="A821" s="59">
        <v>819</v>
      </c>
      <c r="B821" s="59" t="s">
        <v>71</v>
      </c>
      <c r="C821" s="59" t="s">
        <v>1066</v>
      </c>
      <c r="D821" s="61">
        <v>4.35</v>
      </c>
      <c r="E821" s="62">
        <v>50000</v>
      </c>
      <c r="F821" s="65">
        <v>43818</v>
      </c>
      <c r="G821" s="65">
        <v>44184</v>
      </c>
      <c r="H821" s="62">
        <v>20200630</v>
      </c>
      <c r="I821" s="59" t="s">
        <v>842</v>
      </c>
      <c r="J821" s="61">
        <v>4.35</v>
      </c>
      <c r="K821" s="59" t="s">
        <v>53</v>
      </c>
      <c r="L821" s="66">
        <v>542.260273972603</v>
      </c>
    </row>
    <row r="822" ht="25" customHeight="1" spans="1:12">
      <c r="A822" s="59">
        <v>820</v>
      </c>
      <c r="B822" s="59" t="s">
        <v>71</v>
      </c>
      <c r="C822" s="59" t="s">
        <v>1067</v>
      </c>
      <c r="D822" s="61">
        <v>4.35</v>
      </c>
      <c r="E822" s="62">
        <v>20000</v>
      </c>
      <c r="F822" s="65">
        <v>43818</v>
      </c>
      <c r="G822" s="65">
        <v>44184</v>
      </c>
      <c r="H822" s="62">
        <v>20200630</v>
      </c>
      <c r="I822" s="59" t="s">
        <v>842</v>
      </c>
      <c r="J822" s="61">
        <v>4.35</v>
      </c>
      <c r="K822" s="59" t="s">
        <v>53</v>
      </c>
      <c r="L822" s="66">
        <v>216.904109589041</v>
      </c>
    </row>
    <row r="823" ht="25" customHeight="1" spans="1:12">
      <c r="A823" s="59">
        <v>821</v>
      </c>
      <c r="B823" s="59" t="s">
        <v>71</v>
      </c>
      <c r="C823" s="59" t="s">
        <v>1068</v>
      </c>
      <c r="D823" s="61">
        <v>4.35</v>
      </c>
      <c r="E823" s="62">
        <v>30000</v>
      </c>
      <c r="F823" s="65">
        <v>43818</v>
      </c>
      <c r="G823" s="65">
        <v>44184</v>
      </c>
      <c r="H823" s="62">
        <v>20200630</v>
      </c>
      <c r="I823" s="59" t="s">
        <v>842</v>
      </c>
      <c r="J823" s="61">
        <v>4.35</v>
      </c>
      <c r="K823" s="59" t="s">
        <v>53</v>
      </c>
      <c r="L823" s="66">
        <v>325.356164383562</v>
      </c>
    </row>
    <row r="824" ht="25" customHeight="1" spans="1:12">
      <c r="A824" s="59">
        <v>822</v>
      </c>
      <c r="B824" s="59" t="s">
        <v>71</v>
      </c>
      <c r="C824" s="59" t="s">
        <v>1069</v>
      </c>
      <c r="D824" s="61">
        <v>4.35</v>
      </c>
      <c r="E824" s="62">
        <v>30000</v>
      </c>
      <c r="F824" s="65">
        <v>43818</v>
      </c>
      <c r="G824" s="65">
        <v>44184</v>
      </c>
      <c r="H824" s="62">
        <v>20200630</v>
      </c>
      <c r="I824" s="59" t="s">
        <v>842</v>
      </c>
      <c r="J824" s="61">
        <v>4.35</v>
      </c>
      <c r="K824" s="59" t="s">
        <v>53</v>
      </c>
      <c r="L824" s="66">
        <v>325.356164383562</v>
      </c>
    </row>
    <row r="825" ht="25" customHeight="1" spans="1:12">
      <c r="A825" s="59">
        <v>823</v>
      </c>
      <c r="B825" s="59" t="s">
        <v>71</v>
      </c>
      <c r="C825" s="59" t="s">
        <v>1070</v>
      </c>
      <c r="D825" s="61">
        <v>4.35</v>
      </c>
      <c r="E825" s="62">
        <v>50000</v>
      </c>
      <c r="F825" s="65">
        <v>43818</v>
      </c>
      <c r="G825" s="65">
        <v>44184</v>
      </c>
      <c r="H825" s="62">
        <v>20200630</v>
      </c>
      <c r="I825" s="59" t="s">
        <v>842</v>
      </c>
      <c r="J825" s="61">
        <v>4.35</v>
      </c>
      <c r="K825" s="59" t="s">
        <v>53</v>
      </c>
      <c r="L825" s="66">
        <v>542.260273972603</v>
      </c>
    </row>
    <row r="826" ht="25" customHeight="1" spans="1:12">
      <c r="A826" s="59">
        <v>824</v>
      </c>
      <c r="B826" s="59" t="s">
        <v>71</v>
      </c>
      <c r="C826" s="59" t="s">
        <v>1071</v>
      </c>
      <c r="D826" s="61">
        <v>4.35</v>
      </c>
      <c r="E826" s="62">
        <v>50000</v>
      </c>
      <c r="F826" s="65">
        <v>43818</v>
      </c>
      <c r="G826" s="65">
        <v>44184</v>
      </c>
      <c r="H826" s="62">
        <v>20200630</v>
      </c>
      <c r="I826" s="59" t="s">
        <v>842</v>
      </c>
      <c r="J826" s="61">
        <v>4.35</v>
      </c>
      <c r="K826" s="59" t="s">
        <v>53</v>
      </c>
      <c r="L826" s="66">
        <v>542.260273972603</v>
      </c>
    </row>
    <row r="827" ht="25" customHeight="1" spans="1:12">
      <c r="A827" s="59">
        <v>825</v>
      </c>
      <c r="B827" s="59" t="s">
        <v>71</v>
      </c>
      <c r="C827" s="59" t="s">
        <v>1072</v>
      </c>
      <c r="D827" s="61">
        <v>4.35</v>
      </c>
      <c r="E827" s="62">
        <v>50000</v>
      </c>
      <c r="F827" s="65">
        <v>43818</v>
      </c>
      <c r="G827" s="65">
        <v>44184</v>
      </c>
      <c r="H827" s="62">
        <v>20200630</v>
      </c>
      <c r="I827" s="59" t="s">
        <v>842</v>
      </c>
      <c r="J827" s="61">
        <v>4.35</v>
      </c>
      <c r="K827" s="59" t="s">
        <v>53</v>
      </c>
      <c r="L827" s="66">
        <v>542.260273972603</v>
      </c>
    </row>
    <row r="828" ht="25" customHeight="1" spans="1:12">
      <c r="A828" s="59">
        <v>826</v>
      </c>
      <c r="B828" s="59" t="s">
        <v>71</v>
      </c>
      <c r="C828" s="59" t="s">
        <v>1073</v>
      </c>
      <c r="D828" s="61">
        <v>4.35</v>
      </c>
      <c r="E828" s="62">
        <v>50000</v>
      </c>
      <c r="F828" s="65">
        <v>43818</v>
      </c>
      <c r="G828" s="65">
        <v>44184</v>
      </c>
      <c r="H828" s="62">
        <v>20200630</v>
      </c>
      <c r="I828" s="59" t="s">
        <v>842</v>
      </c>
      <c r="J828" s="61">
        <v>4.35</v>
      </c>
      <c r="K828" s="59" t="s">
        <v>53</v>
      </c>
      <c r="L828" s="66">
        <v>542.260273972603</v>
      </c>
    </row>
    <row r="829" ht="25" customHeight="1" spans="1:12">
      <c r="A829" s="59">
        <v>827</v>
      </c>
      <c r="B829" s="59" t="s">
        <v>71</v>
      </c>
      <c r="C829" s="59" t="s">
        <v>1074</v>
      </c>
      <c r="D829" s="61">
        <v>4.35</v>
      </c>
      <c r="E829" s="62">
        <v>50000</v>
      </c>
      <c r="F829" s="65">
        <v>43818</v>
      </c>
      <c r="G829" s="65">
        <v>44184</v>
      </c>
      <c r="H829" s="62">
        <v>20200630</v>
      </c>
      <c r="I829" s="59" t="s">
        <v>538</v>
      </c>
      <c r="J829" s="61">
        <v>4.35</v>
      </c>
      <c r="K829" s="59" t="s">
        <v>53</v>
      </c>
      <c r="L829" s="66">
        <v>542.260273972603</v>
      </c>
    </row>
    <row r="830" ht="25" customHeight="1" spans="1:12">
      <c r="A830" s="59">
        <v>828</v>
      </c>
      <c r="B830" s="59" t="s">
        <v>63</v>
      </c>
      <c r="C830" s="59" t="s">
        <v>1075</v>
      </c>
      <c r="D830" s="61">
        <v>4.35</v>
      </c>
      <c r="E830" s="62">
        <v>10000</v>
      </c>
      <c r="F830" s="65">
        <v>43818</v>
      </c>
      <c r="G830" s="65">
        <v>44184</v>
      </c>
      <c r="H830" s="62">
        <v>20200630</v>
      </c>
      <c r="I830" s="59" t="s">
        <v>538</v>
      </c>
      <c r="J830" s="61">
        <v>4.35</v>
      </c>
      <c r="K830" s="59" t="s">
        <v>53</v>
      </c>
      <c r="L830" s="66">
        <v>108.452054794521</v>
      </c>
    </row>
    <row r="831" ht="25" customHeight="1" spans="1:12">
      <c r="A831" s="59">
        <v>829</v>
      </c>
      <c r="B831" s="59" t="s">
        <v>63</v>
      </c>
      <c r="C831" s="59" t="s">
        <v>1076</v>
      </c>
      <c r="D831" s="61">
        <v>4.35</v>
      </c>
      <c r="E831" s="62">
        <v>10000</v>
      </c>
      <c r="F831" s="65">
        <v>43818</v>
      </c>
      <c r="G831" s="65">
        <v>44184</v>
      </c>
      <c r="H831" s="62">
        <v>20200630</v>
      </c>
      <c r="I831" s="59" t="s">
        <v>538</v>
      </c>
      <c r="J831" s="61">
        <v>4.35</v>
      </c>
      <c r="K831" s="59" t="s">
        <v>53</v>
      </c>
      <c r="L831" s="66">
        <v>108.452054794521</v>
      </c>
    </row>
    <row r="832" ht="25" customHeight="1" spans="1:12">
      <c r="A832" s="59">
        <v>830</v>
      </c>
      <c r="B832" s="59" t="s">
        <v>63</v>
      </c>
      <c r="C832" s="59" t="s">
        <v>1077</v>
      </c>
      <c r="D832" s="61">
        <v>4.35</v>
      </c>
      <c r="E832" s="62">
        <v>10000</v>
      </c>
      <c r="F832" s="65">
        <v>43818</v>
      </c>
      <c r="G832" s="65">
        <v>44184</v>
      </c>
      <c r="H832" s="62">
        <v>20200630</v>
      </c>
      <c r="I832" s="59" t="s">
        <v>538</v>
      </c>
      <c r="J832" s="61">
        <v>4.35</v>
      </c>
      <c r="K832" s="59" t="s">
        <v>53</v>
      </c>
      <c r="L832" s="66">
        <v>108.452054794521</v>
      </c>
    </row>
    <row r="833" ht="25" customHeight="1" spans="1:12">
      <c r="A833" s="59">
        <v>831</v>
      </c>
      <c r="B833" s="59" t="s">
        <v>63</v>
      </c>
      <c r="C833" s="59" t="s">
        <v>1078</v>
      </c>
      <c r="D833" s="61">
        <v>4.35</v>
      </c>
      <c r="E833" s="62">
        <v>10000</v>
      </c>
      <c r="F833" s="65">
        <v>43818</v>
      </c>
      <c r="G833" s="65">
        <v>44184</v>
      </c>
      <c r="H833" s="62">
        <v>20200630</v>
      </c>
      <c r="I833" s="59" t="s">
        <v>538</v>
      </c>
      <c r="J833" s="61">
        <v>4.35</v>
      </c>
      <c r="K833" s="59" t="s">
        <v>53</v>
      </c>
      <c r="L833" s="66">
        <v>108.452054794521</v>
      </c>
    </row>
    <row r="834" ht="25" customHeight="1" spans="1:12">
      <c r="A834" s="59">
        <v>832</v>
      </c>
      <c r="B834" s="59" t="s">
        <v>63</v>
      </c>
      <c r="C834" s="59" t="s">
        <v>1079</v>
      </c>
      <c r="D834" s="61">
        <v>4.35</v>
      </c>
      <c r="E834" s="62">
        <v>10000</v>
      </c>
      <c r="F834" s="65">
        <v>43818</v>
      </c>
      <c r="G834" s="65">
        <v>44184</v>
      </c>
      <c r="H834" s="62">
        <v>20200630</v>
      </c>
      <c r="I834" s="59" t="s">
        <v>538</v>
      </c>
      <c r="J834" s="61">
        <v>4.35</v>
      </c>
      <c r="K834" s="59" t="s">
        <v>53</v>
      </c>
      <c r="L834" s="66">
        <v>108.452054794521</v>
      </c>
    </row>
    <row r="835" ht="25" customHeight="1" spans="1:12">
      <c r="A835" s="59">
        <v>833</v>
      </c>
      <c r="B835" s="59" t="s">
        <v>63</v>
      </c>
      <c r="C835" s="59" t="s">
        <v>1080</v>
      </c>
      <c r="D835" s="61">
        <v>4.35</v>
      </c>
      <c r="E835" s="62">
        <v>10000</v>
      </c>
      <c r="F835" s="65">
        <v>43818</v>
      </c>
      <c r="G835" s="65">
        <v>44184</v>
      </c>
      <c r="H835" s="62">
        <v>20200630</v>
      </c>
      <c r="I835" s="59" t="s">
        <v>538</v>
      </c>
      <c r="J835" s="61">
        <v>4.35</v>
      </c>
      <c r="K835" s="59" t="s">
        <v>53</v>
      </c>
      <c r="L835" s="66">
        <v>108.452054794521</v>
      </c>
    </row>
    <row r="836" ht="25" customHeight="1" spans="1:12">
      <c r="A836" s="59">
        <v>834</v>
      </c>
      <c r="B836" s="59" t="s">
        <v>63</v>
      </c>
      <c r="C836" s="59" t="s">
        <v>1081</v>
      </c>
      <c r="D836" s="61">
        <v>4.35</v>
      </c>
      <c r="E836" s="62">
        <v>20000</v>
      </c>
      <c r="F836" s="65">
        <v>43818</v>
      </c>
      <c r="G836" s="65">
        <v>44184</v>
      </c>
      <c r="H836" s="62">
        <v>20200630</v>
      </c>
      <c r="I836" s="59" t="s">
        <v>842</v>
      </c>
      <c r="J836" s="61">
        <v>4.35</v>
      </c>
      <c r="K836" s="59" t="s">
        <v>53</v>
      </c>
      <c r="L836" s="66">
        <v>216.904109589041</v>
      </c>
    </row>
    <row r="837" ht="25" customHeight="1" spans="1:12">
      <c r="A837" s="59">
        <v>835</v>
      </c>
      <c r="B837" s="59" t="s">
        <v>71</v>
      </c>
      <c r="C837" s="59" t="s">
        <v>1082</v>
      </c>
      <c r="D837" s="61">
        <v>4.35</v>
      </c>
      <c r="E837" s="62">
        <v>50000</v>
      </c>
      <c r="F837" s="65">
        <v>43818</v>
      </c>
      <c r="G837" s="65">
        <v>44184</v>
      </c>
      <c r="H837" s="62">
        <v>20200630</v>
      </c>
      <c r="I837" s="59" t="s">
        <v>538</v>
      </c>
      <c r="J837" s="61">
        <v>4.35</v>
      </c>
      <c r="K837" s="59" t="s">
        <v>53</v>
      </c>
      <c r="L837" s="66">
        <v>542.260273972603</v>
      </c>
    </row>
    <row r="838" ht="25" customHeight="1" spans="1:12">
      <c r="A838" s="59">
        <v>836</v>
      </c>
      <c r="B838" s="59" t="s">
        <v>13</v>
      </c>
      <c r="C838" s="59" t="s">
        <v>1083</v>
      </c>
      <c r="D838" s="61">
        <v>4.35</v>
      </c>
      <c r="E838" s="62">
        <v>50000</v>
      </c>
      <c r="F838" s="65">
        <v>43819</v>
      </c>
      <c r="G838" s="65">
        <v>44185</v>
      </c>
      <c r="H838" s="62">
        <v>20200630</v>
      </c>
      <c r="I838" s="59" t="s">
        <v>538</v>
      </c>
      <c r="J838" s="61">
        <v>4.35</v>
      </c>
      <c r="K838" s="59" t="s">
        <v>53</v>
      </c>
      <c r="L838" s="66">
        <v>542.260273972603</v>
      </c>
    </row>
    <row r="839" ht="25" customHeight="1" spans="1:12">
      <c r="A839" s="59">
        <v>837</v>
      </c>
      <c r="B839" s="59" t="s">
        <v>13</v>
      </c>
      <c r="C839" s="59" t="s">
        <v>1084</v>
      </c>
      <c r="D839" s="61">
        <v>4.35</v>
      </c>
      <c r="E839" s="62">
        <v>30000</v>
      </c>
      <c r="F839" s="65">
        <v>43819</v>
      </c>
      <c r="G839" s="65">
        <v>44185</v>
      </c>
      <c r="H839" s="62">
        <v>20200630</v>
      </c>
      <c r="I839" s="59" t="s">
        <v>538</v>
      </c>
      <c r="J839" s="61">
        <v>4.35</v>
      </c>
      <c r="K839" s="59" t="s">
        <v>53</v>
      </c>
      <c r="L839" s="66">
        <v>325.356164383562</v>
      </c>
    </row>
    <row r="840" ht="25" customHeight="1" spans="1:12">
      <c r="A840" s="59">
        <v>838</v>
      </c>
      <c r="B840" s="59" t="s">
        <v>13</v>
      </c>
      <c r="C840" s="59" t="s">
        <v>1085</v>
      </c>
      <c r="D840" s="61">
        <v>4.35</v>
      </c>
      <c r="E840" s="62">
        <v>30000</v>
      </c>
      <c r="F840" s="65">
        <v>43819</v>
      </c>
      <c r="G840" s="65">
        <v>44185</v>
      </c>
      <c r="H840" s="62">
        <v>20200630</v>
      </c>
      <c r="I840" s="59" t="s">
        <v>842</v>
      </c>
      <c r="J840" s="61">
        <v>4.35</v>
      </c>
      <c r="K840" s="59" t="s">
        <v>53</v>
      </c>
      <c r="L840" s="66">
        <v>325.356164383562</v>
      </c>
    </row>
    <row r="841" ht="25" customHeight="1" spans="1:12">
      <c r="A841" s="59">
        <v>839</v>
      </c>
      <c r="B841" s="59" t="s">
        <v>71</v>
      </c>
      <c r="C841" s="59" t="s">
        <v>1086</v>
      </c>
      <c r="D841" s="61">
        <v>4.35</v>
      </c>
      <c r="E841" s="62">
        <v>50000</v>
      </c>
      <c r="F841" s="65">
        <v>43819</v>
      </c>
      <c r="G841" s="65">
        <v>44185</v>
      </c>
      <c r="H841" s="62">
        <v>20200630</v>
      </c>
      <c r="I841" s="59" t="s">
        <v>1087</v>
      </c>
      <c r="J841" s="61">
        <v>4.35</v>
      </c>
      <c r="K841" s="59" t="s">
        <v>53</v>
      </c>
      <c r="L841" s="66">
        <v>542.260273972603</v>
      </c>
    </row>
    <row r="842" ht="25" customHeight="1" spans="1:12">
      <c r="A842" s="59">
        <v>840</v>
      </c>
      <c r="B842" s="59" t="s">
        <v>23</v>
      </c>
      <c r="C842" s="59" t="s">
        <v>1088</v>
      </c>
      <c r="D842" s="61">
        <v>4.35</v>
      </c>
      <c r="E842" s="62">
        <v>30000</v>
      </c>
      <c r="F842" s="65">
        <v>43821</v>
      </c>
      <c r="G842" s="65">
        <v>44187</v>
      </c>
      <c r="H842" s="62">
        <v>20200630</v>
      </c>
      <c r="I842" s="59" t="s">
        <v>52</v>
      </c>
      <c r="J842" s="61">
        <v>4.35</v>
      </c>
      <c r="K842" s="59" t="s">
        <v>53</v>
      </c>
      <c r="L842" s="66">
        <v>325.356164383562</v>
      </c>
    </row>
    <row r="843" ht="25" customHeight="1" spans="1:12">
      <c r="A843" s="59">
        <v>841</v>
      </c>
      <c r="B843" s="59" t="s">
        <v>23</v>
      </c>
      <c r="C843" s="59" t="s">
        <v>1089</v>
      </c>
      <c r="D843" s="61">
        <v>4.35</v>
      </c>
      <c r="E843" s="62">
        <v>50000</v>
      </c>
      <c r="F843" s="65">
        <v>43821</v>
      </c>
      <c r="G843" s="65">
        <v>44187</v>
      </c>
      <c r="H843" s="62">
        <v>20200630</v>
      </c>
      <c r="I843" s="59" t="s">
        <v>52</v>
      </c>
      <c r="J843" s="61">
        <v>4.35</v>
      </c>
      <c r="K843" s="59" t="s">
        <v>53</v>
      </c>
      <c r="L843" s="66">
        <v>542.260273972603</v>
      </c>
    </row>
    <row r="844" ht="25" customHeight="1" spans="1:12">
      <c r="A844" s="59">
        <v>842</v>
      </c>
      <c r="B844" s="59" t="s">
        <v>23</v>
      </c>
      <c r="C844" s="59" t="s">
        <v>1090</v>
      </c>
      <c r="D844" s="61">
        <v>4.35</v>
      </c>
      <c r="E844" s="62">
        <v>20000</v>
      </c>
      <c r="F844" s="65">
        <v>43821</v>
      </c>
      <c r="G844" s="65">
        <v>44187</v>
      </c>
      <c r="H844" s="62">
        <v>20200630</v>
      </c>
      <c r="I844" s="59" t="s">
        <v>52</v>
      </c>
      <c r="J844" s="61">
        <v>4.35</v>
      </c>
      <c r="K844" s="59" t="s">
        <v>53</v>
      </c>
      <c r="L844" s="66">
        <v>216.904109589041</v>
      </c>
    </row>
    <row r="845" ht="25" customHeight="1" spans="1:12">
      <c r="A845" s="59">
        <v>843</v>
      </c>
      <c r="B845" s="59" t="s">
        <v>23</v>
      </c>
      <c r="C845" s="59" t="s">
        <v>1091</v>
      </c>
      <c r="D845" s="61">
        <v>4.35</v>
      </c>
      <c r="E845" s="62">
        <v>20000</v>
      </c>
      <c r="F845" s="65">
        <v>43821</v>
      </c>
      <c r="G845" s="65">
        <v>44187</v>
      </c>
      <c r="H845" s="62">
        <v>20200630</v>
      </c>
      <c r="I845" s="59" t="s">
        <v>52</v>
      </c>
      <c r="J845" s="61">
        <v>4.35</v>
      </c>
      <c r="K845" s="59" t="s">
        <v>53</v>
      </c>
      <c r="L845" s="66">
        <v>216.904109589041</v>
      </c>
    </row>
    <row r="846" ht="25" customHeight="1" spans="1:12">
      <c r="A846" s="59">
        <v>844</v>
      </c>
      <c r="B846" s="59" t="s">
        <v>23</v>
      </c>
      <c r="C846" s="59" t="s">
        <v>1092</v>
      </c>
      <c r="D846" s="61">
        <v>4.35</v>
      </c>
      <c r="E846" s="62">
        <v>20000</v>
      </c>
      <c r="F846" s="65">
        <v>43821</v>
      </c>
      <c r="G846" s="65">
        <v>44187</v>
      </c>
      <c r="H846" s="62">
        <v>20200630</v>
      </c>
      <c r="I846" s="59" t="s">
        <v>52</v>
      </c>
      <c r="J846" s="61">
        <v>4.35</v>
      </c>
      <c r="K846" s="59" t="s">
        <v>53</v>
      </c>
      <c r="L846" s="66">
        <v>216.904109589041</v>
      </c>
    </row>
    <row r="847" ht="25" customHeight="1" spans="1:12">
      <c r="A847" s="59">
        <v>845</v>
      </c>
      <c r="B847" s="59" t="s">
        <v>23</v>
      </c>
      <c r="C847" s="59" t="s">
        <v>1093</v>
      </c>
      <c r="D847" s="61">
        <v>4.35</v>
      </c>
      <c r="E847" s="62">
        <v>20000</v>
      </c>
      <c r="F847" s="65">
        <v>43821</v>
      </c>
      <c r="G847" s="65">
        <v>44187</v>
      </c>
      <c r="H847" s="62">
        <v>20200630</v>
      </c>
      <c r="I847" s="59" t="s">
        <v>52</v>
      </c>
      <c r="J847" s="61">
        <v>4.35</v>
      </c>
      <c r="K847" s="59" t="s">
        <v>53</v>
      </c>
      <c r="L847" s="66">
        <v>216.904109589041</v>
      </c>
    </row>
    <row r="848" ht="25" customHeight="1" spans="1:12">
      <c r="A848" s="59">
        <v>846</v>
      </c>
      <c r="B848" s="59" t="s">
        <v>23</v>
      </c>
      <c r="C848" s="59" t="s">
        <v>1094</v>
      </c>
      <c r="D848" s="61">
        <v>4.35</v>
      </c>
      <c r="E848" s="62">
        <v>30000</v>
      </c>
      <c r="F848" s="65">
        <v>43821</v>
      </c>
      <c r="G848" s="65">
        <v>44187</v>
      </c>
      <c r="H848" s="62">
        <v>20200630</v>
      </c>
      <c r="I848" s="59" t="s">
        <v>52</v>
      </c>
      <c r="J848" s="61">
        <v>4.35</v>
      </c>
      <c r="K848" s="59" t="s">
        <v>53</v>
      </c>
      <c r="L848" s="66">
        <v>325.356164383562</v>
      </c>
    </row>
    <row r="849" ht="25" customHeight="1" spans="1:12">
      <c r="A849" s="59">
        <v>847</v>
      </c>
      <c r="B849" s="59" t="s">
        <v>23</v>
      </c>
      <c r="C849" s="59" t="s">
        <v>1095</v>
      </c>
      <c r="D849" s="61">
        <v>4.35</v>
      </c>
      <c r="E849" s="62">
        <v>20000</v>
      </c>
      <c r="F849" s="65">
        <v>43821</v>
      </c>
      <c r="G849" s="65">
        <v>44187</v>
      </c>
      <c r="H849" s="62">
        <v>20200630</v>
      </c>
      <c r="I849" s="59" t="s">
        <v>52</v>
      </c>
      <c r="J849" s="61">
        <v>4.35</v>
      </c>
      <c r="K849" s="59" t="s">
        <v>53</v>
      </c>
      <c r="L849" s="66">
        <v>216.904109589041</v>
      </c>
    </row>
    <row r="850" ht="25" customHeight="1" spans="1:12">
      <c r="A850" s="59">
        <v>848</v>
      </c>
      <c r="B850" s="59" t="s">
        <v>56</v>
      </c>
      <c r="C850" s="59" t="s">
        <v>1096</v>
      </c>
      <c r="D850" s="61">
        <v>4.35</v>
      </c>
      <c r="E850" s="62">
        <v>50000</v>
      </c>
      <c r="F850" s="65">
        <v>43822</v>
      </c>
      <c r="G850" s="65">
        <v>44188</v>
      </c>
      <c r="H850" s="62">
        <v>20200630</v>
      </c>
      <c r="I850" s="59" t="s">
        <v>52</v>
      </c>
      <c r="J850" s="61">
        <v>4.35</v>
      </c>
      <c r="K850" s="59" t="s">
        <v>53</v>
      </c>
      <c r="L850" s="66">
        <v>542.260273972603</v>
      </c>
    </row>
    <row r="851" ht="25" customHeight="1" spans="1:12">
      <c r="A851" s="59">
        <v>849</v>
      </c>
      <c r="B851" s="59" t="s">
        <v>23</v>
      </c>
      <c r="C851" s="59" t="s">
        <v>1097</v>
      </c>
      <c r="D851" s="61">
        <v>4.35</v>
      </c>
      <c r="E851" s="62">
        <v>30000</v>
      </c>
      <c r="F851" s="65">
        <v>43822</v>
      </c>
      <c r="G851" s="65">
        <v>44188</v>
      </c>
      <c r="H851" s="62">
        <v>20200630</v>
      </c>
      <c r="I851" s="59" t="s">
        <v>52</v>
      </c>
      <c r="J851" s="61">
        <v>4.35</v>
      </c>
      <c r="K851" s="59" t="s">
        <v>53</v>
      </c>
      <c r="L851" s="66">
        <v>325.356164383562</v>
      </c>
    </row>
    <row r="852" ht="25" customHeight="1" spans="1:12">
      <c r="A852" s="59">
        <v>850</v>
      </c>
      <c r="B852" s="59" t="s">
        <v>65</v>
      </c>
      <c r="C852" s="59" t="s">
        <v>1098</v>
      </c>
      <c r="D852" s="61">
        <v>4.35</v>
      </c>
      <c r="E852" s="62">
        <v>50000</v>
      </c>
      <c r="F852" s="65">
        <v>43822</v>
      </c>
      <c r="G852" s="65">
        <v>44188</v>
      </c>
      <c r="H852" s="62">
        <v>20200630</v>
      </c>
      <c r="I852" s="59" t="s">
        <v>52</v>
      </c>
      <c r="J852" s="61">
        <v>4.35</v>
      </c>
      <c r="K852" s="59" t="s">
        <v>53</v>
      </c>
      <c r="L852" s="66">
        <v>542.260273972603</v>
      </c>
    </row>
    <row r="853" ht="25" customHeight="1" spans="1:12">
      <c r="A853" s="59">
        <v>851</v>
      </c>
      <c r="B853" s="59" t="s">
        <v>65</v>
      </c>
      <c r="C853" s="59" t="s">
        <v>1099</v>
      </c>
      <c r="D853" s="61">
        <v>4.35</v>
      </c>
      <c r="E853" s="62">
        <v>50000</v>
      </c>
      <c r="F853" s="65">
        <v>43822</v>
      </c>
      <c r="G853" s="65">
        <v>44188</v>
      </c>
      <c r="H853" s="62">
        <v>20200630</v>
      </c>
      <c r="I853" s="59" t="s">
        <v>52</v>
      </c>
      <c r="J853" s="61">
        <v>4.35</v>
      </c>
      <c r="K853" s="59" t="s">
        <v>53</v>
      </c>
      <c r="L853" s="66">
        <v>542.260273972603</v>
      </c>
    </row>
    <row r="854" ht="25" customHeight="1" spans="1:12">
      <c r="A854" s="59">
        <v>852</v>
      </c>
      <c r="B854" s="59" t="s">
        <v>65</v>
      </c>
      <c r="C854" s="59" t="s">
        <v>1100</v>
      </c>
      <c r="D854" s="61">
        <v>4.35</v>
      </c>
      <c r="E854" s="62">
        <v>50000</v>
      </c>
      <c r="F854" s="65">
        <v>43822</v>
      </c>
      <c r="G854" s="65">
        <v>44188</v>
      </c>
      <c r="H854" s="62">
        <v>20200630</v>
      </c>
      <c r="I854" s="59" t="s">
        <v>52</v>
      </c>
      <c r="J854" s="61">
        <v>4.35</v>
      </c>
      <c r="K854" s="59" t="s">
        <v>53</v>
      </c>
      <c r="L854" s="66">
        <v>542.260273972603</v>
      </c>
    </row>
    <row r="855" ht="25" customHeight="1" spans="1:12">
      <c r="A855" s="59">
        <v>853</v>
      </c>
      <c r="B855" s="59" t="s">
        <v>65</v>
      </c>
      <c r="C855" s="59" t="s">
        <v>1101</v>
      </c>
      <c r="D855" s="61">
        <v>4.35</v>
      </c>
      <c r="E855" s="62">
        <v>50000</v>
      </c>
      <c r="F855" s="65">
        <v>43822</v>
      </c>
      <c r="G855" s="65">
        <v>44188</v>
      </c>
      <c r="H855" s="62">
        <v>20200630</v>
      </c>
      <c r="I855" s="59" t="s">
        <v>52</v>
      </c>
      <c r="J855" s="61">
        <v>4.35</v>
      </c>
      <c r="K855" s="59" t="s">
        <v>53</v>
      </c>
      <c r="L855" s="66">
        <v>542.260273972603</v>
      </c>
    </row>
    <row r="856" ht="25" customHeight="1" spans="1:12">
      <c r="A856" s="59">
        <v>854</v>
      </c>
      <c r="B856" s="59" t="s">
        <v>381</v>
      </c>
      <c r="C856" s="59" t="s">
        <v>1102</v>
      </c>
      <c r="D856" s="61">
        <v>4.35</v>
      </c>
      <c r="E856" s="62">
        <v>50000</v>
      </c>
      <c r="F856" s="65">
        <v>43824</v>
      </c>
      <c r="G856" s="65">
        <v>44190</v>
      </c>
      <c r="H856" s="62">
        <v>20200630</v>
      </c>
      <c r="I856" s="59" t="s">
        <v>52</v>
      </c>
      <c r="J856" s="61">
        <v>4.35</v>
      </c>
      <c r="K856" s="59" t="s">
        <v>53</v>
      </c>
      <c r="L856" s="66">
        <v>542.260273972603</v>
      </c>
    </row>
    <row r="857" ht="25" customHeight="1" spans="1:12">
      <c r="A857" s="59">
        <v>855</v>
      </c>
      <c r="B857" s="59" t="s">
        <v>381</v>
      </c>
      <c r="C857" s="59" t="s">
        <v>1103</v>
      </c>
      <c r="D857" s="61">
        <v>4.35</v>
      </c>
      <c r="E857" s="62">
        <v>50000</v>
      </c>
      <c r="F857" s="65">
        <v>43824</v>
      </c>
      <c r="G857" s="65">
        <v>44190</v>
      </c>
      <c r="H857" s="62">
        <v>20200630</v>
      </c>
      <c r="I857" s="59" t="s">
        <v>52</v>
      </c>
      <c r="J857" s="61">
        <v>4.35</v>
      </c>
      <c r="K857" s="59" t="s">
        <v>53</v>
      </c>
      <c r="L857" s="66">
        <v>542.260273972603</v>
      </c>
    </row>
    <row r="858" ht="25" customHeight="1" spans="1:12">
      <c r="A858" s="59">
        <v>856</v>
      </c>
      <c r="B858" s="59" t="s">
        <v>23</v>
      </c>
      <c r="C858" s="59" t="s">
        <v>1104</v>
      </c>
      <c r="D858" s="61">
        <v>4.35</v>
      </c>
      <c r="E858" s="62">
        <v>20000</v>
      </c>
      <c r="F858" s="65">
        <v>43824</v>
      </c>
      <c r="G858" s="65">
        <v>44190</v>
      </c>
      <c r="H858" s="62">
        <v>20200630</v>
      </c>
      <c r="I858" s="59" t="s">
        <v>529</v>
      </c>
      <c r="J858" s="61">
        <v>4.35</v>
      </c>
      <c r="K858" s="59" t="s">
        <v>53</v>
      </c>
      <c r="L858" s="66">
        <v>216.904109589041</v>
      </c>
    </row>
    <row r="859" ht="25" customHeight="1" spans="1:12">
      <c r="A859" s="59">
        <v>857</v>
      </c>
      <c r="B859" s="59" t="s">
        <v>23</v>
      </c>
      <c r="C859" s="59" t="s">
        <v>1105</v>
      </c>
      <c r="D859" s="61">
        <v>4.35</v>
      </c>
      <c r="E859" s="62">
        <v>30000</v>
      </c>
      <c r="F859" s="65">
        <v>43824</v>
      </c>
      <c r="G859" s="65">
        <v>44190</v>
      </c>
      <c r="H859" s="62">
        <v>20200630</v>
      </c>
      <c r="I859" s="59" t="s">
        <v>52</v>
      </c>
      <c r="J859" s="61">
        <v>4.35</v>
      </c>
      <c r="K859" s="59" t="s">
        <v>53</v>
      </c>
      <c r="L859" s="66">
        <v>325.356164383562</v>
      </c>
    </row>
    <row r="860" ht="25" customHeight="1" spans="1:12">
      <c r="A860" s="59">
        <v>858</v>
      </c>
      <c r="B860" s="59" t="s">
        <v>23</v>
      </c>
      <c r="C860" s="59" t="s">
        <v>1106</v>
      </c>
      <c r="D860" s="61">
        <v>4.35</v>
      </c>
      <c r="E860" s="62">
        <v>50000</v>
      </c>
      <c r="F860" s="65">
        <v>43824</v>
      </c>
      <c r="G860" s="65">
        <v>44190</v>
      </c>
      <c r="H860" s="62">
        <v>20200630</v>
      </c>
      <c r="I860" s="59" t="s">
        <v>529</v>
      </c>
      <c r="J860" s="61">
        <v>4.35</v>
      </c>
      <c r="K860" s="59" t="s">
        <v>53</v>
      </c>
      <c r="L860" s="66">
        <v>542.260273972603</v>
      </c>
    </row>
    <row r="861" ht="25" customHeight="1" spans="1:12">
      <c r="A861" s="59">
        <v>859</v>
      </c>
      <c r="B861" s="59" t="s">
        <v>381</v>
      </c>
      <c r="C861" s="59" t="s">
        <v>1107</v>
      </c>
      <c r="D861" s="61">
        <v>4.35</v>
      </c>
      <c r="E861" s="62">
        <v>50000</v>
      </c>
      <c r="F861" s="65">
        <v>43824</v>
      </c>
      <c r="G861" s="65">
        <v>44190</v>
      </c>
      <c r="H861" s="62">
        <v>20200630</v>
      </c>
      <c r="I861" s="59" t="s">
        <v>52</v>
      </c>
      <c r="J861" s="61">
        <v>4.35</v>
      </c>
      <c r="K861" s="59" t="s">
        <v>53</v>
      </c>
      <c r="L861" s="66">
        <v>542.260273972603</v>
      </c>
    </row>
    <row r="862" ht="25" customHeight="1" spans="1:12">
      <c r="A862" s="59">
        <v>860</v>
      </c>
      <c r="B862" s="59" t="s">
        <v>47</v>
      </c>
      <c r="C862" s="59" t="s">
        <v>1108</v>
      </c>
      <c r="D862" s="61">
        <v>4.35</v>
      </c>
      <c r="E862" s="62">
        <v>20000</v>
      </c>
      <c r="F862" s="65">
        <v>43824</v>
      </c>
      <c r="G862" s="65">
        <v>44190</v>
      </c>
      <c r="H862" s="62">
        <v>20200630</v>
      </c>
      <c r="I862" s="59" t="s">
        <v>52</v>
      </c>
      <c r="J862" s="61">
        <v>4.35</v>
      </c>
      <c r="K862" s="59" t="s">
        <v>53</v>
      </c>
      <c r="L862" s="66">
        <v>216.904109589041</v>
      </c>
    </row>
    <row r="863" ht="25" customHeight="1" spans="1:12">
      <c r="A863" s="59">
        <v>861</v>
      </c>
      <c r="B863" s="59" t="s">
        <v>47</v>
      </c>
      <c r="C863" s="59" t="s">
        <v>1109</v>
      </c>
      <c r="D863" s="61">
        <v>4.35</v>
      </c>
      <c r="E863" s="62">
        <v>50000</v>
      </c>
      <c r="F863" s="65">
        <v>43824</v>
      </c>
      <c r="G863" s="65">
        <v>44190</v>
      </c>
      <c r="H863" s="62">
        <v>20200630</v>
      </c>
      <c r="I863" s="59" t="s">
        <v>52</v>
      </c>
      <c r="J863" s="61">
        <v>4.35</v>
      </c>
      <c r="K863" s="59" t="s">
        <v>53</v>
      </c>
      <c r="L863" s="66">
        <v>542.260273972603</v>
      </c>
    </row>
    <row r="864" ht="25" customHeight="1" spans="1:12">
      <c r="A864" s="59">
        <v>862</v>
      </c>
      <c r="B864" s="59" t="s">
        <v>47</v>
      </c>
      <c r="C864" s="59" t="s">
        <v>1110</v>
      </c>
      <c r="D864" s="61">
        <v>4.35</v>
      </c>
      <c r="E864" s="62">
        <v>50000</v>
      </c>
      <c r="F864" s="65">
        <v>43824</v>
      </c>
      <c r="G864" s="65">
        <v>44190</v>
      </c>
      <c r="H864" s="62">
        <v>20200630</v>
      </c>
      <c r="I864" s="59" t="s">
        <v>52</v>
      </c>
      <c r="J864" s="61">
        <v>4.35</v>
      </c>
      <c r="K864" s="59" t="s">
        <v>53</v>
      </c>
      <c r="L864" s="66">
        <v>542.260273972603</v>
      </c>
    </row>
    <row r="865" ht="25" customHeight="1" spans="1:12">
      <c r="A865" s="59">
        <v>863</v>
      </c>
      <c r="B865" s="59" t="s">
        <v>47</v>
      </c>
      <c r="C865" s="59" t="s">
        <v>1111</v>
      </c>
      <c r="D865" s="61">
        <v>4.35</v>
      </c>
      <c r="E865" s="62">
        <v>50000</v>
      </c>
      <c r="F865" s="65">
        <v>43824</v>
      </c>
      <c r="G865" s="65">
        <v>44190</v>
      </c>
      <c r="H865" s="62">
        <v>20200630</v>
      </c>
      <c r="I865" s="59" t="s">
        <v>52</v>
      </c>
      <c r="J865" s="61">
        <v>4.35</v>
      </c>
      <c r="K865" s="59" t="s">
        <v>53</v>
      </c>
      <c r="L865" s="66">
        <v>542.260273972603</v>
      </c>
    </row>
    <row r="866" ht="25" customHeight="1" spans="1:12">
      <c r="A866" s="59">
        <v>864</v>
      </c>
      <c r="B866" s="59" t="s">
        <v>47</v>
      </c>
      <c r="C866" s="59" t="s">
        <v>1112</v>
      </c>
      <c r="D866" s="61">
        <v>4.35</v>
      </c>
      <c r="E866" s="62">
        <v>50000</v>
      </c>
      <c r="F866" s="65">
        <v>43824</v>
      </c>
      <c r="G866" s="65">
        <v>44190</v>
      </c>
      <c r="H866" s="62">
        <v>20200630</v>
      </c>
      <c r="I866" s="59" t="s">
        <v>52</v>
      </c>
      <c r="J866" s="61">
        <v>4.35</v>
      </c>
      <c r="K866" s="59" t="s">
        <v>53</v>
      </c>
      <c r="L866" s="66">
        <v>542.260273972603</v>
      </c>
    </row>
    <row r="867" ht="25" customHeight="1" spans="1:12">
      <c r="A867" s="59">
        <v>865</v>
      </c>
      <c r="B867" s="59" t="s">
        <v>47</v>
      </c>
      <c r="C867" s="59" t="s">
        <v>1113</v>
      </c>
      <c r="D867" s="61">
        <v>4.35</v>
      </c>
      <c r="E867" s="62">
        <v>50000</v>
      </c>
      <c r="F867" s="65">
        <v>43824</v>
      </c>
      <c r="G867" s="65">
        <v>44190</v>
      </c>
      <c r="H867" s="62">
        <v>20200630</v>
      </c>
      <c r="I867" s="59" t="s">
        <v>52</v>
      </c>
      <c r="J867" s="61">
        <v>4.35</v>
      </c>
      <c r="K867" s="59" t="s">
        <v>53</v>
      </c>
      <c r="L867" s="66">
        <v>542.260273972603</v>
      </c>
    </row>
    <row r="868" ht="25" customHeight="1" spans="1:12">
      <c r="A868" s="59">
        <v>866</v>
      </c>
      <c r="B868" s="59" t="s">
        <v>47</v>
      </c>
      <c r="C868" s="59" t="s">
        <v>1114</v>
      </c>
      <c r="D868" s="61">
        <v>4.35</v>
      </c>
      <c r="E868" s="62">
        <v>50000</v>
      </c>
      <c r="F868" s="65">
        <v>43824</v>
      </c>
      <c r="G868" s="65">
        <v>44190</v>
      </c>
      <c r="H868" s="62">
        <v>20200630</v>
      </c>
      <c r="I868" s="59" t="s">
        <v>52</v>
      </c>
      <c r="J868" s="61">
        <v>4.35</v>
      </c>
      <c r="K868" s="59" t="s">
        <v>53</v>
      </c>
      <c r="L868" s="66">
        <v>542.260273972603</v>
      </c>
    </row>
    <row r="869" ht="25" customHeight="1" spans="1:12">
      <c r="A869" s="59">
        <v>867</v>
      </c>
      <c r="B869" s="59" t="s">
        <v>47</v>
      </c>
      <c r="C869" s="59" t="s">
        <v>1115</v>
      </c>
      <c r="D869" s="61">
        <v>4.35</v>
      </c>
      <c r="E869" s="62">
        <v>20000</v>
      </c>
      <c r="F869" s="65">
        <v>43824</v>
      </c>
      <c r="G869" s="65">
        <v>44190</v>
      </c>
      <c r="H869" s="62">
        <v>20200630</v>
      </c>
      <c r="I869" s="59" t="s">
        <v>52</v>
      </c>
      <c r="J869" s="61">
        <v>4.35</v>
      </c>
      <c r="K869" s="59" t="s">
        <v>53</v>
      </c>
      <c r="L869" s="66">
        <v>216.904109589041</v>
      </c>
    </row>
    <row r="870" ht="25" customHeight="1" spans="1:12">
      <c r="A870" s="59">
        <v>868</v>
      </c>
      <c r="B870" s="59" t="s">
        <v>71</v>
      </c>
      <c r="C870" s="59" t="s">
        <v>1116</v>
      </c>
      <c r="D870" s="61">
        <v>4.35</v>
      </c>
      <c r="E870" s="62">
        <v>50000</v>
      </c>
      <c r="F870" s="65">
        <v>43824</v>
      </c>
      <c r="G870" s="65">
        <v>44190</v>
      </c>
      <c r="H870" s="62">
        <v>20200630</v>
      </c>
      <c r="I870" s="59" t="s">
        <v>842</v>
      </c>
      <c r="J870" s="61">
        <v>4.35</v>
      </c>
      <c r="K870" s="59" t="s">
        <v>53</v>
      </c>
      <c r="L870" s="66">
        <v>542.260273972603</v>
      </c>
    </row>
    <row r="871" ht="25" customHeight="1" spans="1:12">
      <c r="A871" s="59">
        <v>869</v>
      </c>
      <c r="B871" s="59" t="s">
        <v>65</v>
      </c>
      <c r="C871" s="59" t="s">
        <v>1117</v>
      </c>
      <c r="D871" s="61">
        <v>4.35</v>
      </c>
      <c r="E871" s="62">
        <v>50000</v>
      </c>
      <c r="F871" s="65">
        <v>43826</v>
      </c>
      <c r="G871" s="65">
        <v>44192</v>
      </c>
      <c r="H871" s="62">
        <v>20200630</v>
      </c>
      <c r="I871" s="59" t="s">
        <v>52</v>
      </c>
      <c r="J871" s="61">
        <v>4.35</v>
      </c>
      <c r="K871" s="59" t="s">
        <v>53</v>
      </c>
      <c r="L871" s="66">
        <v>542.260273972603</v>
      </c>
    </row>
    <row r="872" ht="25" customHeight="1" spans="1:12">
      <c r="A872" s="59">
        <v>870</v>
      </c>
      <c r="B872" s="59" t="s">
        <v>65</v>
      </c>
      <c r="C872" s="59" t="s">
        <v>1118</v>
      </c>
      <c r="D872" s="61">
        <v>4.35</v>
      </c>
      <c r="E872" s="62">
        <v>50000</v>
      </c>
      <c r="F872" s="65">
        <v>43826</v>
      </c>
      <c r="G872" s="65">
        <v>44192</v>
      </c>
      <c r="H872" s="62">
        <v>20200630</v>
      </c>
      <c r="I872" s="59" t="s">
        <v>52</v>
      </c>
      <c r="J872" s="61">
        <v>4.35</v>
      </c>
      <c r="K872" s="59" t="s">
        <v>53</v>
      </c>
      <c r="L872" s="66">
        <v>542.260273972603</v>
      </c>
    </row>
    <row r="873" ht="25" customHeight="1" spans="1:12">
      <c r="A873" s="59">
        <v>871</v>
      </c>
      <c r="B873" s="59" t="s">
        <v>65</v>
      </c>
      <c r="C873" s="59" t="s">
        <v>1119</v>
      </c>
      <c r="D873" s="61">
        <v>4.35</v>
      </c>
      <c r="E873" s="62">
        <v>50000</v>
      </c>
      <c r="F873" s="65">
        <v>43826</v>
      </c>
      <c r="G873" s="65">
        <v>44192</v>
      </c>
      <c r="H873" s="62">
        <v>20200630</v>
      </c>
      <c r="I873" s="59" t="s">
        <v>52</v>
      </c>
      <c r="J873" s="61">
        <v>4.35</v>
      </c>
      <c r="K873" s="59" t="s">
        <v>53</v>
      </c>
      <c r="L873" s="66">
        <v>542.260273972603</v>
      </c>
    </row>
    <row r="874" ht="25" customHeight="1" spans="1:12">
      <c r="A874" s="59">
        <v>872</v>
      </c>
      <c r="B874" s="59" t="s">
        <v>65</v>
      </c>
      <c r="C874" s="59" t="s">
        <v>1120</v>
      </c>
      <c r="D874" s="61">
        <v>4.35</v>
      </c>
      <c r="E874" s="62">
        <v>30000</v>
      </c>
      <c r="F874" s="65">
        <v>43826</v>
      </c>
      <c r="G874" s="65">
        <v>44192</v>
      </c>
      <c r="H874" s="62">
        <v>20200630</v>
      </c>
      <c r="I874" s="59" t="s">
        <v>52</v>
      </c>
      <c r="J874" s="61">
        <v>4.35</v>
      </c>
      <c r="K874" s="59" t="s">
        <v>53</v>
      </c>
      <c r="L874" s="66">
        <v>325.356164383562</v>
      </c>
    </row>
    <row r="875" ht="25" customHeight="1" spans="1:12">
      <c r="A875" s="59">
        <v>873</v>
      </c>
      <c r="B875" s="59" t="s">
        <v>65</v>
      </c>
      <c r="C875" s="59" t="s">
        <v>1121</v>
      </c>
      <c r="D875" s="61">
        <v>4.35</v>
      </c>
      <c r="E875" s="62">
        <v>50000</v>
      </c>
      <c r="F875" s="65">
        <v>43827</v>
      </c>
      <c r="G875" s="65">
        <v>44193</v>
      </c>
      <c r="H875" s="62">
        <v>20200630</v>
      </c>
      <c r="I875" s="59" t="s">
        <v>52</v>
      </c>
      <c r="J875" s="61">
        <v>4.35</v>
      </c>
      <c r="K875" s="59" t="s">
        <v>53</v>
      </c>
      <c r="L875" s="66">
        <v>542.260273972603</v>
      </c>
    </row>
    <row r="876" ht="25" customHeight="1" spans="1:12">
      <c r="A876" s="59">
        <v>874</v>
      </c>
      <c r="B876" s="59" t="s">
        <v>65</v>
      </c>
      <c r="C876" s="59" t="s">
        <v>1122</v>
      </c>
      <c r="D876" s="61">
        <v>4.35</v>
      </c>
      <c r="E876" s="62">
        <v>30000</v>
      </c>
      <c r="F876" s="65">
        <v>43827</v>
      </c>
      <c r="G876" s="65">
        <v>44193</v>
      </c>
      <c r="H876" s="62">
        <v>20200630</v>
      </c>
      <c r="I876" s="59" t="s">
        <v>52</v>
      </c>
      <c r="J876" s="61">
        <v>4.35</v>
      </c>
      <c r="K876" s="59" t="s">
        <v>53</v>
      </c>
      <c r="L876" s="66">
        <v>325.356164383562</v>
      </c>
    </row>
    <row r="877" ht="25" customHeight="1" spans="1:12">
      <c r="A877" s="59">
        <v>875</v>
      </c>
      <c r="B877" s="59" t="s">
        <v>65</v>
      </c>
      <c r="C877" s="59" t="s">
        <v>1123</v>
      </c>
      <c r="D877" s="61">
        <v>4.35</v>
      </c>
      <c r="E877" s="62">
        <v>20000</v>
      </c>
      <c r="F877" s="65">
        <v>43827</v>
      </c>
      <c r="G877" s="65">
        <v>44193</v>
      </c>
      <c r="H877" s="62">
        <v>20200630</v>
      </c>
      <c r="I877" s="59" t="s">
        <v>52</v>
      </c>
      <c r="J877" s="61">
        <v>4.35</v>
      </c>
      <c r="K877" s="59" t="s">
        <v>53</v>
      </c>
      <c r="L877" s="66">
        <v>216.904109589041</v>
      </c>
    </row>
    <row r="878" ht="25" customHeight="1" spans="1:12">
      <c r="A878" s="59">
        <v>876</v>
      </c>
      <c r="B878" s="59" t="s">
        <v>65</v>
      </c>
      <c r="C878" s="59" t="s">
        <v>1124</v>
      </c>
      <c r="D878" s="61">
        <v>4.35</v>
      </c>
      <c r="E878" s="62">
        <v>30000</v>
      </c>
      <c r="F878" s="65">
        <v>43827</v>
      </c>
      <c r="G878" s="65">
        <v>44193</v>
      </c>
      <c r="H878" s="62">
        <v>20200630</v>
      </c>
      <c r="I878" s="59" t="s">
        <v>52</v>
      </c>
      <c r="J878" s="61">
        <v>4.35</v>
      </c>
      <c r="K878" s="59" t="s">
        <v>53</v>
      </c>
      <c r="L878" s="66">
        <v>325.356164383562</v>
      </c>
    </row>
    <row r="879" ht="25" customHeight="1" spans="1:12">
      <c r="A879" s="59">
        <v>877</v>
      </c>
      <c r="B879" s="59" t="s">
        <v>54</v>
      </c>
      <c r="C879" s="59" t="s">
        <v>1125</v>
      </c>
      <c r="D879" s="61">
        <v>4.35</v>
      </c>
      <c r="E879" s="62">
        <v>50000</v>
      </c>
      <c r="F879" s="65">
        <v>43832</v>
      </c>
      <c r="G879" s="65">
        <v>44198</v>
      </c>
      <c r="H879" s="62">
        <v>20200630</v>
      </c>
      <c r="I879" s="59" t="s">
        <v>52</v>
      </c>
      <c r="J879" s="61">
        <v>4.35</v>
      </c>
      <c r="K879" s="59" t="s">
        <v>53</v>
      </c>
      <c r="L879" s="66">
        <v>542.260273972603</v>
      </c>
    </row>
    <row r="880" ht="25" customHeight="1" spans="1:12">
      <c r="A880" s="59">
        <v>878</v>
      </c>
      <c r="B880" s="59" t="s">
        <v>71</v>
      </c>
      <c r="C880" s="59" t="s">
        <v>1126</v>
      </c>
      <c r="D880" s="61">
        <v>4.35</v>
      </c>
      <c r="E880" s="62">
        <v>50000</v>
      </c>
      <c r="F880" s="65">
        <v>43836</v>
      </c>
      <c r="G880" s="65">
        <v>44202</v>
      </c>
      <c r="H880" s="62">
        <v>20200630</v>
      </c>
      <c r="I880" s="59" t="s">
        <v>842</v>
      </c>
      <c r="J880" s="61">
        <v>4.35</v>
      </c>
      <c r="K880" s="59" t="s">
        <v>53</v>
      </c>
      <c r="L880" s="66">
        <v>542.260273972603</v>
      </c>
    </row>
    <row r="881" ht="25" customHeight="1" spans="1:12">
      <c r="A881" s="59">
        <v>879</v>
      </c>
      <c r="B881" s="59" t="s">
        <v>71</v>
      </c>
      <c r="C881" s="59" t="s">
        <v>1127</v>
      </c>
      <c r="D881" s="61">
        <v>4.35</v>
      </c>
      <c r="E881" s="62">
        <v>50000</v>
      </c>
      <c r="F881" s="65">
        <v>43836</v>
      </c>
      <c r="G881" s="65">
        <v>44202</v>
      </c>
      <c r="H881" s="62">
        <v>20200630</v>
      </c>
      <c r="I881" s="59" t="s">
        <v>842</v>
      </c>
      <c r="J881" s="61">
        <v>4.35</v>
      </c>
      <c r="K881" s="59" t="s">
        <v>53</v>
      </c>
      <c r="L881" s="66">
        <v>542.260273972603</v>
      </c>
    </row>
    <row r="882" ht="25" customHeight="1" spans="1:12">
      <c r="A882" s="59">
        <v>880</v>
      </c>
      <c r="B882" s="59" t="s">
        <v>71</v>
      </c>
      <c r="C882" s="59" t="s">
        <v>1128</v>
      </c>
      <c r="D882" s="61">
        <v>4.35</v>
      </c>
      <c r="E882" s="62">
        <v>50000</v>
      </c>
      <c r="F882" s="65">
        <v>43836</v>
      </c>
      <c r="G882" s="65">
        <v>44202</v>
      </c>
      <c r="H882" s="62">
        <v>20200630</v>
      </c>
      <c r="I882" s="59" t="s">
        <v>842</v>
      </c>
      <c r="J882" s="61">
        <v>4.35</v>
      </c>
      <c r="K882" s="59" t="s">
        <v>53</v>
      </c>
      <c r="L882" s="66">
        <v>542.260273972603</v>
      </c>
    </row>
    <row r="883" ht="25" customHeight="1" spans="1:12">
      <c r="A883" s="59">
        <v>881</v>
      </c>
      <c r="B883" s="59" t="s">
        <v>71</v>
      </c>
      <c r="C883" s="59" t="s">
        <v>1129</v>
      </c>
      <c r="D883" s="61">
        <v>4.35</v>
      </c>
      <c r="E883" s="62">
        <v>50000</v>
      </c>
      <c r="F883" s="65">
        <v>43837</v>
      </c>
      <c r="G883" s="65">
        <v>44203</v>
      </c>
      <c r="H883" s="62">
        <v>20200630</v>
      </c>
      <c r="I883" s="59" t="s">
        <v>842</v>
      </c>
      <c r="J883" s="61">
        <v>4.35</v>
      </c>
      <c r="K883" s="59" t="s">
        <v>53</v>
      </c>
      <c r="L883" s="66">
        <v>542.260273972603</v>
      </c>
    </row>
    <row r="884" ht="25" customHeight="1" spans="1:12">
      <c r="A884" s="59">
        <v>882</v>
      </c>
      <c r="B884" s="59" t="s">
        <v>71</v>
      </c>
      <c r="C884" s="59" t="s">
        <v>1130</v>
      </c>
      <c r="D884" s="61">
        <v>4.35</v>
      </c>
      <c r="E884" s="62">
        <v>50000</v>
      </c>
      <c r="F884" s="65">
        <v>43838</v>
      </c>
      <c r="G884" s="65">
        <v>44204</v>
      </c>
      <c r="H884" s="62">
        <v>20200630</v>
      </c>
      <c r="I884" s="59" t="s">
        <v>842</v>
      </c>
      <c r="J884" s="61">
        <v>4.35</v>
      </c>
      <c r="K884" s="59" t="s">
        <v>53</v>
      </c>
      <c r="L884" s="66">
        <v>542.260273972603</v>
      </c>
    </row>
    <row r="885" ht="25" customHeight="1" spans="1:12">
      <c r="A885" s="59">
        <v>883</v>
      </c>
      <c r="B885" s="59" t="s">
        <v>71</v>
      </c>
      <c r="C885" s="59" t="s">
        <v>1131</v>
      </c>
      <c r="D885" s="61">
        <v>4.35</v>
      </c>
      <c r="E885" s="62">
        <v>50000</v>
      </c>
      <c r="F885" s="65">
        <v>43838</v>
      </c>
      <c r="G885" s="65">
        <v>44204</v>
      </c>
      <c r="H885" s="62">
        <v>20200630</v>
      </c>
      <c r="I885" s="59" t="s">
        <v>842</v>
      </c>
      <c r="J885" s="61">
        <v>4.35</v>
      </c>
      <c r="K885" s="59" t="s">
        <v>53</v>
      </c>
      <c r="L885" s="66">
        <v>542.260273972603</v>
      </c>
    </row>
    <row r="886" ht="25" customHeight="1" spans="1:12">
      <c r="A886" s="59">
        <v>884</v>
      </c>
      <c r="B886" s="59" t="s">
        <v>71</v>
      </c>
      <c r="C886" s="59" t="s">
        <v>1132</v>
      </c>
      <c r="D886" s="61">
        <v>4.35</v>
      </c>
      <c r="E886" s="62">
        <v>30000</v>
      </c>
      <c r="F886" s="65">
        <v>43838</v>
      </c>
      <c r="G886" s="65">
        <v>44204</v>
      </c>
      <c r="H886" s="62">
        <v>20200630</v>
      </c>
      <c r="I886" s="59" t="s">
        <v>842</v>
      </c>
      <c r="J886" s="61">
        <v>4.35</v>
      </c>
      <c r="K886" s="59" t="s">
        <v>53</v>
      </c>
      <c r="L886" s="66">
        <v>325.356164383562</v>
      </c>
    </row>
    <row r="887" ht="25" customHeight="1" spans="1:12">
      <c r="A887" s="59">
        <v>885</v>
      </c>
      <c r="B887" s="59" t="s">
        <v>71</v>
      </c>
      <c r="C887" s="59" t="s">
        <v>1133</v>
      </c>
      <c r="D887" s="61">
        <v>4.35</v>
      </c>
      <c r="E887" s="62">
        <v>50000</v>
      </c>
      <c r="F887" s="65">
        <v>43839</v>
      </c>
      <c r="G887" s="65">
        <v>44205</v>
      </c>
      <c r="H887" s="62">
        <v>20200630</v>
      </c>
      <c r="I887" s="59" t="s">
        <v>842</v>
      </c>
      <c r="J887" s="61">
        <v>4.35</v>
      </c>
      <c r="K887" s="59" t="s">
        <v>53</v>
      </c>
      <c r="L887" s="66">
        <v>542.260273972603</v>
      </c>
    </row>
    <row r="888" ht="25" customHeight="1" spans="1:12">
      <c r="A888" s="59">
        <v>886</v>
      </c>
      <c r="B888" s="59" t="s">
        <v>71</v>
      </c>
      <c r="C888" s="59" t="s">
        <v>1134</v>
      </c>
      <c r="D888" s="61">
        <v>4.35</v>
      </c>
      <c r="E888" s="62">
        <v>30000</v>
      </c>
      <c r="F888" s="65">
        <v>43844</v>
      </c>
      <c r="G888" s="65">
        <v>44210</v>
      </c>
      <c r="H888" s="62">
        <v>20200630</v>
      </c>
      <c r="I888" s="59" t="s">
        <v>842</v>
      </c>
      <c r="J888" s="61">
        <v>4.35</v>
      </c>
      <c r="K888" s="59" t="s">
        <v>53</v>
      </c>
      <c r="L888" s="66">
        <v>325.356164383562</v>
      </c>
    </row>
    <row r="889" ht="25" customHeight="1" spans="1:12">
      <c r="A889" s="59">
        <v>887</v>
      </c>
      <c r="B889" s="59" t="s">
        <v>56</v>
      </c>
      <c r="C889" s="59" t="s">
        <v>1135</v>
      </c>
      <c r="D889" s="61">
        <v>4.35</v>
      </c>
      <c r="E889" s="62">
        <v>50000</v>
      </c>
      <c r="F889" s="65">
        <v>43889</v>
      </c>
      <c r="G889" s="65">
        <v>44255</v>
      </c>
      <c r="H889" s="62">
        <v>20200630</v>
      </c>
      <c r="I889" s="59" t="s">
        <v>842</v>
      </c>
      <c r="J889" s="61">
        <v>4.35</v>
      </c>
      <c r="K889" s="59" t="s">
        <v>53</v>
      </c>
      <c r="L889" s="66">
        <v>542.260273972603</v>
      </c>
    </row>
    <row r="890" ht="25" customHeight="1" spans="1:12">
      <c r="A890" s="59">
        <v>888</v>
      </c>
      <c r="B890" s="59" t="s">
        <v>56</v>
      </c>
      <c r="C890" s="59" t="s">
        <v>1136</v>
      </c>
      <c r="D890" s="61">
        <v>4.35</v>
      </c>
      <c r="E890" s="62">
        <v>30000</v>
      </c>
      <c r="F890" s="65">
        <v>43899</v>
      </c>
      <c r="G890" s="65">
        <v>44264</v>
      </c>
      <c r="H890" s="62">
        <v>20200630</v>
      </c>
      <c r="I890" s="59" t="s">
        <v>52</v>
      </c>
      <c r="J890" s="61">
        <v>4.35</v>
      </c>
      <c r="K890" s="59" t="s">
        <v>53</v>
      </c>
      <c r="L890" s="66">
        <v>325.356164383562</v>
      </c>
    </row>
    <row r="891" ht="25" customHeight="1" spans="1:12">
      <c r="A891" s="59">
        <v>889</v>
      </c>
      <c r="B891" s="59" t="s">
        <v>56</v>
      </c>
      <c r="C891" s="59" t="s">
        <v>1137</v>
      </c>
      <c r="D891" s="61">
        <v>4.35</v>
      </c>
      <c r="E891" s="62">
        <v>50000</v>
      </c>
      <c r="F891" s="65">
        <v>43903</v>
      </c>
      <c r="G891" s="65">
        <v>44268</v>
      </c>
      <c r="H891" s="62">
        <v>20200630</v>
      </c>
      <c r="I891" s="59" t="s">
        <v>52</v>
      </c>
      <c r="J891" s="61">
        <v>4.35</v>
      </c>
      <c r="K891" s="59" t="s">
        <v>53</v>
      </c>
      <c r="L891" s="66">
        <v>542.260273972603</v>
      </c>
    </row>
    <row r="892" ht="25" customHeight="1" spans="1:12">
      <c r="A892" s="59">
        <v>890</v>
      </c>
      <c r="B892" s="59" t="s">
        <v>56</v>
      </c>
      <c r="C892" s="59" t="s">
        <v>1138</v>
      </c>
      <c r="D892" s="61">
        <v>4.35</v>
      </c>
      <c r="E892" s="62">
        <v>20000</v>
      </c>
      <c r="F892" s="65">
        <v>43903</v>
      </c>
      <c r="G892" s="65">
        <v>44268</v>
      </c>
      <c r="H892" s="62">
        <v>20200630</v>
      </c>
      <c r="I892" s="59" t="s">
        <v>52</v>
      </c>
      <c r="J892" s="61">
        <v>4.35</v>
      </c>
      <c r="K892" s="59" t="s">
        <v>53</v>
      </c>
      <c r="L892" s="66">
        <v>216.904109589041</v>
      </c>
    </row>
    <row r="893" ht="25" customHeight="1" spans="1:12">
      <c r="A893" s="59">
        <v>891</v>
      </c>
      <c r="B893" s="59" t="s">
        <v>56</v>
      </c>
      <c r="C893" s="59" t="s">
        <v>1139</v>
      </c>
      <c r="D893" s="61">
        <v>4.35</v>
      </c>
      <c r="E893" s="62">
        <v>50000</v>
      </c>
      <c r="F893" s="65">
        <v>43903</v>
      </c>
      <c r="G893" s="65">
        <v>44268</v>
      </c>
      <c r="H893" s="62">
        <v>20200630</v>
      </c>
      <c r="I893" s="59" t="s">
        <v>52</v>
      </c>
      <c r="J893" s="61">
        <v>4.35</v>
      </c>
      <c r="K893" s="59" t="s">
        <v>53</v>
      </c>
      <c r="L893" s="66">
        <v>542.260273972603</v>
      </c>
    </row>
    <row r="894" ht="25" customHeight="1" spans="1:12">
      <c r="A894" s="59">
        <v>892</v>
      </c>
      <c r="B894" s="59" t="s">
        <v>381</v>
      </c>
      <c r="C894" s="59" t="s">
        <v>1140</v>
      </c>
      <c r="D894" s="61">
        <v>4.35</v>
      </c>
      <c r="E894" s="62">
        <v>50000</v>
      </c>
      <c r="F894" s="65">
        <v>43903</v>
      </c>
      <c r="G894" s="65">
        <v>44268</v>
      </c>
      <c r="H894" s="62">
        <v>20200630</v>
      </c>
      <c r="I894" s="59" t="s">
        <v>52</v>
      </c>
      <c r="J894" s="61">
        <v>4.35</v>
      </c>
      <c r="K894" s="59" t="s">
        <v>53</v>
      </c>
      <c r="L894" s="66">
        <v>542.260273972603</v>
      </c>
    </row>
    <row r="895" ht="25" customHeight="1" spans="1:12">
      <c r="A895" s="59">
        <v>893</v>
      </c>
      <c r="B895" s="59" t="s">
        <v>381</v>
      </c>
      <c r="C895" s="59" t="s">
        <v>1141</v>
      </c>
      <c r="D895" s="61">
        <v>4.35</v>
      </c>
      <c r="E895" s="62">
        <v>50000</v>
      </c>
      <c r="F895" s="65">
        <v>43903</v>
      </c>
      <c r="G895" s="65">
        <v>44268</v>
      </c>
      <c r="H895" s="62">
        <v>20200630</v>
      </c>
      <c r="I895" s="59" t="s">
        <v>52</v>
      </c>
      <c r="J895" s="61">
        <v>4.35</v>
      </c>
      <c r="K895" s="59" t="s">
        <v>53</v>
      </c>
      <c r="L895" s="66">
        <v>542.260273972603</v>
      </c>
    </row>
    <row r="896" ht="25" customHeight="1" spans="1:12">
      <c r="A896" s="59">
        <v>894</v>
      </c>
      <c r="B896" s="59" t="s">
        <v>34</v>
      </c>
      <c r="C896" s="59" t="s">
        <v>1142</v>
      </c>
      <c r="D896" s="61">
        <v>4.35</v>
      </c>
      <c r="E896" s="62">
        <v>50000</v>
      </c>
      <c r="F896" s="65">
        <v>43904</v>
      </c>
      <c r="G896" s="65">
        <v>44269</v>
      </c>
      <c r="H896" s="62">
        <v>20200630</v>
      </c>
      <c r="I896" s="59" t="s">
        <v>52</v>
      </c>
      <c r="J896" s="61">
        <v>4.35</v>
      </c>
      <c r="K896" s="59" t="s">
        <v>53</v>
      </c>
      <c r="L896" s="66">
        <v>542.260273972603</v>
      </c>
    </row>
    <row r="897" ht="25" customHeight="1" spans="1:12">
      <c r="A897" s="59">
        <v>895</v>
      </c>
      <c r="B897" s="59" t="s">
        <v>56</v>
      </c>
      <c r="C897" s="59" t="s">
        <v>1143</v>
      </c>
      <c r="D897" s="61">
        <v>4.35</v>
      </c>
      <c r="E897" s="62">
        <v>30000</v>
      </c>
      <c r="F897" s="65">
        <v>43904</v>
      </c>
      <c r="G897" s="65">
        <v>44269</v>
      </c>
      <c r="H897" s="62">
        <v>20200630</v>
      </c>
      <c r="I897" s="59" t="s">
        <v>52</v>
      </c>
      <c r="J897" s="61">
        <v>4.35</v>
      </c>
      <c r="K897" s="59" t="s">
        <v>53</v>
      </c>
      <c r="L897" s="66">
        <v>325.356164383562</v>
      </c>
    </row>
    <row r="898" ht="25" customHeight="1" spans="1:12">
      <c r="A898" s="59">
        <v>896</v>
      </c>
      <c r="B898" s="59" t="s">
        <v>56</v>
      </c>
      <c r="C898" s="59" t="s">
        <v>1144</v>
      </c>
      <c r="D898" s="61">
        <v>4.35</v>
      </c>
      <c r="E898" s="62">
        <v>30000</v>
      </c>
      <c r="F898" s="65">
        <v>43904</v>
      </c>
      <c r="G898" s="65">
        <v>44269</v>
      </c>
      <c r="H898" s="62">
        <v>20200630</v>
      </c>
      <c r="I898" s="59" t="s">
        <v>52</v>
      </c>
      <c r="J898" s="61">
        <v>4.35</v>
      </c>
      <c r="K898" s="59" t="s">
        <v>53</v>
      </c>
      <c r="L898" s="66">
        <v>325.356164383562</v>
      </c>
    </row>
    <row r="899" ht="25" customHeight="1" spans="1:12">
      <c r="A899" s="59">
        <v>897</v>
      </c>
      <c r="B899" s="59" t="s">
        <v>56</v>
      </c>
      <c r="C899" s="59" t="s">
        <v>1145</v>
      </c>
      <c r="D899" s="61">
        <v>4.35</v>
      </c>
      <c r="E899" s="62">
        <v>30000</v>
      </c>
      <c r="F899" s="65">
        <v>43904</v>
      </c>
      <c r="G899" s="65">
        <v>44269</v>
      </c>
      <c r="H899" s="62">
        <v>20200630</v>
      </c>
      <c r="I899" s="59" t="s">
        <v>52</v>
      </c>
      <c r="J899" s="61">
        <v>4.35</v>
      </c>
      <c r="K899" s="59" t="s">
        <v>53</v>
      </c>
      <c r="L899" s="66">
        <v>325.356164383562</v>
      </c>
    </row>
    <row r="900" ht="25" customHeight="1" spans="1:12">
      <c r="A900" s="59">
        <v>898</v>
      </c>
      <c r="B900" s="59" t="s">
        <v>56</v>
      </c>
      <c r="C900" s="59" t="s">
        <v>1146</v>
      </c>
      <c r="D900" s="61">
        <v>4.35</v>
      </c>
      <c r="E900" s="62">
        <v>30000</v>
      </c>
      <c r="F900" s="65">
        <v>43904</v>
      </c>
      <c r="G900" s="65">
        <v>44269</v>
      </c>
      <c r="H900" s="62">
        <v>20200630</v>
      </c>
      <c r="I900" s="59" t="s">
        <v>52</v>
      </c>
      <c r="J900" s="61">
        <v>4.35</v>
      </c>
      <c r="K900" s="59" t="s">
        <v>53</v>
      </c>
      <c r="L900" s="66">
        <v>325.356164383562</v>
      </c>
    </row>
    <row r="901" ht="25" customHeight="1" spans="1:12">
      <c r="A901" s="59">
        <v>899</v>
      </c>
      <c r="B901" s="59" t="s">
        <v>56</v>
      </c>
      <c r="C901" s="59" t="s">
        <v>1147</v>
      </c>
      <c r="D901" s="61">
        <v>4.35</v>
      </c>
      <c r="E901" s="62">
        <v>20000</v>
      </c>
      <c r="F901" s="65">
        <v>43904</v>
      </c>
      <c r="G901" s="65">
        <v>44269</v>
      </c>
      <c r="H901" s="62">
        <v>20200630</v>
      </c>
      <c r="I901" s="59" t="s">
        <v>52</v>
      </c>
      <c r="J901" s="61">
        <v>4.35</v>
      </c>
      <c r="K901" s="59" t="s">
        <v>53</v>
      </c>
      <c r="L901" s="66">
        <v>216.904109589041</v>
      </c>
    </row>
    <row r="902" ht="25" customHeight="1" spans="1:12">
      <c r="A902" s="59">
        <v>900</v>
      </c>
      <c r="B902" s="59" t="s">
        <v>56</v>
      </c>
      <c r="C902" s="59" t="s">
        <v>1148</v>
      </c>
      <c r="D902" s="61">
        <v>4.35</v>
      </c>
      <c r="E902" s="62">
        <v>30000</v>
      </c>
      <c r="F902" s="65">
        <v>43904</v>
      </c>
      <c r="G902" s="65">
        <v>44269</v>
      </c>
      <c r="H902" s="62">
        <v>20200630</v>
      </c>
      <c r="I902" s="59" t="s">
        <v>52</v>
      </c>
      <c r="J902" s="61">
        <v>4.35</v>
      </c>
      <c r="K902" s="59" t="s">
        <v>53</v>
      </c>
      <c r="L902" s="66">
        <v>325.356164383562</v>
      </c>
    </row>
    <row r="903" ht="25" customHeight="1" spans="1:12">
      <c r="A903" s="59">
        <v>901</v>
      </c>
      <c r="B903" s="59" t="s">
        <v>56</v>
      </c>
      <c r="C903" s="59" t="s">
        <v>1149</v>
      </c>
      <c r="D903" s="61">
        <v>4.35</v>
      </c>
      <c r="E903" s="62">
        <v>50000</v>
      </c>
      <c r="F903" s="65">
        <v>43904</v>
      </c>
      <c r="G903" s="65">
        <v>44269</v>
      </c>
      <c r="H903" s="62">
        <v>20200630</v>
      </c>
      <c r="I903" s="59" t="s">
        <v>52</v>
      </c>
      <c r="J903" s="61">
        <v>4.35</v>
      </c>
      <c r="K903" s="59" t="s">
        <v>53</v>
      </c>
      <c r="L903" s="66">
        <v>542.260273972603</v>
      </c>
    </row>
    <row r="904" ht="25" customHeight="1" spans="1:12">
      <c r="A904" s="59">
        <v>902</v>
      </c>
      <c r="B904" s="59" t="s">
        <v>56</v>
      </c>
      <c r="C904" s="59" t="s">
        <v>1150</v>
      </c>
      <c r="D904" s="61">
        <v>4.35</v>
      </c>
      <c r="E904" s="62">
        <v>20000</v>
      </c>
      <c r="F904" s="65">
        <v>43904</v>
      </c>
      <c r="G904" s="65">
        <v>44269</v>
      </c>
      <c r="H904" s="62">
        <v>20200630</v>
      </c>
      <c r="I904" s="59" t="s">
        <v>52</v>
      </c>
      <c r="J904" s="61">
        <v>4.35</v>
      </c>
      <c r="K904" s="59" t="s">
        <v>53</v>
      </c>
      <c r="L904" s="66">
        <v>216.904109589041</v>
      </c>
    </row>
    <row r="905" ht="25" customHeight="1" spans="1:12">
      <c r="A905" s="59">
        <v>903</v>
      </c>
      <c r="B905" s="59" t="s">
        <v>56</v>
      </c>
      <c r="C905" s="59" t="s">
        <v>1151</v>
      </c>
      <c r="D905" s="61">
        <v>4.35</v>
      </c>
      <c r="E905" s="62">
        <v>30000</v>
      </c>
      <c r="F905" s="65">
        <v>43904</v>
      </c>
      <c r="G905" s="65">
        <v>44269</v>
      </c>
      <c r="H905" s="62">
        <v>20200630</v>
      </c>
      <c r="I905" s="59" t="s">
        <v>52</v>
      </c>
      <c r="J905" s="61">
        <v>4.35</v>
      </c>
      <c r="K905" s="59" t="s">
        <v>53</v>
      </c>
      <c r="L905" s="66">
        <v>325.356164383562</v>
      </c>
    </row>
    <row r="906" ht="25" customHeight="1" spans="1:12">
      <c r="A906" s="59">
        <v>904</v>
      </c>
      <c r="B906" s="59" t="s">
        <v>56</v>
      </c>
      <c r="C906" s="59" t="s">
        <v>1152</v>
      </c>
      <c r="D906" s="61">
        <v>4.35</v>
      </c>
      <c r="E906" s="62">
        <v>30000</v>
      </c>
      <c r="F906" s="65">
        <v>43904</v>
      </c>
      <c r="G906" s="65">
        <v>44269</v>
      </c>
      <c r="H906" s="62">
        <v>20200630</v>
      </c>
      <c r="I906" s="59" t="s">
        <v>52</v>
      </c>
      <c r="J906" s="61">
        <v>4.35</v>
      </c>
      <c r="K906" s="59" t="s">
        <v>53</v>
      </c>
      <c r="L906" s="66">
        <v>325.356164383562</v>
      </c>
    </row>
    <row r="907" ht="25" customHeight="1" spans="1:12">
      <c r="A907" s="59">
        <v>905</v>
      </c>
      <c r="B907" s="59" t="s">
        <v>56</v>
      </c>
      <c r="C907" s="59" t="s">
        <v>1153</v>
      </c>
      <c r="D907" s="61">
        <v>4.35</v>
      </c>
      <c r="E907" s="62">
        <v>30000</v>
      </c>
      <c r="F907" s="65">
        <v>43904</v>
      </c>
      <c r="G907" s="65">
        <v>44269</v>
      </c>
      <c r="H907" s="62">
        <v>20200630</v>
      </c>
      <c r="I907" s="59" t="s">
        <v>52</v>
      </c>
      <c r="J907" s="61">
        <v>4.35</v>
      </c>
      <c r="K907" s="59" t="s">
        <v>53</v>
      </c>
      <c r="L907" s="66">
        <v>325.356164383562</v>
      </c>
    </row>
    <row r="908" ht="25" customHeight="1" spans="1:12">
      <c r="A908" s="59">
        <v>906</v>
      </c>
      <c r="B908" s="59" t="s">
        <v>56</v>
      </c>
      <c r="C908" s="59" t="s">
        <v>1154</v>
      </c>
      <c r="D908" s="61">
        <v>4.35</v>
      </c>
      <c r="E908" s="62">
        <v>20000</v>
      </c>
      <c r="F908" s="65">
        <v>43904</v>
      </c>
      <c r="G908" s="65">
        <v>44269</v>
      </c>
      <c r="H908" s="62">
        <v>20200630</v>
      </c>
      <c r="I908" s="59" t="s">
        <v>52</v>
      </c>
      <c r="J908" s="61">
        <v>4.35</v>
      </c>
      <c r="K908" s="59" t="s">
        <v>53</v>
      </c>
      <c r="L908" s="66">
        <v>216.904109589041</v>
      </c>
    </row>
    <row r="909" ht="25" customHeight="1" spans="1:12">
      <c r="A909" s="59">
        <v>907</v>
      </c>
      <c r="B909" s="59" t="s">
        <v>56</v>
      </c>
      <c r="C909" s="59" t="s">
        <v>1155</v>
      </c>
      <c r="D909" s="61">
        <v>4.35</v>
      </c>
      <c r="E909" s="62">
        <v>20000</v>
      </c>
      <c r="F909" s="65">
        <v>43904</v>
      </c>
      <c r="G909" s="65">
        <v>44269</v>
      </c>
      <c r="H909" s="62">
        <v>20200630</v>
      </c>
      <c r="I909" s="59" t="s">
        <v>52</v>
      </c>
      <c r="J909" s="61">
        <v>4.35</v>
      </c>
      <c r="K909" s="59" t="s">
        <v>53</v>
      </c>
      <c r="L909" s="66">
        <v>216.904109589041</v>
      </c>
    </row>
    <row r="910" ht="25" customHeight="1" spans="1:12">
      <c r="A910" s="59">
        <v>908</v>
      </c>
      <c r="B910" s="59" t="s">
        <v>56</v>
      </c>
      <c r="C910" s="59" t="s">
        <v>1156</v>
      </c>
      <c r="D910" s="61">
        <v>4.35</v>
      </c>
      <c r="E910" s="62">
        <v>20000</v>
      </c>
      <c r="F910" s="65">
        <v>43904</v>
      </c>
      <c r="G910" s="65">
        <v>44269</v>
      </c>
      <c r="H910" s="62">
        <v>20200630</v>
      </c>
      <c r="I910" s="59" t="s">
        <v>52</v>
      </c>
      <c r="J910" s="61">
        <v>4.35</v>
      </c>
      <c r="K910" s="59" t="s">
        <v>53</v>
      </c>
      <c r="L910" s="66">
        <v>216.904109589041</v>
      </c>
    </row>
    <row r="911" ht="25" customHeight="1" spans="1:12">
      <c r="A911" s="59">
        <v>909</v>
      </c>
      <c r="B911" s="59" t="s">
        <v>56</v>
      </c>
      <c r="C911" s="59" t="s">
        <v>1157</v>
      </c>
      <c r="D911" s="61">
        <v>4.35</v>
      </c>
      <c r="E911" s="62">
        <v>20000</v>
      </c>
      <c r="F911" s="65">
        <v>43904</v>
      </c>
      <c r="G911" s="65">
        <v>44269</v>
      </c>
      <c r="H911" s="62">
        <v>20200630</v>
      </c>
      <c r="I911" s="59" t="s">
        <v>52</v>
      </c>
      <c r="J911" s="61">
        <v>4.35</v>
      </c>
      <c r="K911" s="59" t="s">
        <v>53</v>
      </c>
      <c r="L911" s="66">
        <v>216.904109589041</v>
      </c>
    </row>
    <row r="912" ht="25" customHeight="1" spans="1:12">
      <c r="A912" s="59">
        <v>910</v>
      </c>
      <c r="B912" s="59" t="s">
        <v>56</v>
      </c>
      <c r="C912" s="59" t="s">
        <v>1158</v>
      </c>
      <c r="D912" s="61">
        <v>4.35</v>
      </c>
      <c r="E912" s="62">
        <v>30000</v>
      </c>
      <c r="F912" s="65">
        <v>43904</v>
      </c>
      <c r="G912" s="65">
        <v>44269</v>
      </c>
      <c r="H912" s="62">
        <v>20200630</v>
      </c>
      <c r="I912" s="59" t="s">
        <v>52</v>
      </c>
      <c r="J912" s="61">
        <v>4.35</v>
      </c>
      <c r="K912" s="59" t="s">
        <v>53</v>
      </c>
      <c r="L912" s="66">
        <v>325.356164383562</v>
      </c>
    </row>
    <row r="913" ht="25" customHeight="1" spans="1:12">
      <c r="A913" s="59">
        <v>911</v>
      </c>
      <c r="B913" s="59" t="s">
        <v>56</v>
      </c>
      <c r="C913" s="59" t="s">
        <v>1159</v>
      </c>
      <c r="D913" s="61">
        <v>4.35</v>
      </c>
      <c r="E913" s="62">
        <v>30000</v>
      </c>
      <c r="F913" s="65">
        <v>43904</v>
      </c>
      <c r="G913" s="65">
        <v>44269</v>
      </c>
      <c r="H913" s="62">
        <v>20200630</v>
      </c>
      <c r="I913" s="59" t="s">
        <v>52</v>
      </c>
      <c r="J913" s="61">
        <v>4.35</v>
      </c>
      <c r="K913" s="59" t="s">
        <v>53</v>
      </c>
      <c r="L913" s="66">
        <v>325.356164383562</v>
      </c>
    </row>
    <row r="914" ht="25" customHeight="1" spans="1:12">
      <c r="A914" s="59">
        <v>912</v>
      </c>
      <c r="B914" s="59" t="s">
        <v>337</v>
      </c>
      <c r="C914" s="59" t="s">
        <v>1160</v>
      </c>
      <c r="D914" s="61">
        <v>4.35</v>
      </c>
      <c r="E914" s="62">
        <v>50000</v>
      </c>
      <c r="F914" s="65">
        <v>43905</v>
      </c>
      <c r="G914" s="65">
        <v>44270</v>
      </c>
      <c r="H914" s="62">
        <v>20200630</v>
      </c>
      <c r="I914" s="59" t="s">
        <v>52</v>
      </c>
      <c r="J914" s="61">
        <v>4.35</v>
      </c>
      <c r="K914" s="59" t="s">
        <v>53</v>
      </c>
      <c r="L914" s="66">
        <v>542.260273972603</v>
      </c>
    </row>
    <row r="915" ht="25" customHeight="1" spans="1:12">
      <c r="A915" s="59">
        <v>913</v>
      </c>
      <c r="B915" s="59" t="s">
        <v>337</v>
      </c>
      <c r="C915" s="59" t="s">
        <v>1161</v>
      </c>
      <c r="D915" s="61">
        <v>4.35</v>
      </c>
      <c r="E915" s="62">
        <v>50000</v>
      </c>
      <c r="F915" s="65">
        <v>43905</v>
      </c>
      <c r="G915" s="65">
        <v>44270</v>
      </c>
      <c r="H915" s="62">
        <v>20200630</v>
      </c>
      <c r="I915" s="59" t="s">
        <v>52</v>
      </c>
      <c r="J915" s="61">
        <v>4.35</v>
      </c>
      <c r="K915" s="59" t="s">
        <v>53</v>
      </c>
      <c r="L915" s="66">
        <v>542.260273972603</v>
      </c>
    </row>
    <row r="916" ht="25" customHeight="1" spans="1:12">
      <c r="A916" s="59">
        <v>914</v>
      </c>
      <c r="B916" s="59" t="s">
        <v>337</v>
      </c>
      <c r="C916" s="59" t="s">
        <v>1162</v>
      </c>
      <c r="D916" s="61">
        <v>4.35</v>
      </c>
      <c r="E916" s="62">
        <v>50000</v>
      </c>
      <c r="F916" s="65">
        <v>43905</v>
      </c>
      <c r="G916" s="65">
        <v>44270</v>
      </c>
      <c r="H916" s="62">
        <v>20200630</v>
      </c>
      <c r="I916" s="59" t="s">
        <v>52</v>
      </c>
      <c r="J916" s="61">
        <v>4.35</v>
      </c>
      <c r="K916" s="59" t="s">
        <v>53</v>
      </c>
      <c r="L916" s="66">
        <v>542.260273972603</v>
      </c>
    </row>
    <row r="917" ht="25" customHeight="1" spans="1:12">
      <c r="A917" s="59">
        <v>915</v>
      </c>
      <c r="B917" s="59" t="s">
        <v>337</v>
      </c>
      <c r="C917" s="59" t="s">
        <v>1163</v>
      </c>
      <c r="D917" s="61">
        <v>4.35</v>
      </c>
      <c r="E917" s="62">
        <v>50000</v>
      </c>
      <c r="F917" s="65">
        <v>43905</v>
      </c>
      <c r="G917" s="65">
        <v>44270</v>
      </c>
      <c r="H917" s="62">
        <v>20200630</v>
      </c>
      <c r="I917" s="59" t="s">
        <v>52</v>
      </c>
      <c r="J917" s="61">
        <v>4.35</v>
      </c>
      <c r="K917" s="59" t="s">
        <v>53</v>
      </c>
      <c r="L917" s="66">
        <v>542.260273972603</v>
      </c>
    </row>
    <row r="918" ht="25" customHeight="1" spans="1:12">
      <c r="A918" s="59">
        <v>916</v>
      </c>
      <c r="B918" s="59" t="s">
        <v>337</v>
      </c>
      <c r="C918" s="59" t="s">
        <v>1164</v>
      </c>
      <c r="D918" s="61">
        <v>4.35</v>
      </c>
      <c r="E918" s="62">
        <v>50000</v>
      </c>
      <c r="F918" s="65">
        <v>43905</v>
      </c>
      <c r="G918" s="65">
        <v>44270</v>
      </c>
      <c r="H918" s="62">
        <v>20200630</v>
      </c>
      <c r="I918" s="59" t="s">
        <v>52</v>
      </c>
      <c r="J918" s="61">
        <v>4.35</v>
      </c>
      <c r="K918" s="59" t="s">
        <v>53</v>
      </c>
      <c r="L918" s="66">
        <v>542.260273972603</v>
      </c>
    </row>
    <row r="919" ht="25" customHeight="1" spans="1:12">
      <c r="A919" s="59">
        <v>917</v>
      </c>
      <c r="B919" s="59" t="s">
        <v>337</v>
      </c>
      <c r="C919" s="59" t="s">
        <v>1165</v>
      </c>
      <c r="D919" s="61">
        <v>4.35</v>
      </c>
      <c r="E919" s="62">
        <v>50000</v>
      </c>
      <c r="F919" s="65">
        <v>43905</v>
      </c>
      <c r="G919" s="65">
        <v>44270</v>
      </c>
      <c r="H919" s="62">
        <v>20200630</v>
      </c>
      <c r="I919" s="59" t="s">
        <v>52</v>
      </c>
      <c r="J919" s="61">
        <v>4.35</v>
      </c>
      <c r="K919" s="59" t="s">
        <v>53</v>
      </c>
      <c r="L919" s="66">
        <v>542.260273972603</v>
      </c>
    </row>
    <row r="920" ht="25" customHeight="1" spans="1:12">
      <c r="A920" s="59">
        <v>918</v>
      </c>
      <c r="B920" s="59" t="s">
        <v>355</v>
      </c>
      <c r="C920" s="59" t="s">
        <v>1166</v>
      </c>
      <c r="D920" s="61">
        <v>4.35</v>
      </c>
      <c r="E920" s="62">
        <v>50000</v>
      </c>
      <c r="F920" s="65">
        <v>43905</v>
      </c>
      <c r="G920" s="65">
        <v>44270</v>
      </c>
      <c r="H920" s="62">
        <v>20200630</v>
      </c>
      <c r="I920" s="59" t="s">
        <v>52</v>
      </c>
      <c r="J920" s="61">
        <v>4.35</v>
      </c>
      <c r="K920" s="59" t="s">
        <v>53</v>
      </c>
      <c r="L920" s="66">
        <v>542.260273972603</v>
      </c>
    </row>
    <row r="921" ht="25" customHeight="1" spans="1:12">
      <c r="A921" s="59">
        <v>919</v>
      </c>
      <c r="B921" s="59" t="s">
        <v>337</v>
      </c>
      <c r="C921" s="59" t="s">
        <v>1167</v>
      </c>
      <c r="D921" s="61">
        <v>4.35</v>
      </c>
      <c r="E921" s="62">
        <v>50000</v>
      </c>
      <c r="F921" s="65">
        <v>43905</v>
      </c>
      <c r="G921" s="65">
        <v>44270</v>
      </c>
      <c r="H921" s="62">
        <v>20200630</v>
      </c>
      <c r="I921" s="59" t="s">
        <v>52</v>
      </c>
      <c r="J921" s="61">
        <v>4.35</v>
      </c>
      <c r="K921" s="59" t="s">
        <v>53</v>
      </c>
      <c r="L921" s="66">
        <v>542.260273972603</v>
      </c>
    </row>
    <row r="922" ht="25" customHeight="1" spans="1:12">
      <c r="A922" s="59">
        <v>920</v>
      </c>
      <c r="B922" s="59" t="s">
        <v>337</v>
      </c>
      <c r="C922" s="59" t="s">
        <v>1168</v>
      </c>
      <c r="D922" s="61">
        <v>4.35</v>
      </c>
      <c r="E922" s="62">
        <v>50000</v>
      </c>
      <c r="F922" s="65">
        <v>43905</v>
      </c>
      <c r="G922" s="65">
        <v>44270</v>
      </c>
      <c r="H922" s="62">
        <v>20200630</v>
      </c>
      <c r="I922" s="59" t="s">
        <v>52</v>
      </c>
      <c r="J922" s="61">
        <v>4.35</v>
      </c>
      <c r="K922" s="59" t="s">
        <v>53</v>
      </c>
      <c r="L922" s="66">
        <v>542.260273972603</v>
      </c>
    </row>
    <row r="923" ht="25" customHeight="1" spans="1:12">
      <c r="A923" s="59">
        <v>921</v>
      </c>
      <c r="B923" s="59" t="s">
        <v>337</v>
      </c>
      <c r="C923" s="59" t="s">
        <v>1169</v>
      </c>
      <c r="D923" s="61">
        <v>4.35</v>
      </c>
      <c r="E923" s="62">
        <v>50000</v>
      </c>
      <c r="F923" s="65">
        <v>43905</v>
      </c>
      <c r="G923" s="65">
        <v>44270</v>
      </c>
      <c r="H923" s="62">
        <v>20200630</v>
      </c>
      <c r="I923" s="59" t="s">
        <v>52</v>
      </c>
      <c r="J923" s="61">
        <v>4.35</v>
      </c>
      <c r="K923" s="59" t="s">
        <v>53</v>
      </c>
      <c r="L923" s="66">
        <v>542.260273972603</v>
      </c>
    </row>
    <row r="924" ht="25" customHeight="1" spans="1:12">
      <c r="A924" s="59">
        <v>922</v>
      </c>
      <c r="B924" s="59" t="s">
        <v>34</v>
      </c>
      <c r="C924" s="59" t="s">
        <v>1170</v>
      </c>
      <c r="D924" s="61">
        <v>4.35</v>
      </c>
      <c r="E924" s="62">
        <v>50000</v>
      </c>
      <c r="F924" s="65">
        <v>43906</v>
      </c>
      <c r="G924" s="65">
        <v>44271</v>
      </c>
      <c r="H924" s="62">
        <v>20200630</v>
      </c>
      <c r="I924" s="59" t="s">
        <v>52</v>
      </c>
      <c r="J924" s="61">
        <v>4.35</v>
      </c>
      <c r="K924" s="59" t="s">
        <v>53</v>
      </c>
      <c r="L924" s="66">
        <v>542.260273972603</v>
      </c>
    </row>
    <row r="925" ht="25" customHeight="1" spans="1:12">
      <c r="A925" s="59">
        <v>923</v>
      </c>
      <c r="B925" s="59" t="s">
        <v>56</v>
      </c>
      <c r="C925" s="59" t="s">
        <v>1171</v>
      </c>
      <c r="D925" s="61">
        <v>4.35</v>
      </c>
      <c r="E925" s="62">
        <v>30000</v>
      </c>
      <c r="F925" s="65">
        <v>43906</v>
      </c>
      <c r="G925" s="65">
        <v>44271</v>
      </c>
      <c r="H925" s="62">
        <v>20200630</v>
      </c>
      <c r="I925" s="59" t="s">
        <v>52</v>
      </c>
      <c r="J925" s="61">
        <v>4.35</v>
      </c>
      <c r="K925" s="59" t="s">
        <v>53</v>
      </c>
      <c r="L925" s="66">
        <v>325.356164383562</v>
      </c>
    </row>
    <row r="926" ht="25" customHeight="1" spans="1:12">
      <c r="A926" s="59">
        <v>924</v>
      </c>
      <c r="B926" s="59" t="s">
        <v>355</v>
      </c>
      <c r="C926" s="59" t="s">
        <v>1172</v>
      </c>
      <c r="D926" s="61">
        <v>4.35</v>
      </c>
      <c r="E926" s="62">
        <v>50000</v>
      </c>
      <c r="F926" s="65">
        <v>43906</v>
      </c>
      <c r="G926" s="65">
        <v>44271</v>
      </c>
      <c r="H926" s="62">
        <v>20200630</v>
      </c>
      <c r="I926" s="59" t="s">
        <v>52</v>
      </c>
      <c r="J926" s="61">
        <v>4.35</v>
      </c>
      <c r="K926" s="59" t="s">
        <v>53</v>
      </c>
      <c r="L926" s="66">
        <v>542.260273972603</v>
      </c>
    </row>
    <row r="927" ht="25" customHeight="1" spans="1:12">
      <c r="A927" s="59">
        <v>925</v>
      </c>
      <c r="B927" s="59" t="s">
        <v>355</v>
      </c>
      <c r="C927" s="59" t="s">
        <v>1173</v>
      </c>
      <c r="D927" s="61">
        <v>4.35</v>
      </c>
      <c r="E927" s="62">
        <v>50000</v>
      </c>
      <c r="F927" s="65">
        <v>43906</v>
      </c>
      <c r="G927" s="65">
        <v>44271</v>
      </c>
      <c r="H927" s="62">
        <v>20200630</v>
      </c>
      <c r="I927" s="59" t="s">
        <v>52</v>
      </c>
      <c r="J927" s="61">
        <v>4.35</v>
      </c>
      <c r="K927" s="59" t="s">
        <v>53</v>
      </c>
      <c r="L927" s="66">
        <v>542.260273972603</v>
      </c>
    </row>
    <row r="928" ht="25" customHeight="1" spans="1:12">
      <c r="A928" s="59">
        <v>926</v>
      </c>
      <c r="B928" s="59" t="s">
        <v>355</v>
      </c>
      <c r="C928" s="59" t="s">
        <v>1174</v>
      </c>
      <c r="D928" s="61">
        <v>4.35</v>
      </c>
      <c r="E928" s="62">
        <v>50000</v>
      </c>
      <c r="F928" s="65">
        <v>43906</v>
      </c>
      <c r="G928" s="65">
        <v>44271</v>
      </c>
      <c r="H928" s="62">
        <v>20200630</v>
      </c>
      <c r="I928" s="59" t="s">
        <v>52</v>
      </c>
      <c r="J928" s="61">
        <v>4.35</v>
      </c>
      <c r="K928" s="59" t="s">
        <v>53</v>
      </c>
      <c r="L928" s="66">
        <v>542.260273972603</v>
      </c>
    </row>
    <row r="929" ht="25" customHeight="1" spans="1:12">
      <c r="A929" s="59">
        <v>927</v>
      </c>
      <c r="B929" s="59" t="s">
        <v>355</v>
      </c>
      <c r="C929" s="59" t="s">
        <v>1175</v>
      </c>
      <c r="D929" s="61">
        <v>4.35</v>
      </c>
      <c r="E929" s="62">
        <v>50000</v>
      </c>
      <c r="F929" s="65">
        <v>43906</v>
      </c>
      <c r="G929" s="65">
        <v>44271</v>
      </c>
      <c r="H929" s="62">
        <v>20200630</v>
      </c>
      <c r="I929" s="59" t="s">
        <v>52</v>
      </c>
      <c r="J929" s="61">
        <v>4.35</v>
      </c>
      <c r="K929" s="59" t="s">
        <v>53</v>
      </c>
      <c r="L929" s="66">
        <v>542.260273972603</v>
      </c>
    </row>
    <row r="930" ht="25" customHeight="1" spans="1:12">
      <c r="A930" s="59">
        <v>928</v>
      </c>
      <c r="B930" s="59" t="s">
        <v>355</v>
      </c>
      <c r="C930" s="59" t="s">
        <v>1176</v>
      </c>
      <c r="D930" s="61">
        <v>4.35</v>
      </c>
      <c r="E930" s="62">
        <v>50000</v>
      </c>
      <c r="F930" s="65">
        <v>43906</v>
      </c>
      <c r="G930" s="65">
        <v>44271</v>
      </c>
      <c r="H930" s="62">
        <v>20200630</v>
      </c>
      <c r="I930" s="59" t="s">
        <v>52</v>
      </c>
      <c r="J930" s="61">
        <v>4.35</v>
      </c>
      <c r="K930" s="59" t="s">
        <v>53</v>
      </c>
      <c r="L930" s="66">
        <v>542.260273972603</v>
      </c>
    </row>
    <row r="931" ht="25" customHeight="1" spans="1:12">
      <c r="A931" s="59">
        <v>929</v>
      </c>
      <c r="B931" s="59" t="s">
        <v>337</v>
      </c>
      <c r="C931" s="59" t="s">
        <v>1177</v>
      </c>
      <c r="D931" s="61">
        <v>4.35</v>
      </c>
      <c r="E931" s="62">
        <v>3000</v>
      </c>
      <c r="F931" s="65">
        <v>43906</v>
      </c>
      <c r="G931" s="65">
        <v>44271</v>
      </c>
      <c r="H931" s="62">
        <v>20200630</v>
      </c>
      <c r="I931" s="59" t="s">
        <v>52</v>
      </c>
      <c r="J931" s="61">
        <v>4.35</v>
      </c>
      <c r="K931" s="59" t="s">
        <v>53</v>
      </c>
      <c r="L931" s="66">
        <v>32.5356164383562</v>
      </c>
    </row>
    <row r="932" ht="25" customHeight="1" spans="1:12">
      <c r="A932" s="59">
        <v>930</v>
      </c>
      <c r="B932" s="59" t="s">
        <v>337</v>
      </c>
      <c r="C932" s="59" t="s">
        <v>1178</v>
      </c>
      <c r="D932" s="61">
        <v>4.35</v>
      </c>
      <c r="E932" s="62">
        <v>3000</v>
      </c>
      <c r="F932" s="65">
        <v>43906</v>
      </c>
      <c r="G932" s="65">
        <v>44271</v>
      </c>
      <c r="H932" s="62">
        <v>20200630</v>
      </c>
      <c r="I932" s="59" t="s">
        <v>52</v>
      </c>
      <c r="J932" s="61">
        <v>4.35</v>
      </c>
      <c r="K932" s="59" t="s">
        <v>53</v>
      </c>
      <c r="L932" s="66">
        <v>32.5356164383562</v>
      </c>
    </row>
    <row r="933" ht="25" customHeight="1" spans="1:12">
      <c r="A933" s="59">
        <v>931</v>
      </c>
      <c r="B933" s="59" t="s">
        <v>427</v>
      </c>
      <c r="C933" s="59" t="s">
        <v>1179</v>
      </c>
      <c r="D933" s="61">
        <v>4.35</v>
      </c>
      <c r="E933" s="62">
        <v>5000</v>
      </c>
      <c r="F933" s="65">
        <v>43906</v>
      </c>
      <c r="G933" s="65">
        <v>44271</v>
      </c>
      <c r="H933" s="62">
        <v>20200630</v>
      </c>
      <c r="I933" s="59" t="s">
        <v>52</v>
      </c>
      <c r="J933" s="61">
        <v>4.35</v>
      </c>
      <c r="K933" s="59" t="s">
        <v>53</v>
      </c>
      <c r="L933" s="66">
        <v>54.2260273972603</v>
      </c>
    </row>
    <row r="934" ht="25" customHeight="1" spans="1:12">
      <c r="A934" s="59">
        <v>932</v>
      </c>
      <c r="B934" s="59" t="s">
        <v>47</v>
      </c>
      <c r="C934" s="59" t="s">
        <v>1180</v>
      </c>
      <c r="D934" s="61">
        <v>4.35</v>
      </c>
      <c r="E934" s="62">
        <v>10000</v>
      </c>
      <c r="F934" s="65">
        <v>43906</v>
      </c>
      <c r="G934" s="65">
        <v>44271</v>
      </c>
      <c r="H934" s="62">
        <v>20200630</v>
      </c>
      <c r="I934" s="59" t="s">
        <v>52</v>
      </c>
      <c r="J934" s="61">
        <v>4.35</v>
      </c>
      <c r="K934" s="59" t="s">
        <v>53</v>
      </c>
      <c r="L934" s="66">
        <v>108.452054794521</v>
      </c>
    </row>
    <row r="935" ht="25" customHeight="1" spans="1:12">
      <c r="A935" s="59">
        <v>933</v>
      </c>
      <c r="B935" s="59" t="s">
        <v>47</v>
      </c>
      <c r="C935" s="59" t="s">
        <v>1181</v>
      </c>
      <c r="D935" s="61">
        <v>4.35</v>
      </c>
      <c r="E935" s="62">
        <v>10000</v>
      </c>
      <c r="F935" s="65">
        <v>43906</v>
      </c>
      <c r="G935" s="65">
        <v>44271</v>
      </c>
      <c r="H935" s="62">
        <v>20200630</v>
      </c>
      <c r="I935" s="59" t="s">
        <v>52</v>
      </c>
      <c r="J935" s="61">
        <v>4.35</v>
      </c>
      <c r="K935" s="59" t="s">
        <v>53</v>
      </c>
      <c r="L935" s="66">
        <v>108.452054794521</v>
      </c>
    </row>
    <row r="936" ht="25" customHeight="1" spans="1:12">
      <c r="A936" s="59">
        <v>934</v>
      </c>
      <c r="B936" s="59" t="s">
        <v>47</v>
      </c>
      <c r="C936" s="59" t="s">
        <v>1182</v>
      </c>
      <c r="D936" s="61">
        <v>4.35</v>
      </c>
      <c r="E936" s="62">
        <v>10000</v>
      </c>
      <c r="F936" s="65">
        <v>43906</v>
      </c>
      <c r="G936" s="65">
        <v>44271</v>
      </c>
      <c r="H936" s="62">
        <v>20200630</v>
      </c>
      <c r="I936" s="59" t="s">
        <v>52</v>
      </c>
      <c r="J936" s="61">
        <v>4.35</v>
      </c>
      <c r="K936" s="59" t="s">
        <v>53</v>
      </c>
      <c r="L936" s="66">
        <v>108.452054794521</v>
      </c>
    </row>
    <row r="937" ht="25" customHeight="1" spans="1:12">
      <c r="A937" s="59">
        <v>935</v>
      </c>
      <c r="B937" s="59" t="s">
        <v>47</v>
      </c>
      <c r="C937" s="59" t="s">
        <v>1183</v>
      </c>
      <c r="D937" s="61">
        <v>4.35</v>
      </c>
      <c r="E937" s="62">
        <v>10000</v>
      </c>
      <c r="F937" s="65">
        <v>43907</v>
      </c>
      <c r="G937" s="65">
        <v>44272</v>
      </c>
      <c r="H937" s="62">
        <v>20200630</v>
      </c>
      <c r="I937" s="59" t="s">
        <v>52</v>
      </c>
      <c r="J937" s="61">
        <v>4.35</v>
      </c>
      <c r="K937" s="59" t="s">
        <v>53</v>
      </c>
      <c r="L937" s="66">
        <v>108.452054794521</v>
      </c>
    </row>
    <row r="938" ht="25" customHeight="1" spans="1:12">
      <c r="A938" s="59">
        <v>936</v>
      </c>
      <c r="B938" s="59" t="s">
        <v>47</v>
      </c>
      <c r="C938" s="59" t="s">
        <v>1184</v>
      </c>
      <c r="D938" s="61">
        <v>4.35</v>
      </c>
      <c r="E938" s="62">
        <v>10000</v>
      </c>
      <c r="F938" s="65">
        <v>43907</v>
      </c>
      <c r="G938" s="65">
        <v>44272</v>
      </c>
      <c r="H938" s="62">
        <v>20200630</v>
      </c>
      <c r="I938" s="59" t="s">
        <v>52</v>
      </c>
      <c r="J938" s="61">
        <v>4.35</v>
      </c>
      <c r="K938" s="59" t="s">
        <v>53</v>
      </c>
      <c r="L938" s="66">
        <v>108.452054794521</v>
      </c>
    </row>
    <row r="939" ht="25" customHeight="1" spans="1:12">
      <c r="A939" s="59">
        <v>937</v>
      </c>
      <c r="B939" s="59" t="s">
        <v>56</v>
      </c>
      <c r="C939" s="59" t="s">
        <v>1185</v>
      </c>
      <c r="D939" s="61">
        <v>4.35</v>
      </c>
      <c r="E939" s="62">
        <v>20000</v>
      </c>
      <c r="F939" s="65">
        <v>43908</v>
      </c>
      <c r="G939" s="65">
        <v>44273</v>
      </c>
      <c r="H939" s="62">
        <v>20200630</v>
      </c>
      <c r="I939" s="59" t="s">
        <v>52</v>
      </c>
      <c r="J939" s="61">
        <v>4.35</v>
      </c>
      <c r="K939" s="59" t="s">
        <v>53</v>
      </c>
      <c r="L939" s="66">
        <v>216.904109589041</v>
      </c>
    </row>
    <row r="940" ht="25" customHeight="1" spans="1:12">
      <c r="A940" s="59">
        <v>938</v>
      </c>
      <c r="B940" s="59" t="s">
        <v>56</v>
      </c>
      <c r="C940" s="59" t="s">
        <v>1186</v>
      </c>
      <c r="D940" s="61">
        <v>4.35</v>
      </c>
      <c r="E940" s="62">
        <v>20000</v>
      </c>
      <c r="F940" s="65">
        <v>43908</v>
      </c>
      <c r="G940" s="65">
        <v>44273</v>
      </c>
      <c r="H940" s="62">
        <v>20200630</v>
      </c>
      <c r="I940" s="59" t="s">
        <v>52</v>
      </c>
      <c r="J940" s="61">
        <v>4.35</v>
      </c>
      <c r="K940" s="59" t="s">
        <v>53</v>
      </c>
      <c r="L940" s="66">
        <v>216.904109589041</v>
      </c>
    </row>
    <row r="941" ht="25" customHeight="1" spans="1:12">
      <c r="A941" s="59">
        <v>939</v>
      </c>
      <c r="B941" s="59" t="s">
        <v>23</v>
      </c>
      <c r="C941" s="59" t="s">
        <v>1187</v>
      </c>
      <c r="D941" s="61">
        <v>4.35</v>
      </c>
      <c r="E941" s="62">
        <v>50000</v>
      </c>
      <c r="F941" s="65">
        <v>43908</v>
      </c>
      <c r="G941" s="65">
        <v>44273</v>
      </c>
      <c r="H941" s="62">
        <v>20200630</v>
      </c>
      <c r="I941" s="59" t="s">
        <v>52</v>
      </c>
      <c r="J941" s="61">
        <v>4.35</v>
      </c>
      <c r="K941" s="59" t="s">
        <v>53</v>
      </c>
      <c r="L941" s="66">
        <v>542.260273972603</v>
      </c>
    </row>
    <row r="942" ht="25" customHeight="1" spans="1:12">
      <c r="A942" s="59">
        <v>940</v>
      </c>
      <c r="B942" s="59" t="s">
        <v>47</v>
      </c>
      <c r="C942" s="59" t="s">
        <v>1188</v>
      </c>
      <c r="D942" s="61">
        <v>4.35</v>
      </c>
      <c r="E942" s="62">
        <v>10000</v>
      </c>
      <c r="F942" s="65">
        <v>43908</v>
      </c>
      <c r="G942" s="65">
        <v>44273</v>
      </c>
      <c r="H942" s="62">
        <v>20200630</v>
      </c>
      <c r="I942" s="59" t="s">
        <v>52</v>
      </c>
      <c r="J942" s="61">
        <v>4.35</v>
      </c>
      <c r="K942" s="59" t="s">
        <v>53</v>
      </c>
      <c r="L942" s="66">
        <v>108.452054794521</v>
      </c>
    </row>
    <row r="943" ht="25" customHeight="1" spans="1:12">
      <c r="A943" s="59">
        <v>941</v>
      </c>
      <c r="B943" s="59" t="s">
        <v>23</v>
      </c>
      <c r="C943" s="59" t="s">
        <v>1189</v>
      </c>
      <c r="D943" s="61">
        <v>4.35</v>
      </c>
      <c r="E943" s="62">
        <v>30000</v>
      </c>
      <c r="F943" s="65">
        <v>43909</v>
      </c>
      <c r="G943" s="65">
        <v>44274</v>
      </c>
      <c r="H943" s="62">
        <v>20200630</v>
      </c>
      <c r="I943" s="59" t="s">
        <v>52</v>
      </c>
      <c r="J943" s="61">
        <v>4.35</v>
      </c>
      <c r="K943" s="59" t="s">
        <v>53</v>
      </c>
      <c r="L943" s="66">
        <v>325.356164383562</v>
      </c>
    </row>
    <row r="944" ht="25" customHeight="1" spans="1:12">
      <c r="A944" s="59">
        <v>942</v>
      </c>
      <c r="B944" s="59" t="s">
        <v>23</v>
      </c>
      <c r="C944" s="59" t="s">
        <v>1190</v>
      </c>
      <c r="D944" s="61">
        <v>4.35</v>
      </c>
      <c r="E944" s="62">
        <v>20000</v>
      </c>
      <c r="F944" s="65">
        <v>43909</v>
      </c>
      <c r="G944" s="65">
        <v>44274</v>
      </c>
      <c r="H944" s="62">
        <v>20200630</v>
      </c>
      <c r="I944" s="59" t="s">
        <v>52</v>
      </c>
      <c r="J944" s="61">
        <v>4.35</v>
      </c>
      <c r="K944" s="59" t="s">
        <v>53</v>
      </c>
      <c r="L944" s="66">
        <v>216.904109589041</v>
      </c>
    </row>
    <row r="945" ht="25" customHeight="1" spans="1:12">
      <c r="A945" s="59">
        <v>943</v>
      </c>
      <c r="B945" s="59" t="s">
        <v>23</v>
      </c>
      <c r="C945" s="59" t="s">
        <v>1191</v>
      </c>
      <c r="D945" s="61">
        <v>4.35</v>
      </c>
      <c r="E945" s="62">
        <v>30000</v>
      </c>
      <c r="F945" s="65">
        <v>43909</v>
      </c>
      <c r="G945" s="65">
        <v>44274</v>
      </c>
      <c r="H945" s="62">
        <v>20200630</v>
      </c>
      <c r="I945" s="59" t="s">
        <v>52</v>
      </c>
      <c r="J945" s="61">
        <v>4.35</v>
      </c>
      <c r="K945" s="59" t="s">
        <v>53</v>
      </c>
      <c r="L945" s="66">
        <v>325.356164383562</v>
      </c>
    </row>
    <row r="946" ht="25" customHeight="1" spans="1:12">
      <c r="A946" s="59">
        <v>944</v>
      </c>
      <c r="B946" s="59" t="s">
        <v>23</v>
      </c>
      <c r="C946" s="59" t="s">
        <v>1192</v>
      </c>
      <c r="D946" s="61">
        <v>4.35</v>
      </c>
      <c r="E946" s="62">
        <v>30000</v>
      </c>
      <c r="F946" s="65">
        <v>43909</v>
      </c>
      <c r="G946" s="65">
        <v>44274</v>
      </c>
      <c r="H946" s="62">
        <v>20200630</v>
      </c>
      <c r="I946" s="59" t="s">
        <v>52</v>
      </c>
      <c r="J946" s="61">
        <v>4.35</v>
      </c>
      <c r="K946" s="59" t="s">
        <v>53</v>
      </c>
      <c r="L946" s="66">
        <v>325.356164383562</v>
      </c>
    </row>
    <row r="947" ht="25" customHeight="1" spans="1:12">
      <c r="A947" s="59">
        <v>945</v>
      </c>
      <c r="B947" s="59" t="s">
        <v>23</v>
      </c>
      <c r="C947" s="59" t="s">
        <v>1193</v>
      </c>
      <c r="D947" s="61">
        <v>4.35</v>
      </c>
      <c r="E947" s="62">
        <v>20000</v>
      </c>
      <c r="F947" s="65">
        <v>43909</v>
      </c>
      <c r="G947" s="65">
        <v>44274</v>
      </c>
      <c r="H947" s="62">
        <v>20200630</v>
      </c>
      <c r="I947" s="59" t="s">
        <v>52</v>
      </c>
      <c r="J947" s="61">
        <v>4.35</v>
      </c>
      <c r="K947" s="59" t="s">
        <v>53</v>
      </c>
      <c r="L947" s="66">
        <v>216.904109589041</v>
      </c>
    </row>
    <row r="948" ht="25" customHeight="1" spans="1:12">
      <c r="A948" s="59">
        <v>946</v>
      </c>
      <c r="B948" s="59" t="s">
        <v>23</v>
      </c>
      <c r="C948" s="59" t="s">
        <v>1194</v>
      </c>
      <c r="D948" s="61">
        <v>4.35</v>
      </c>
      <c r="E948" s="62">
        <v>20000</v>
      </c>
      <c r="F948" s="65">
        <v>43909</v>
      </c>
      <c r="G948" s="65">
        <v>44274</v>
      </c>
      <c r="H948" s="62">
        <v>20200630</v>
      </c>
      <c r="I948" s="59" t="s">
        <v>52</v>
      </c>
      <c r="J948" s="61">
        <v>4.35</v>
      </c>
      <c r="K948" s="59" t="s">
        <v>53</v>
      </c>
      <c r="L948" s="66">
        <v>216.904109589041</v>
      </c>
    </row>
    <row r="949" ht="25" customHeight="1" spans="1:12">
      <c r="A949" s="59">
        <v>947</v>
      </c>
      <c r="B949" s="59" t="s">
        <v>23</v>
      </c>
      <c r="C949" s="59" t="s">
        <v>1195</v>
      </c>
      <c r="D949" s="61">
        <v>4.35</v>
      </c>
      <c r="E949" s="62">
        <v>20000</v>
      </c>
      <c r="F949" s="65">
        <v>43909</v>
      </c>
      <c r="G949" s="65">
        <v>44274</v>
      </c>
      <c r="H949" s="62">
        <v>20200630</v>
      </c>
      <c r="I949" s="59" t="s">
        <v>52</v>
      </c>
      <c r="J949" s="61">
        <v>4.35</v>
      </c>
      <c r="K949" s="59" t="s">
        <v>53</v>
      </c>
      <c r="L949" s="66">
        <v>216.904109589041</v>
      </c>
    </row>
    <row r="950" ht="25" customHeight="1" spans="1:12">
      <c r="A950" s="59">
        <v>948</v>
      </c>
      <c r="B950" s="59" t="s">
        <v>23</v>
      </c>
      <c r="C950" s="59" t="s">
        <v>1196</v>
      </c>
      <c r="D950" s="61">
        <v>4.35</v>
      </c>
      <c r="E950" s="62">
        <v>30000</v>
      </c>
      <c r="F950" s="65">
        <v>43909</v>
      </c>
      <c r="G950" s="65">
        <v>44274</v>
      </c>
      <c r="H950" s="62">
        <v>20200630</v>
      </c>
      <c r="I950" s="59" t="s">
        <v>52</v>
      </c>
      <c r="J950" s="61">
        <v>4.35</v>
      </c>
      <c r="K950" s="59" t="s">
        <v>53</v>
      </c>
      <c r="L950" s="66">
        <v>325.356164383562</v>
      </c>
    </row>
    <row r="951" ht="25" customHeight="1" spans="1:12">
      <c r="A951" s="59">
        <v>949</v>
      </c>
      <c r="B951" s="59" t="s">
        <v>337</v>
      </c>
      <c r="C951" s="59" t="s">
        <v>1197</v>
      </c>
      <c r="D951" s="61">
        <v>4.35</v>
      </c>
      <c r="E951" s="62">
        <v>50000</v>
      </c>
      <c r="F951" s="65">
        <v>43909</v>
      </c>
      <c r="G951" s="65">
        <v>44274</v>
      </c>
      <c r="H951" s="62">
        <v>20200630</v>
      </c>
      <c r="I951" s="59" t="s">
        <v>52</v>
      </c>
      <c r="J951" s="61">
        <v>4.35</v>
      </c>
      <c r="K951" s="59" t="s">
        <v>53</v>
      </c>
      <c r="L951" s="66">
        <v>542.260273972603</v>
      </c>
    </row>
    <row r="952" ht="25" customHeight="1" spans="1:12">
      <c r="A952" s="59">
        <v>950</v>
      </c>
      <c r="B952" s="59" t="s">
        <v>381</v>
      </c>
      <c r="C952" s="59" t="s">
        <v>1198</v>
      </c>
      <c r="D952" s="61">
        <v>4.35</v>
      </c>
      <c r="E952" s="62">
        <v>50000</v>
      </c>
      <c r="F952" s="65">
        <v>43910</v>
      </c>
      <c r="G952" s="65">
        <v>44275</v>
      </c>
      <c r="H952" s="62">
        <v>20200630</v>
      </c>
      <c r="I952" s="59" t="s">
        <v>52</v>
      </c>
      <c r="J952" s="61">
        <v>4.35</v>
      </c>
      <c r="K952" s="59" t="s">
        <v>53</v>
      </c>
      <c r="L952" s="66">
        <v>542.260273972603</v>
      </c>
    </row>
    <row r="953" ht="25" customHeight="1" spans="1:12">
      <c r="A953" s="59">
        <v>951</v>
      </c>
      <c r="B953" s="59" t="s">
        <v>56</v>
      </c>
      <c r="C953" s="59" t="s">
        <v>1199</v>
      </c>
      <c r="D953" s="61">
        <v>4.35</v>
      </c>
      <c r="E953" s="62">
        <v>20000</v>
      </c>
      <c r="F953" s="65">
        <v>43910</v>
      </c>
      <c r="G953" s="65">
        <v>44275</v>
      </c>
      <c r="H953" s="62">
        <v>20200630</v>
      </c>
      <c r="I953" s="59" t="s">
        <v>52</v>
      </c>
      <c r="J953" s="61">
        <v>4.35</v>
      </c>
      <c r="K953" s="59" t="s">
        <v>53</v>
      </c>
      <c r="L953" s="66">
        <v>216.904109589041</v>
      </c>
    </row>
    <row r="954" ht="25" customHeight="1" spans="1:12">
      <c r="A954" s="59">
        <v>952</v>
      </c>
      <c r="B954" s="59" t="s">
        <v>56</v>
      </c>
      <c r="C954" s="59" t="s">
        <v>1200</v>
      </c>
      <c r="D954" s="61">
        <v>4.35</v>
      </c>
      <c r="E954" s="62">
        <v>30000</v>
      </c>
      <c r="F954" s="65">
        <v>43910</v>
      </c>
      <c r="G954" s="65">
        <v>44275</v>
      </c>
      <c r="H954" s="62">
        <v>20200630</v>
      </c>
      <c r="I954" s="59" t="s">
        <v>52</v>
      </c>
      <c r="J954" s="61">
        <v>4.35</v>
      </c>
      <c r="K954" s="59" t="s">
        <v>53</v>
      </c>
      <c r="L954" s="66">
        <v>325.356164383562</v>
      </c>
    </row>
    <row r="955" ht="25" customHeight="1" spans="1:12">
      <c r="A955" s="59">
        <v>953</v>
      </c>
      <c r="B955" s="59" t="s">
        <v>71</v>
      </c>
      <c r="C955" s="59" t="s">
        <v>1201</v>
      </c>
      <c r="D955" s="61">
        <v>4.35</v>
      </c>
      <c r="E955" s="62">
        <v>30000</v>
      </c>
      <c r="F955" s="65">
        <v>43910</v>
      </c>
      <c r="G955" s="65">
        <v>44275</v>
      </c>
      <c r="H955" s="62">
        <v>20200630</v>
      </c>
      <c r="I955" s="59" t="s">
        <v>52</v>
      </c>
      <c r="J955" s="61">
        <v>4.35</v>
      </c>
      <c r="K955" s="59" t="s">
        <v>53</v>
      </c>
      <c r="L955" s="66">
        <v>325.356164383562</v>
      </c>
    </row>
    <row r="956" ht="25" customHeight="1" spans="1:12">
      <c r="A956" s="59">
        <v>954</v>
      </c>
      <c r="B956" s="59" t="s">
        <v>71</v>
      </c>
      <c r="C956" s="59" t="s">
        <v>1202</v>
      </c>
      <c r="D956" s="61">
        <v>4.35</v>
      </c>
      <c r="E956" s="62">
        <v>50000</v>
      </c>
      <c r="F956" s="65">
        <v>43910</v>
      </c>
      <c r="G956" s="65">
        <v>44275</v>
      </c>
      <c r="H956" s="62">
        <v>20200630</v>
      </c>
      <c r="I956" s="59" t="s">
        <v>52</v>
      </c>
      <c r="J956" s="61">
        <v>4.35</v>
      </c>
      <c r="K956" s="59" t="s">
        <v>53</v>
      </c>
      <c r="L956" s="66">
        <v>542.260273972603</v>
      </c>
    </row>
    <row r="957" ht="25" customHeight="1" spans="1:12">
      <c r="A957" s="59">
        <v>955</v>
      </c>
      <c r="B957" s="59" t="s">
        <v>71</v>
      </c>
      <c r="C957" s="59" t="s">
        <v>1203</v>
      </c>
      <c r="D957" s="61">
        <v>4.35</v>
      </c>
      <c r="E957" s="62">
        <v>50000</v>
      </c>
      <c r="F957" s="65">
        <v>43910</v>
      </c>
      <c r="G957" s="65">
        <v>44275</v>
      </c>
      <c r="H957" s="62">
        <v>20200630</v>
      </c>
      <c r="I957" s="59" t="s">
        <v>52</v>
      </c>
      <c r="J957" s="61">
        <v>4.35</v>
      </c>
      <c r="K957" s="59" t="s">
        <v>53</v>
      </c>
      <c r="L957" s="66">
        <v>542.260273972603</v>
      </c>
    </row>
    <row r="958" ht="25" customHeight="1" spans="1:12">
      <c r="A958" s="59">
        <v>956</v>
      </c>
      <c r="B958" s="59" t="s">
        <v>71</v>
      </c>
      <c r="C958" s="59" t="s">
        <v>1204</v>
      </c>
      <c r="D958" s="61">
        <v>4.35</v>
      </c>
      <c r="E958" s="62">
        <v>50000</v>
      </c>
      <c r="F958" s="65">
        <v>43910</v>
      </c>
      <c r="G958" s="65">
        <v>44275</v>
      </c>
      <c r="H958" s="62">
        <v>20200630</v>
      </c>
      <c r="I958" s="59" t="s">
        <v>52</v>
      </c>
      <c r="J958" s="61">
        <v>4.35</v>
      </c>
      <c r="K958" s="59" t="s">
        <v>53</v>
      </c>
      <c r="L958" s="66">
        <v>542.260273972603</v>
      </c>
    </row>
    <row r="959" ht="25" customHeight="1" spans="1:12">
      <c r="A959" s="59">
        <v>957</v>
      </c>
      <c r="B959" s="59" t="s">
        <v>71</v>
      </c>
      <c r="C959" s="59" t="s">
        <v>1205</v>
      </c>
      <c r="D959" s="61">
        <v>4.35</v>
      </c>
      <c r="E959" s="62">
        <v>50000</v>
      </c>
      <c r="F959" s="65">
        <v>43910</v>
      </c>
      <c r="G959" s="65">
        <v>44275</v>
      </c>
      <c r="H959" s="62">
        <v>20200630</v>
      </c>
      <c r="I959" s="59" t="s">
        <v>52</v>
      </c>
      <c r="J959" s="61">
        <v>4.35</v>
      </c>
      <c r="K959" s="59" t="s">
        <v>53</v>
      </c>
      <c r="L959" s="66">
        <v>542.260273972603</v>
      </c>
    </row>
    <row r="960" ht="25" customHeight="1" spans="1:12">
      <c r="A960" s="59">
        <v>958</v>
      </c>
      <c r="B960" s="59" t="s">
        <v>71</v>
      </c>
      <c r="C960" s="59" t="s">
        <v>1206</v>
      </c>
      <c r="D960" s="61">
        <v>4.35</v>
      </c>
      <c r="E960" s="62">
        <v>50000</v>
      </c>
      <c r="F960" s="65">
        <v>43910</v>
      </c>
      <c r="G960" s="65">
        <v>44275</v>
      </c>
      <c r="H960" s="62">
        <v>20200630</v>
      </c>
      <c r="I960" s="59" t="s">
        <v>52</v>
      </c>
      <c r="J960" s="61">
        <v>4.35</v>
      </c>
      <c r="K960" s="59" t="s">
        <v>53</v>
      </c>
      <c r="L960" s="66">
        <v>542.260273972603</v>
      </c>
    </row>
    <row r="961" ht="25" customHeight="1" spans="1:12">
      <c r="A961" s="59">
        <v>959</v>
      </c>
      <c r="B961" s="59" t="s">
        <v>47</v>
      </c>
      <c r="C961" s="59" t="s">
        <v>1207</v>
      </c>
      <c r="D961" s="61">
        <v>4.35</v>
      </c>
      <c r="E961" s="62">
        <v>10000</v>
      </c>
      <c r="F961" s="65">
        <v>43910</v>
      </c>
      <c r="G961" s="65">
        <v>44275</v>
      </c>
      <c r="H961" s="62">
        <v>20200630</v>
      </c>
      <c r="I961" s="59" t="s">
        <v>52</v>
      </c>
      <c r="J961" s="61">
        <v>4.35</v>
      </c>
      <c r="K961" s="59" t="s">
        <v>53</v>
      </c>
      <c r="L961" s="66">
        <v>108.452054794521</v>
      </c>
    </row>
    <row r="962" ht="25" customHeight="1" spans="1:12">
      <c r="A962" s="59">
        <v>960</v>
      </c>
      <c r="B962" s="59" t="s">
        <v>47</v>
      </c>
      <c r="C962" s="59" t="s">
        <v>1208</v>
      </c>
      <c r="D962" s="61">
        <v>4.35</v>
      </c>
      <c r="E962" s="62">
        <v>10000</v>
      </c>
      <c r="F962" s="65">
        <v>43910</v>
      </c>
      <c r="G962" s="65">
        <v>44275</v>
      </c>
      <c r="H962" s="62">
        <v>20200630</v>
      </c>
      <c r="I962" s="59" t="s">
        <v>52</v>
      </c>
      <c r="J962" s="61">
        <v>4.35</v>
      </c>
      <c r="K962" s="59" t="s">
        <v>53</v>
      </c>
      <c r="L962" s="66">
        <v>108.452054794521</v>
      </c>
    </row>
    <row r="963" ht="25" customHeight="1" spans="1:12">
      <c r="A963" s="59">
        <v>961</v>
      </c>
      <c r="B963" s="59" t="s">
        <v>47</v>
      </c>
      <c r="C963" s="59" t="s">
        <v>1209</v>
      </c>
      <c r="D963" s="61">
        <v>4.35</v>
      </c>
      <c r="E963" s="62">
        <v>10000</v>
      </c>
      <c r="F963" s="65">
        <v>43910</v>
      </c>
      <c r="G963" s="65">
        <v>44275</v>
      </c>
      <c r="H963" s="62">
        <v>20200630</v>
      </c>
      <c r="I963" s="59" t="s">
        <v>52</v>
      </c>
      <c r="J963" s="61">
        <v>4.35</v>
      </c>
      <c r="K963" s="59" t="s">
        <v>53</v>
      </c>
      <c r="L963" s="66">
        <v>108.452054794521</v>
      </c>
    </row>
    <row r="964" ht="25" customHeight="1" spans="1:12">
      <c r="A964" s="59">
        <v>962</v>
      </c>
      <c r="B964" s="59" t="s">
        <v>337</v>
      </c>
      <c r="C964" s="59" t="s">
        <v>1210</v>
      </c>
      <c r="D964" s="61">
        <v>4.35</v>
      </c>
      <c r="E964" s="62">
        <v>20000</v>
      </c>
      <c r="F964" s="65">
        <v>43910</v>
      </c>
      <c r="G964" s="65">
        <v>44275</v>
      </c>
      <c r="H964" s="62">
        <v>20200630</v>
      </c>
      <c r="I964" s="59" t="s">
        <v>52</v>
      </c>
      <c r="J964" s="61">
        <v>4.35</v>
      </c>
      <c r="K964" s="59" t="s">
        <v>53</v>
      </c>
      <c r="L964" s="66">
        <v>216.904109589041</v>
      </c>
    </row>
    <row r="965" ht="25" customHeight="1" spans="1:12">
      <c r="A965" s="59">
        <v>963</v>
      </c>
      <c r="B965" s="59" t="s">
        <v>337</v>
      </c>
      <c r="C965" s="59" t="s">
        <v>1211</v>
      </c>
      <c r="D965" s="61">
        <v>4.35</v>
      </c>
      <c r="E965" s="62">
        <v>20000</v>
      </c>
      <c r="F965" s="65">
        <v>43910</v>
      </c>
      <c r="G965" s="65">
        <v>44275</v>
      </c>
      <c r="H965" s="62">
        <v>20200630</v>
      </c>
      <c r="I965" s="59" t="s">
        <v>52</v>
      </c>
      <c r="J965" s="61">
        <v>4.35</v>
      </c>
      <c r="K965" s="59" t="s">
        <v>53</v>
      </c>
      <c r="L965" s="66">
        <v>216.904109589041</v>
      </c>
    </row>
    <row r="966" ht="25" customHeight="1" spans="1:12">
      <c r="A966" s="59">
        <v>964</v>
      </c>
      <c r="B966" s="59" t="s">
        <v>337</v>
      </c>
      <c r="C966" s="59" t="s">
        <v>1212</v>
      </c>
      <c r="D966" s="61">
        <v>4.35</v>
      </c>
      <c r="E966" s="62">
        <v>50000</v>
      </c>
      <c r="F966" s="65">
        <v>43910</v>
      </c>
      <c r="G966" s="65">
        <v>44275</v>
      </c>
      <c r="H966" s="62">
        <v>20200630</v>
      </c>
      <c r="I966" s="59" t="s">
        <v>52</v>
      </c>
      <c r="J966" s="61">
        <v>4.35</v>
      </c>
      <c r="K966" s="59" t="s">
        <v>53</v>
      </c>
      <c r="L966" s="66">
        <v>542.260273972603</v>
      </c>
    </row>
    <row r="967" ht="25" customHeight="1" spans="1:12">
      <c r="A967" s="59">
        <v>965</v>
      </c>
      <c r="B967" s="59" t="s">
        <v>56</v>
      </c>
      <c r="C967" s="59" t="s">
        <v>1213</v>
      </c>
      <c r="D967" s="61">
        <v>4.35</v>
      </c>
      <c r="E967" s="62">
        <v>30000</v>
      </c>
      <c r="F967" s="65">
        <v>43911</v>
      </c>
      <c r="G967" s="65">
        <v>44276</v>
      </c>
      <c r="H967" s="62">
        <v>20200630</v>
      </c>
      <c r="I967" s="59" t="s">
        <v>52</v>
      </c>
      <c r="J967" s="61">
        <v>4.35</v>
      </c>
      <c r="K967" s="59" t="s">
        <v>53</v>
      </c>
      <c r="L967" s="66">
        <v>325.356164383562</v>
      </c>
    </row>
    <row r="968" ht="25" customHeight="1" spans="1:12">
      <c r="A968" s="59">
        <v>966</v>
      </c>
      <c r="B968" s="59" t="s">
        <v>56</v>
      </c>
      <c r="C968" s="59" t="s">
        <v>1214</v>
      </c>
      <c r="D968" s="61">
        <v>4.35</v>
      </c>
      <c r="E968" s="62">
        <v>50000</v>
      </c>
      <c r="F968" s="65">
        <v>43911</v>
      </c>
      <c r="G968" s="65">
        <v>44276</v>
      </c>
      <c r="H968" s="62">
        <v>20200630</v>
      </c>
      <c r="I968" s="59" t="s">
        <v>52</v>
      </c>
      <c r="J968" s="61">
        <v>4.35</v>
      </c>
      <c r="K968" s="59" t="s">
        <v>53</v>
      </c>
      <c r="L968" s="66">
        <v>542.260273972603</v>
      </c>
    </row>
    <row r="969" ht="25" customHeight="1" spans="1:12">
      <c r="A969" s="59">
        <v>967</v>
      </c>
      <c r="B969" s="59" t="s">
        <v>23</v>
      </c>
      <c r="C969" s="59" t="s">
        <v>1215</v>
      </c>
      <c r="D969" s="61">
        <v>4.35</v>
      </c>
      <c r="E969" s="62">
        <v>30000</v>
      </c>
      <c r="F969" s="65">
        <v>43911</v>
      </c>
      <c r="G969" s="65">
        <v>44276</v>
      </c>
      <c r="H969" s="62">
        <v>20200630</v>
      </c>
      <c r="I969" s="59" t="s">
        <v>52</v>
      </c>
      <c r="J969" s="61">
        <v>4.35</v>
      </c>
      <c r="K969" s="59" t="s">
        <v>53</v>
      </c>
      <c r="L969" s="66">
        <v>325.356164383562</v>
      </c>
    </row>
    <row r="970" ht="25" customHeight="1" spans="1:12">
      <c r="A970" s="59">
        <v>968</v>
      </c>
      <c r="B970" s="59" t="s">
        <v>56</v>
      </c>
      <c r="C970" s="59" t="s">
        <v>1216</v>
      </c>
      <c r="D970" s="61">
        <v>4.35</v>
      </c>
      <c r="E970" s="62">
        <v>50000</v>
      </c>
      <c r="F970" s="65">
        <v>43911</v>
      </c>
      <c r="G970" s="65">
        <v>44276</v>
      </c>
      <c r="H970" s="62">
        <v>20200630</v>
      </c>
      <c r="I970" s="59" t="s">
        <v>52</v>
      </c>
      <c r="J970" s="61">
        <v>4.35</v>
      </c>
      <c r="K970" s="59" t="s">
        <v>53</v>
      </c>
      <c r="L970" s="66">
        <v>542.260273972603</v>
      </c>
    </row>
    <row r="971" ht="25" customHeight="1" spans="1:12">
      <c r="A971" s="59">
        <v>969</v>
      </c>
      <c r="B971" s="59" t="s">
        <v>56</v>
      </c>
      <c r="C971" s="59" t="s">
        <v>1217</v>
      </c>
      <c r="D971" s="61">
        <v>4.35</v>
      </c>
      <c r="E971" s="62">
        <v>30000</v>
      </c>
      <c r="F971" s="65">
        <v>43911</v>
      </c>
      <c r="G971" s="65">
        <v>44276</v>
      </c>
      <c r="H971" s="62">
        <v>20200630</v>
      </c>
      <c r="I971" s="59" t="s">
        <v>52</v>
      </c>
      <c r="J971" s="61">
        <v>4.35</v>
      </c>
      <c r="K971" s="59" t="s">
        <v>53</v>
      </c>
      <c r="L971" s="66">
        <v>325.356164383562</v>
      </c>
    </row>
    <row r="972" ht="25" customHeight="1" spans="1:12">
      <c r="A972" s="59">
        <v>970</v>
      </c>
      <c r="B972" s="59" t="s">
        <v>56</v>
      </c>
      <c r="C972" s="59" t="s">
        <v>1218</v>
      </c>
      <c r="D972" s="61">
        <v>4.35</v>
      </c>
      <c r="E972" s="62">
        <v>50000</v>
      </c>
      <c r="F972" s="65">
        <v>43911</v>
      </c>
      <c r="G972" s="65">
        <v>44276</v>
      </c>
      <c r="H972" s="62">
        <v>20200630</v>
      </c>
      <c r="I972" s="59" t="s">
        <v>52</v>
      </c>
      <c r="J972" s="61">
        <v>4.35</v>
      </c>
      <c r="K972" s="59" t="s">
        <v>53</v>
      </c>
      <c r="L972" s="66">
        <v>542.260273972603</v>
      </c>
    </row>
    <row r="973" ht="25" customHeight="1" spans="1:12">
      <c r="A973" s="59">
        <v>971</v>
      </c>
      <c r="B973" s="59" t="s">
        <v>56</v>
      </c>
      <c r="C973" s="59" t="s">
        <v>1219</v>
      </c>
      <c r="D973" s="61">
        <v>4.35</v>
      </c>
      <c r="E973" s="62">
        <v>50000</v>
      </c>
      <c r="F973" s="65">
        <v>43911</v>
      </c>
      <c r="G973" s="65">
        <v>44276</v>
      </c>
      <c r="H973" s="62">
        <v>20200630</v>
      </c>
      <c r="I973" s="59" t="s">
        <v>52</v>
      </c>
      <c r="J973" s="61">
        <v>4.35</v>
      </c>
      <c r="K973" s="59" t="s">
        <v>53</v>
      </c>
      <c r="L973" s="66">
        <v>542.260273972603</v>
      </c>
    </row>
    <row r="974" ht="25" customHeight="1" spans="1:12">
      <c r="A974" s="59">
        <v>972</v>
      </c>
      <c r="B974" s="59" t="s">
        <v>71</v>
      </c>
      <c r="C974" s="59" t="s">
        <v>1220</v>
      </c>
      <c r="D974" s="61">
        <v>4.35</v>
      </c>
      <c r="E974" s="62">
        <v>20000</v>
      </c>
      <c r="F974" s="65">
        <v>43911</v>
      </c>
      <c r="G974" s="65">
        <v>44276</v>
      </c>
      <c r="H974" s="62">
        <v>20200630</v>
      </c>
      <c r="I974" s="59" t="s">
        <v>52</v>
      </c>
      <c r="J974" s="61">
        <v>4.35</v>
      </c>
      <c r="K974" s="59" t="s">
        <v>53</v>
      </c>
      <c r="L974" s="66">
        <v>216.904109589041</v>
      </c>
    </row>
    <row r="975" ht="25" customHeight="1" spans="1:12">
      <c r="A975" s="59">
        <v>973</v>
      </c>
      <c r="B975" s="59" t="s">
        <v>71</v>
      </c>
      <c r="C975" s="59" t="s">
        <v>1221</v>
      </c>
      <c r="D975" s="61">
        <v>4.35</v>
      </c>
      <c r="E975" s="62">
        <v>10000</v>
      </c>
      <c r="F975" s="65">
        <v>43911</v>
      </c>
      <c r="G975" s="65">
        <v>44276</v>
      </c>
      <c r="H975" s="62">
        <v>20200630</v>
      </c>
      <c r="I975" s="59" t="s">
        <v>52</v>
      </c>
      <c r="J975" s="61">
        <v>4.35</v>
      </c>
      <c r="K975" s="59" t="s">
        <v>53</v>
      </c>
      <c r="L975" s="66">
        <v>108.452054794521</v>
      </c>
    </row>
    <row r="976" ht="25" customHeight="1" spans="1:12">
      <c r="A976" s="59">
        <v>974</v>
      </c>
      <c r="B976" s="59" t="s">
        <v>13</v>
      </c>
      <c r="C976" s="59" t="s">
        <v>1222</v>
      </c>
      <c r="D976" s="61">
        <v>4.35</v>
      </c>
      <c r="E976" s="62">
        <v>20000</v>
      </c>
      <c r="F976" s="65">
        <v>43911</v>
      </c>
      <c r="G976" s="65">
        <v>44276</v>
      </c>
      <c r="H976" s="62">
        <v>20200630</v>
      </c>
      <c r="I976" s="59" t="s">
        <v>538</v>
      </c>
      <c r="J976" s="61">
        <v>4.35</v>
      </c>
      <c r="K976" s="59" t="s">
        <v>53</v>
      </c>
      <c r="L976" s="66">
        <v>216.904109589041</v>
      </c>
    </row>
    <row r="977" ht="25" customHeight="1" spans="1:12">
      <c r="A977" s="59">
        <v>975</v>
      </c>
      <c r="B977" s="59" t="s">
        <v>13</v>
      </c>
      <c r="C977" s="59" t="s">
        <v>1223</v>
      </c>
      <c r="D977" s="61">
        <v>4.35</v>
      </c>
      <c r="E977" s="62">
        <v>20000</v>
      </c>
      <c r="F977" s="65">
        <v>43911</v>
      </c>
      <c r="G977" s="65">
        <v>44276</v>
      </c>
      <c r="H977" s="62">
        <v>20200630</v>
      </c>
      <c r="I977" s="59" t="s">
        <v>538</v>
      </c>
      <c r="J977" s="61">
        <v>4.35</v>
      </c>
      <c r="K977" s="59" t="s">
        <v>53</v>
      </c>
      <c r="L977" s="66">
        <v>216.904109589041</v>
      </c>
    </row>
    <row r="978" ht="25" customHeight="1" spans="1:12">
      <c r="A978" s="59">
        <v>976</v>
      </c>
      <c r="B978" s="59" t="s">
        <v>13</v>
      </c>
      <c r="C978" s="59" t="s">
        <v>1224</v>
      </c>
      <c r="D978" s="61">
        <v>4.35</v>
      </c>
      <c r="E978" s="62">
        <v>30000</v>
      </c>
      <c r="F978" s="65">
        <v>43911</v>
      </c>
      <c r="G978" s="65">
        <v>44276</v>
      </c>
      <c r="H978" s="62">
        <v>20200630</v>
      </c>
      <c r="I978" s="59" t="s">
        <v>538</v>
      </c>
      <c r="J978" s="61">
        <v>4.35</v>
      </c>
      <c r="K978" s="59" t="s">
        <v>53</v>
      </c>
      <c r="L978" s="66">
        <v>325.356164383562</v>
      </c>
    </row>
    <row r="979" ht="25" customHeight="1" spans="1:12">
      <c r="A979" s="59">
        <v>977</v>
      </c>
      <c r="B979" s="59" t="s">
        <v>13</v>
      </c>
      <c r="C979" s="59" t="s">
        <v>1225</v>
      </c>
      <c r="D979" s="61">
        <v>4.35</v>
      </c>
      <c r="E979" s="62">
        <v>30000</v>
      </c>
      <c r="F979" s="65">
        <v>43911</v>
      </c>
      <c r="G979" s="65">
        <v>44276</v>
      </c>
      <c r="H979" s="62">
        <v>20200630</v>
      </c>
      <c r="I979" s="59" t="s">
        <v>538</v>
      </c>
      <c r="J979" s="61">
        <v>4.35</v>
      </c>
      <c r="K979" s="59" t="s">
        <v>53</v>
      </c>
      <c r="L979" s="66">
        <v>325.356164383562</v>
      </c>
    </row>
    <row r="980" ht="25" customHeight="1" spans="1:12">
      <c r="A980" s="59">
        <v>978</v>
      </c>
      <c r="B980" s="59" t="s">
        <v>13</v>
      </c>
      <c r="C980" s="59" t="s">
        <v>1226</v>
      </c>
      <c r="D980" s="61">
        <v>4.35</v>
      </c>
      <c r="E980" s="62">
        <v>10000</v>
      </c>
      <c r="F980" s="65">
        <v>43911</v>
      </c>
      <c r="G980" s="65">
        <v>44276</v>
      </c>
      <c r="H980" s="62">
        <v>20200630</v>
      </c>
      <c r="I980" s="59" t="s">
        <v>538</v>
      </c>
      <c r="J980" s="61">
        <v>4.35</v>
      </c>
      <c r="K980" s="59" t="s">
        <v>53</v>
      </c>
      <c r="L980" s="66">
        <v>108.452054794521</v>
      </c>
    </row>
    <row r="981" ht="25" customHeight="1" spans="1:12">
      <c r="A981" s="59">
        <v>979</v>
      </c>
      <c r="B981" s="59" t="s">
        <v>13</v>
      </c>
      <c r="C981" s="59" t="s">
        <v>1227</v>
      </c>
      <c r="D981" s="61">
        <v>4.35</v>
      </c>
      <c r="E981" s="62">
        <v>50000</v>
      </c>
      <c r="F981" s="65">
        <v>43911</v>
      </c>
      <c r="G981" s="65">
        <v>44276</v>
      </c>
      <c r="H981" s="62">
        <v>20200630</v>
      </c>
      <c r="I981" s="59" t="s">
        <v>538</v>
      </c>
      <c r="J981" s="61">
        <v>4.35</v>
      </c>
      <c r="K981" s="59" t="s">
        <v>53</v>
      </c>
      <c r="L981" s="66">
        <v>542.260273972603</v>
      </c>
    </row>
    <row r="982" ht="25" customHeight="1" spans="1:12">
      <c r="A982" s="59">
        <v>980</v>
      </c>
      <c r="B982" s="59" t="s">
        <v>13</v>
      </c>
      <c r="C982" s="59" t="s">
        <v>1228</v>
      </c>
      <c r="D982" s="61">
        <v>4.35</v>
      </c>
      <c r="E982" s="62">
        <v>50000</v>
      </c>
      <c r="F982" s="65">
        <v>43911</v>
      </c>
      <c r="G982" s="65">
        <v>44276</v>
      </c>
      <c r="H982" s="62">
        <v>20200630</v>
      </c>
      <c r="I982" s="59" t="s">
        <v>52</v>
      </c>
      <c r="J982" s="61">
        <v>4.35</v>
      </c>
      <c r="K982" s="59" t="s">
        <v>53</v>
      </c>
      <c r="L982" s="66">
        <v>542.260273972603</v>
      </c>
    </row>
    <row r="983" ht="25" customHeight="1" spans="1:12">
      <c r="A983" s="59">
        <v>981</v>
      </c>
      <c r="B983" s="59" t="s">
        <v>56</v>
      </c>
      <c r="C983" s="59" t="s">
        <v>1229</v>
      </c>
      <c r="D983" s="61">
        <v>4.35</v>
      </c>
      <c r="E983" s="62">
        <v>30000</v>
      </c>
      <c r="F983" s="65">
        <v>43913</v>
      </c>
      <c r="G983" s="65">
        <v>44278</v>
      </c>
      <c r="H983" s="62">
        <v>20200630</v>
      </c>
      <c r="I983" s="59" t="s">
        <v>52</v>
      </c>
      <c r="J983" s="61">
        <v>4.35</v>
      </c>
      <c r="K983" s="59" t="s">
        <v>53</v>
      </c>
      <c r="L983" s="66">
        <v>325.356164383562</v>
      </c>
    </row>
    <row r="984" ht="25" customHeight="1" spans="1:12">
      <c r="A984" s="59">
        <v>982</v>
      </c>
      <c r="B984" s="59" t="s">
        <v>71</v>
      </c>
      <c r="C984" s="59" t="s">
        <v>1230</v>
      </c>
      <c r="D984" s="61">
        <v>4.35</v>
      </c>
      <c r="E984" s="62">
        <v>50000</v>
      </c>
      <c r="F984" s="65">
        <v>43913</v>
      </c>
      <c r="G984" s="65">
        <v>44278</v>
      </c>
      <c r="H984" s="62">
        <v>20200630</v>
      </c>
      <c r="I984" s="59" t="s">
        <v>52</v>
      </c>
      <c r="J984" s="61">
        <v>4.35</v>
      </c>
      <c r="K984" s="59" t="s">
        <v>53</v>
      </c>
      <c r="L984" s="66">
        <v>542.260273972603</v>
      </c>
    </row>
    <row r="985" ht="25" customHeight="1" spans="1:12">
      <c r="A985" s="59">
        <v>983</v>
      </c>
      <c r="B985" s="59" t="s">
        <v>71</v>
      </c>
      <c r="C985" s="59" t="s">
        <v>1231</v>
      </c>
      <c r="D985" s="61">
        <v>4.35</v>
      </c>
      <c r="E985" s="62">
        <v>50000</v>
      </c>
      <c r="F985" s="65">
        <v>43913</v>
      </c>
      <c r="G985" s="65">
        <v>44278</v>
      </c>
      <c r="H985" s="62">
        <v>20200630</v>
      </c>
      <c r="I985" s="59" t="s">
        <v>52</v>
      </c>
      <c r="J985" s="61">
        <v>4.35</v>
      </c>
      <c r="K985" s="59" t="s">
        <v>53</v>
      </c>
      <c r="L985" s="66">
        <v>542.260273972603</v>
      </c>
    </row>
    <row r="986" ht="25" customHeight="1" spans="1:12">
      <c r="A986" s="59">
        <v>984</v>
      </c>
      <c r="B986" s="59" t="s">
        <v>71</v>
      </c>
      <c r="C986" s="59" t="s">
        <v>1232</v>
      </c>
      <c r="D986" s="61">
        <v>4.35</v>
      </c>
      <c r="E986" s="62">
        <v>50000</v>
      </c>
      <c r="F986" s="65">
        <v>43913</v>
      </c>
      <c r="G986" s="65">
        <v>44278</v>
      </c>
      <c r="H986" s="62">
        <v>20200630</v>
      </c>
      <c r="I986" s="59" t="s">
        <v>52</v>
      </c>
      <c r="J986" s="61">
        <v>4.35</v>
      </c>
      <c r="K986" s="59" t="s">
        <v>53</v>
      </c>
      <c r="L986" s="66">
        <v>542.260273972603</v>
      </c>
    </row>
    <row r="987" ht="25" customHeight="1" spans="1:12">
      <c r="A987" s="59">
        <v>985</v>
      </c>
      <c r="B987" s="59" t="s">
        <v>71</v>
      </c>
      <c r="C987" s="59" t="s">
        <v>1233</v>
      </c>
      <c r="D987" s="61">
        <v>4.35</v>
      </c>
      <c r="E987" s="62">
        <v>50000</v>
      </c>
      <c r="F987" s="65">
        <v>43913</v>
      </c>
      <c r="G987" s="65">
        <v>44278</v>
      </c>
      <c r="H987" s="62">
        <v>20200630</v>
      </c>
      <c r="I987" s="59" t="s">
        <v>52</v>
      </c>
      <c r="J987" s="61">
        <v>4.35</v>
      </c>
      <c r="K987" s="59" t="s">
        <v>53</v>
      </c>
      <c r="L987" s="66">
        <v>542.260273972603</v>
      </c>
    </row>
    <row r="988" ht="25" customHeight="1" spans="1:12">
      <c r="A988" s="59">
        <v>986</v>
      </c>
      <c r="B988" s="59" t="s">
        <v>71</v>
      </c>
      <c r="C988" s="59" t="s">
        <v>1234</v>
      </c>
      <c r="D988" s="61">
        <v>4.35</v>
      </c>
      <c r="E988" s="62">
        <v>5000</v>
      </c>
      <c r="F988" s="65">
        <v>43913</v>
      </c>
      <c r="G988" s="65">
        <v>44278</v>
      </c>
      <c r="H988" s="62">
        <v>20200630</v>
      </c>
      <c r="I988" s="59" t="s">
        <v>52</v>
      </c>
      <c r="J988" s="61">
        <v>4.35</v>
      </c>
      <c r="K988" s="59" t="s">
        <v>53</v>
      </c>
      <c r="L988" s="66">
        <v>54.2260273972603</v>
      </c>
    </row>
    <row r="989" ht="25" customHeight="1" spans="1:12">
      <c r="A989" s="59">
        <v>987</v>
      </c>
      <c r="B989" s="59" t="s">
        <v>337</v>
      </c>
      <c r="C989" s="59" t="s">
        <v>1235</v>
      </c>
      <c r="D989" s="61">
        <v>4.35</v>
      </c>
      <c r="E989" s="62">
        <v>50000</v>
      </c>
      <c r="F989" s="65">
        <v>43914</v>
      </c>
      <c r="G989" s="65">
        <v>44279</v>
      </c>
      <c r="H989" s="62">
        <v>20200630</v>
      </c>
      <c r="I989" s="59" t="s">
        <v>52</v>
      </c>
      <c r="J989" s="61">
        <v>4.35</v>
      </c>
      <c r="K989" s="59" t="s">
        <v>53</v>
      </c>
      <c r="L989" s="66">
        <v>542.260273972603</v>
      </c>
    </row>
    <row r="990" ht="25" customHeight="1" spans="1:12">
      <c r="A990" s="59">
        <v>988</v>
      </c>
      <c r="B990" s="59" t="s">
        <v>47</v>
      </c>
      <c r="C990" s="59" t="s">
        <v>1236</v>
      </c>
      <c r="D990" s="61">
        <v>4.35</v>
      </c>
      <c r="E990" s="62">
        <v>50000</v>
      </c>
      <c r="F990" s="65">
        <v>43915</v>
      </c>
      <c r="G990" s="65">
        <v>44280</v>
      </c>
      <c r="H990" s="62">
        <v>20200630</v>
      </c>
      <c r="I990" s="59" t="s">
        <v>52</v>
      </c>
      <c r="J990" s="61">
        <v>4.35</v>
      </c>
      <c r="K990" s="59" t="s">
        <v>53</v>
      </c>
      <c r="L990" s="66">
        <v>542.260273972603</v>
      </c>
    </row>
    <row r="991" ht="25" customHeight="1" spans="1:12">
      <c r="A991" s="59">
        <v>989</v>
      </c>
      <c r="B991" s="59" t="s">
        <v>56</v>
      </c>
      <c r="C991" s="59" t="s">
        <v>1237</v>
      </c>
      <c r="D991" s="61">
        <v>4.35</v>
      </c>
      <c r="E991" s="62">
        <v>50000</v>
      </c>
      <c r="F991" s="65">
        <v>43916</v>
      </c>
      <c r="G991" s="65">
        <v>44281</v>
      </c>
      <c r="H991" s="62">
        <v>20200630</v>
      </c>
      <c r="I991" s="59" t="s">
        <v>52</v>
      </c>
      <c r="J991" s="61">
        <v>4.35</v>
      </c>
      <c r="K991" s="59" t="s">
        <v>53</v>
      </c>
      <c r="L991" s="66">
        <v>542.260273972603</v>
      </c>
    </row>
    <row r="992" ht="25" customHeight="1" spans="1:12">
      <c r="A992" s="59">
        <v>990</v>
      </c>
      <c r="B992" s="59" t="s">
        <v>56</v>
      </c>
      <c r="C992" s="59" t="s">
        <v>1238</v>
      </c>
      <c r="D992" s="61">
        <v>4.35</v>
      </c>
      <c r="E992" s="62">
        <v>50000</v>
      </c>
      <c r="F992" s="65">
        <v>43916</v>
      </c>
      <c r="G992" s="65">
        <v>44281</v>
      </c>
      <c r="H992" s="62">
        <v>20200630</v>
      </c>
      <c r="I992" s="59" t="s">
        <v>52</v>
      </c>
      <c r="J992" s="61">
        <v>4.35</v>
      </c>
      <c r="K992" s="59" t="s">
        <v>53</v>
      </c>
      <c r="L992" s="66">
        <v>542.260273972603</v>
      </c>
    </row>
    <row r="993" ht="25" customHeight="1" spans="1:12">
      <c r="A993" s="59">
        <v>991</v>
      </c>
      <c r="B993" s="59" t="s">
        <v>23</v>
      </c>
      <c r="C993" s="59" t="s">
        <v>1239</v>
      </c>
      <c r="D993" s="61">
        <v>4.35</v>
      </c>
      <c r="E993" s="62">
        <v>30000</v>
      </c>
      <c r="F993" s="65">
        <v>43916</v>
      </c>
      <c r="G993" s="65">
        <v>44281</v>
      </c>
      <c r="H993" s="62">
        <v>20200630</v>
      </c>
      <c r="I993" s="59" t="s">
        <v>52</v>
      </c>
      <c r="J993" s="61">
        <v>4.35</v>
      </c>
      <c r="K993" s="59" t="s">
        <v>53</v>
      </c>
      <c r="L993" s="66">
        <v>325.356164383562</v>
      </c>
    </row>
    <row r="994" ht="25" customHeight="1" spans="1:12">
      <c r="A994" s="59">
        <v>992</v>
      </c>
      <c r="B994" s="59" t="s">
        <v>337</v>
      </c>
      <c r="C994" s="59" t="s">
        <v>1240</v>
      </c>
      <c r="D994" s="61">
        <v>4.35</v>
      </c>
      <c r="E994" s="62">
        <v>30000</v>
      </c>
      <c r="F994" s="65">
        <v>43916</v>
      </c>
      <c r="G994" s="65">
        <v>44281</v>
      </c>
      <c r="H994" s="62">
        <v>20200630</v>
      </c>
      <c r="I994" s="59" t="s">
        <v>52</v>
      </c>
      <c r="J994" s="61">
        <v>4.35</v>
      </c>
      <c r="K994" s="59" t="s">
        <v>53</v>
      </c>
      <c r="L994" s="66">
        <v>325.356164383562</v>
      </c>
    </row>
    <row r="995" ht="25" customHeight="1" spans="1:12">
      <c r="A995" s="59">
        <v>993</v>
      </c>
      <c r="B995" s="59" t="s">
        <v>71</v>
      </c>
      <c r="C995" s="59" t="s">
        <v>1241</v>
      </c>
      <c r="D995" s="61">
        <v>4.35</v>
      </c>
      <c r="E995" s="62">
        <v>50000</v>
      </c>
      <c r="F995" s="65">
        <v>43916</v>
      </c>
      <c r="G995" s="65">
        <v>44281</v>
      </c>
      <c r="H995" s="62">
        <v>20200630</v>
      </c>
      <c r="I995" s="59" t="s">
        <v>52</v>
      </c>
      <c r="J995" s="61">
        <v>4.35</v>
      </c>
      <c r="K995" s="59" t="s">
        <v>53</v>
      </c>
      <c r="L995" s="66">
        <v>542.260273972603</v>
      </c>
    </row>
    <row r="996" ht="25" customHeight="1" spans="1:12">
      <c r="A996" s="59">
        <v>994</v>
      </c>
      <c r="B996" s="59" t="s">
        <v>63</v>
      </c>
      <c r="C996" s="59" t="s">
        <v>1242</v>
      </c>
      <c r="D996" s="61">
        <v>4.35</v>
      </c>
      <c r="E996" s="62">
        <v>10000</v>
      </c>
      <c r="F996" s="65">
        <v>43916</v>
      </c>
      <c r="G996" s="65">
        <v>44281</v>
      </c>
      <c r="H996" s="62">
        <v>20200630</v>
      </c>
      <c r="I996" s="59" t="s">
        <v>52</v>
      </c>
      <c r="J996" s="61">
        <v>4.35</v>
      </c>
      <c r="K996" s="59" t="s">
        <v>53</v>
      </c>
      <c r="L996" s="66">
        <v>108.452054794521</v>
      </c>
    </row>
    <row r="997" ht="25" customHeight="1" spans="1:12">
      <c r="A997" s="59">
        <v>995</v>
      </c>
      <c r="B997" s="59" t="s">
        <v>63</v>
      </c>
      <c r="C997" s="59" t="s">
        <v>1243</v>
      </c>
      <c r="D997" s="61">
        <v>4.35</v>
      </c>
      <c r="E997" s="62">
        <v>50000</v>
      </c>
      <c r="F997" s="65">
        <v>43916</v>
      </c>
      <c r="G997" s="65">
        <v>44281</v>
      </c>
      <c r="H997" s="62">
        <v>20200630</v>
      </c>
      <c r="I997" s="59" t="s">
        <v>52</v>
      </c>
      <c r="J997" s="61">
        <v>4.35</v>
      </c>
      <c r="K997" s="59" t="s">
        <v>53</v>
      </c>
      <c r="L997" s="66">
        <v>542.260273972603</v>
      </c>
    </row>
    <row r="998" ht="25" customHeight="1" spans="1:12">
      <c r="A998" s="59">
        <v>996</v>
      </c>
      <c r="B998" s="59" t="s">
        <v>56</v>
      </c>
      <c r="C998" s="59" t="s">
        <v>1244</v>
      </c>
      <c r="D998" s="61">
        <v>4.35</v>
      </c>
      <c r="E998" s="62">
        <v>50000</v>
      </c>
      <c r="F998" s="65">
        <v>43917</v>
      </c>
      <c r="G998" s="65">
        <v>44282</v>
      </c>
      <c r="H998" s="62">
        <v>20200630</v>
      </c>
      <c r="I998" s="59" t="s">
        <v>52</v>
      </c>
      <c r="J998" s="61">
        <v>4.35</v>
      </c>
      <c r="K998" s="59" t="s">
        <v>53</v>
      </c>
      <c r="L998" s="66">
        <v>542.260273972603</v>
      </c>
    </row>
    <row r="999" ht="25" customHeight="1" spans="1:12">
      <c r="A999" s="59">
        <v>997</v>
      </c>
      <c r="B999" s="59" t="s">
        <v>71</v>
      </c>
      <c r="C999" s="59" t="s">
        <v>1245</v>
      </c>
      <c r="D999" s="61">
        <v>4.35</v>
      </c>
      <c r="E999" s="62">
        <v>50000</v>
      </c>
      <c r="F999" s="65">
        <v>43917</v>
      </c>
      <c r="G999" s="65">
        <v>44282</v>
      </c>
      <c r="H999" s="62">
        <v>20200630</v>
      </c>
      <c r="I999" s="59" t="s">
        <v>52</v>
      </c>
      <c r="J999" s="61">
        <v>4.35</v>
      </c>
      <c r="K999" s="59" t="s">
        <v>53</v>
      </c>
      <c r="L999" s="66">
        <v>542.260273972603</v>
      </c>
    </row>
    <row r="1000" ht="25" customHeight="1" spans="1:12">
      <c r="A1000" s="59">
        <v>998</v>
      </c>
      <c r="B1000" s="59" t="s">
        <v>13</v>
      </c>
      <c r="C1000" s="59" t="s">
        <v>1246</v>
      </c>
      <c r="D1000" s="61">
        <v>4.35</v>
      </c>
      <c r="E1000" s="62">
        <v>30000</v>
      </c>
      <c r="F1000" s="65">
        <v>43917</v>
      </c>
      <c r="G1000" s="65">
        <v>44282</v>
      </c>
      <c r="H1000" s="62">
        <v>20200630</v>
      </c>
      <c r="I1000" s="59" t="s">
        <v>52</v>
      </c>
      <c r="J1000" s="61">
        <v>4.35</v>
      </c>
      <c r="K1000" s="59" t="s">
        <v>53</v>
      </c>
      <c r="L1000" s="66">
        <v>325.356164383562</v>
      </c>
    </row>
    <row r="1001" ht="25" customHeight="1" spans="1:12">
      <c r="A1001" s="59">
        <v>999</v>
      </c>
      <c r="B1001" s="59" t="s">
        <v>13</v>
      </c>
      <c r="C1001" s="59" t="s">
        <v>1247</v>
      </c>
      <c r="D1001" s="61">
        <v>4.35</v>
      </c>
      <c r="E1001" s="62">
        <v>20000</v>
      </c>
      <c r="F1001" s="65">
        <v>43917</v>
      </c>
      <c r="G1001" s="65">
        <v>44282</v>
      </c>
      <c r="H1001" s="62">
        <v>20200630</v>
      </c>
      <c r="I1001" s="59" t="s">
        <v>52</v>
      </c>
      <c r="J1001" s="61">
        <v>4.35</v>
      </c>
      <c r="K1001" s="59" t="s">
        <v>53</v>
      </c>
      <c r="L1001" s="66">
        <v>216.904109589041</v>
      </c>
    </row>
    <row r="1002" ht="25" customHeight="1" spans="1:12">
      <c r="A1002" s="59">
        <v>1000</v>
      </c>
      <c r="B1002" s="59" t="s">
        <v>65</v>
      </c>
      <c r="C1002" s="59" t="s">
        <v>1248</v>
      </c>
      <c r="D1002" s="61">
        <v>4.35</v>
      </c>
      <c r="E1002" s="62">
        <v>20000</v>
      </c>
      <c r="F1002" s="65">
        <v>43917</v>
      </c>
      <c r="G1002" s="65">
        <v>44282</v>
      </c>
      <c r="H1002" s="62">
        <v>20200630</v>
      </c>
      <c r="I1002" s="59" t="s">
        <v>52</v>
      </c>
      <c r="J1002" s="61">
        <v>4.35</v>
      </c>
      <c r="K1002" s="59" t="s">
        <v>53</v>
      </c>
      <c r="L1002" s="66">
        <v>216.904109589041</v>
      </c>
    </row>
    <row r="1003" ht="25" customHeight="1" spans="1:12">
      <c r="A1003" s="59">
        <v>1001</v>
      </c>
      <c r="B1003" s="59" t="s">
        <v>13</v>
      </c>
      <c r="C1003" s="59" t="s">
        <v>1249</v>
      </c>
      <c r="D1003" s="61">
        <v>4.35</v>
      </c>
      <c r="E1003" s="62">
        <v>20000</v>
      </c>
      <c r="F1003" s="65">
        <v>43917</v>
      </c>
      <c r="G1003" s="65">
        <v>44282</v>
      </c>
      <c r="H1003" s="62">
        <v>20200630</v>
      </c>
      <c r="I1003" s="59" t="s">
        <v>52</v>
      </c>
      <c r="J1003" s="61">
        <v>4.35</v>
      </c>
      <c r="K1003" s="59" t="s">
        <v>53</v>
      </c>
      <c r="L1003" s="66">
        <v>216.904109589041</v>
      </c>
    </row>
    <row r="1004" ht="25" customHeight="1" spans="1:12">
      <c r="A1004" s="59">
        <v>1002</v>
      </c>
      <c r="B1004" s="59" t="s">
        <v>13</v>
      </c>
      <c r="C1004" s="59" t="s">
        <v>1250</v>
      </c>
      <c r="D1004" s="61">
        <v>4.35</v>
      </c>
      <c r="E1004" s="62">
        <v>20000</v>
      </c>
      <c r="F1004" s="65">
        <v>43917</v>
      </c>
      <c r="G1004" s="65">
        <v>44282</v>
      </c>
      <c r="H1004" s="62">
        <v>20200630</v>
      </c>
      <c r="I1004" s="59" t="s">
        <v>52</v>
      </c>
      <c r="J1004" s="61">
        <v>4.35</v>
      </c>
      <c r="K1004" s="59" t="s">
        <v>53</v>
      </c>
      <c r="L1004" s="66">
        <v>216.904109589041</v>
      </c>
    </row>
    <row r="1005" ht="25" customHeight="1" spans="1:12">
      <c r="A1005" s="59">
        <v>1003</v>
      </c>
      <c r="B1005" s="59" t="s">
        <v>337</v>
      </c>
      <c r="C1005" s="59" t="s">
        <v>1251</v>
      </c>
      <c r="D1005" s="61">
        <v>4.35</v>
      </c>
      <c r="E1005" s="62">
        <v>50000</v>
      </c>
      <c r="F1005" s="65">
        <v>43917</v>
      </c>
      <c r="G1005" s="65">
        <v>44282</v>
      </c>
      <c r="H1005" s="62">
        <v>20200630</v>
      </c>
      <c r="I1005" s="59" t="s">
        <v>52</v>
      </c>
      <c r="J1005" s="61">
        <v>4.35</v>
      </c>
      <c r="K1005" s="59" t="s">
        <v>53</v>
      </c>
      <c r="L1005" s="66">
        <v>542.260273972603</v>
      </c>
    </row>
    <row r="1006" ht="25" customHeight="1" spans="1:12">
      <c r="A1006" s="59">
        <v>1004</v>
      </c>
      <c r="B1006" s="59" t="s">
        <v>337</v>
      </c>
      <c r="C1006" s="59" t="s">
        <v>1252</v>
      </c>
      <c r="D1006" s="61">
        <v>4.35</v>
      </c>
      <c r="E1006" s="62">
        <v>50000</v>
      </c>
      <c r="F1006" s="65">
        <v>43917</v>
      </c>
      <c r="G1006" s="65">
        <v>44282</v>
      </c>
      <c r="H1006" s="62">
        <v>20200630</v>
      </c>
      <c r="I1006" s="59" t="s">
        <v>52</v>
      </c>
      <c r="J1006" s="61">
        <v>4.35</v>
      </c>
      <c r="K1006" s="59" t="s">
        <v>53</v>
      </c>
      <c r="L1006" s="66">
        <v>542.260273972603</v>
      </c>
    </row>
    <row r="1007" ht="25" customHeight="1" spans="1:12">
      <c r="A1007" s="59">
        <v>1005</v>
      </c>
      <c r="B1007" s="59" t="s">
        <v>337</v>
      </c>
      <c r="C1007" s="59" t="s">
        <v>1253</v>
      </c>
      <c r="D1007" s="61">
        <v>4.35</v>
      </c>
      <c r="E1007" s="62">
        <v>50000</v>
      </c>
      <c r="F1007" s="65">
        <v>43917</v>
      </c>
      <c r="G1007" s="65">
        <v>44282</v>
      </c>
      <c r="H1007" s="62">
        <v>20200630</v>
      </c>
      <c r="I1007" s="59" t="s">
        <v>538</v>
      </c>
      <c r="J1007" s="61">
        <v>4.35</v>
      </c>
      <c r="K1007" s="59" t="s">
        <v>53</v>
      </c>
      <c r="L1007" s="66">
        <v>542.260273972603</v>
      </c>
    </row>
    <row r="1008" ht="25" customHeight="1" spans="1:12">
      <c r="A1008" s="59">
        <v>1006</v>
      </c>
      <c r="B1008" s="59" t="s">
        <v>337</v>
      </c>
      <c r="C1008" s="59" t="s">
        <v>1254</v>
      </c>
      <c r="D1008" s="61">
        <v>4.35</v>
      </c>
      <c r="E1008" s="62">
        <v>50000</v>
      </c>
      <c r="F1008" s="65">
        <v>43917</v>
      </c>
      <c r="G1008" s="65">
        <v>44282</v>
      </c>
      <c r="H1008" s="62">
        <v>20200630</v>
      </c>
      <c r="I1008" s="59" t="s">
        <v>538</v>
      </c>
      <c r="J1008" s="61">
        <v>4.35</v>
      </c>
      <c r="K1008" s="59" t="s">
        <v>53</v>
      </c>
      <c r="L1008" s="66">
        <v>542.260273972603</v>
      </c>
    </row>
    <row r="1009" ht="25" customHeight="1" spans="1:12">
      <c r="A1009" s="59">
        <v>1007</v>
      </c>
      <c r="B1009" s="59" t="s">
        <v>337</v>
      </c>
      <c r="C1009" s="59" t="s">
        <v>1255</v>
      </c>
      <c r="D1009" s="61">
        <v>4.35</v>
      </c>
      <c r="E1009" s="62">
        <v>50000</v>
      </c>
      <c r="F1009" s="65">
        <v>43917</v>
      </c>
      <c r="G1009" s="65">
        <v>44282</v>
      </c>
      <c r="H1009" s="62">
        <v>20200630</v>
      </c>
      <c r="I1009" s="59" t="s">
        <v>538</v>
      </c>
      <c r="J1009" s="61">
        <v>4.35</v>
      </c>
      <c r="K1009" s="59" t="s">
        <v>53</v>
      </c>
      <c r="L1009" s="66">
        <v>542.260273972603</v>
      </c>
    </row>
    <row r="1010" ht="25" customHeight="1" spans="1:12">
      <c r="A1010" s="59">
        <v>1008</v>
      </c>
      <c r="B1010" s="59" t="s">
        <v>337</v>
      </c>
      <c r="C1010" s="59" t="s">
        <v>1256</v>
      </c>
      <c r="D1010" s="61">
        <v>4.35</v>
      </c>
      <c r="E1010" s="62">
        <v>50000</v>
      </c>
      <c r="F1010" s="65">
        <v>43917</v>
      </c>
      <c r="G1010" s="65">
        <v>44282</v>
      </c>
      <c r="H1010" s="62">
        <v>20200630</v>
      </c>
      <c r="I1010" s="59" t="s">
        <v>538</v>
      </c>
      <c r="J1010" s="61">
        <v>4.35</v>
      </c>
      <c r="K1010" s="59" t="s">
        <v>53</v>
      </c>
      <c r="L1010" s="66">
        <v>542.260273972603</v>
      </c>
    </row>
    <row r="1011" ht="25" customHeight="1" spans="1:12">
      <c r="A1011" s="59">
        <v>1009</v>
      </c>
      <c r="B1011" s="59" t="s">
        <v>337</v>
      </c>
      <c r="C1011" s="59" t="s">
        <v>1257</v>
      </c>
      <c r="D1011" s="61">
        <v>4.35</v>
      </c>
      <c r="E1011" s="62">
        <v>50000</v>
      </c>
      <c r="F1011" s="65">
        <v>43917</v>
      </c>
      <c r="G1011" s="65">
        <v>44282</v>
      </c>
      <c r="H1011" s="62">
        <v>20200630</v>
      </c>
      <c r="I1011" s="59" t="s">
        <v>538</v>
      </c>
      <c r="J1011" s="61">
        <v>4.35</v>
      </c>
      <c r="K1011" s="59" t="s">
        <v>53</v>
      </c>
      <c r="L1011" s="66">
        <v>542.260273972603</v>
      </c>
    </row>
    <row r="1012" ht="25" customHeight="1" spans="1:12">
      <c r="A1012" s="59">
        <v>1010</v>
      </c>
      <c r="B1012" s="59" t="s">
        <v>337</v>
      </c>
      <c r="C1012" s="59" t="s">
        <v>1258</v>
      </c>
      <c r="D1012" s="61">
        <v>4.35</v>
      </c>
      <c r="E1012" s="62">
        <v>30000</v>
      </c>
      <c r="F1012" s="65">
        <v>43917</v>
      </c>
      <c r="G1012" s="65">
        <v>44282</v>
      </c>
      <c r="H1012" s="62">
        <v>20200630</v>
      </c>
      <c r="I1012" s="59" t="s">
        <v>538</v>
      </c>
      <c r="J1012" s="61">
        <v>4.35</v>
      </c>
      <c r="K1012" s="59" t="s">
        <v>53</v>
      </c>
      <c r="L1012" s="66">
        <v>325.356164383562</v>
      </c>
    </row>
    <row r="1013" ht="25" customHeight="1" spans="1:12">
      <c r="A1013" s="59">
        <v>1011</v>
      </c>
      <c r="B1013" s="59" t="s">
        <v>71</v>
      </c>
      <c r="C1013" s="59" t="s">
        <v>1259</v>
      </c>
      <c r="D1013" s="61">
        <v>4.35</v>
      </c>
      <c r="E1013" s="62">
        <v>50000</v>
      </c>
      <c r="F1013" s="65">
        <v>43917</v>
      </c>
      <c r="G1013" s="65">
        <v>44282</v>
      </c>
      <c r="H1013" s="62">
        <v>20200630</v>
      </c>
      <c r="I1013" s="59" t="s">
        <v>52</v>
      </c>
      <c r="J1013" s="61">
        <v>4.35</v>
      </c>
      <c r="K1013" s="59" t="s">
        <v>53</v>
      </c>
      <c r="L1013" s="66">
        <v>542.260273972603</v>
      </c>
    </row>
    <row r="1014" ht="25" customHeight="1" spans="1:12">
      <c r="A1014" s="59">
        <v>1012</v>
      </c>
      <c r="B1014" s="59" t="s">
        <v>71</v>
      </c>
      <c r="C1014" s="59" t="s">
        <v>1260</v>
      </c>
      <c r="D1014" s="61">
        <v>4.35</v>
      </c>
      <c r="E1014" s="62">
        <v>50000</v>
      </c>
      <c r="F1014" s="65">
        <v>43917</v>
      </c>
      <c r="G1014" s="65">
        <v>44282</v>
      </c>
      <c r="H1014" s="62">
        <v>20200630</v>
      </c>
      <c r="I1014" s="59" t="s">
        <v>52</v>
      </c>
      <c r="J1014" s="61">
        <v>4.35</v>
      </c>
      <c r="K1014" s="59" t="s">
        <v>53</v>
      </c>
      <c r="L1014" s="66">
        <v>542.260273972603</v>
      </c>
    </row>
    <row r="1015" ht="25" customHeight="1" spans="1:12">
      <c r="A1015" s="59">
        <v>1013</v>
      </c>
      <c r="B1015" s="59" t="s">
        <v>71</v>
      </c>
      <c r="C1015" s="59" t="s">
        <v>1261</v>
      </c>
      <c r="D1015" s="61">
        <v>4.35</v>
      </c>
      <c r="E1015" s="62">
        <v>50000</v>
      </c>
      <c r="F1015" s="65">
        <v>43917</v>
      </c>
      <c r="G1015" s="65">
        <v>44282</v>
      </c>
      <c r="H1015" s="62">
        <v>20200630</v>
      </c>
      <c r="I1015" s="59" t="s">
        <v>52</v>
      </c>
      <c r="J1015" s="61">
        <v>4.35</v>
      </c>
      <c r="K1015" s="59" t="s">
        <v>53</v>
      </c>
      <c r="L1015" s="66">
        <v>542.260273972603</v>
      </c>
    </row>
    <row r="1016" ht="25" customHeight="1" spans="1:12">
      <c r="A1016" s="59">
        <v>1014</v>
      </c>
      <c r="B1016" s="59" t="s">
        <v>13</v>
      </c>
      <c r="C1016" s="59" t="s">
        <v>1262</v>
      </c>
      <c r="D1016" s="61">
        <v>4.35</v>
      </c>
      <c r="E1016" s="62">
        <v>50000</v>
      </c>
      <c r="F1016" s="65">
        <v>43917</v>
      </c>
      <c r="G1016" s="65">
        <v>44282</v>
      </c>
      <c r="H1016" s="62">
        <v>20200630</v>
      </c>
      <c r="I1016" s="59" t="s">
        <v>52</v>
      </c>
      <c r="J1016" s="61">
        <v>4.35</v>
      </c>
      <c r="K1016" s="59" t="s">
        <v>53</v>
      </c>
      <c r="L1016" s="66">
        <v>542.260273972603</v>
      </c>
    </row>
    <row r="1017" ht="25" customHeight="1" spans="1:12">
      <c r="A1017" s="59">
        <v>1015</v>
      </c>
      <c r="B1017" s="59" t="s">
        <v>381</v>
      </c>
      <c r="C1017" s="59" t="s">
        <v>1263</v>
      </c>
      <c r="D1017" s="61">
        <v>4.35</v>
      </c>
      <c r="E1017" s="62">
        <v>20000</v>
      </c>
      <c r="F1017" s="65">
        <v>43918</v>
      </c>
      <c r="G1017" s="65">
        <v>44283</v>
      </c>
      <c r="H1017" s="62">
        <v>20200630</v>
      </c>
      <c r="I1017" s="59" t="s">
        <v>52</v>
      </c>
      <c r="J1017" s="61">
        <v>4.35</v>
      </c>
      <c r="K1017" s="59" t="s">
        <v>53</v>
      </c>
      <c r="L1017" s="66">
        <v>216.904109589041</v>
      </c>
    </row>
    <row r="1018" ht="25" customHeight="1" spans="1:12">
      <c r="A1018" s="59">
        <v>1016</v>
      </c>
      <c r="B1018" s="59" t="s">
        <v>381</v>
      </c>
      <c r="C1018" s="59" t="s">
        <v>1264</v>
      </c>
      <c r="D1018" s="61">
        <v>4.35</v>
      </c>
      <c r="E1018" s="62">
        <v>30000</v>
      </c>
      <c r="F1018" s="65">
        <v>43918</v>
      </c>
      <c r="G1018" s="65">
        <v>44283</v>
      </c>
      <c r="H1018" s="62">
        <v>20200630</v>
      </c>
      <c r="I1018" s="59" t="s">
        <v>52</v>
      </c>
      <c r="J1018" s="61">
        <v>4.35</v>
      </c>
      <c r="K1018" s="59" t="s">
        <v>53</v>
      </c>
      <c r="L1018" s="66">
        <v>325.356164383562</v>
      </c>
    </row>
    <row r="1019" ht="25" customHeight="1" spans="1:12">
      <c r="A1019" s="59">
        <v>1017</v>
      </c>
      <c r="B1019" s="59" t="s">
        <v>381</v>
      </c>
      <c r="C1019" s="59" t="s">
        <v>1265</v>
      </c>
      <c r="D1019" s="61">
        <v>4.35</v>
      </c>
      <c r="E1019" s="62">
        <v>30000</v>
      </c>
      <c r="F1019" s="65">
        <v>43918</v>
      </c>
      <c r="G1019" s="65">
        <v>44283</v>
      </c>
      <c r="H1019" s="62">
        <v>20200630</v>
      </c>
      <c r="I1019" s="59" t="s">
        <v>52</v>
      </c>
      <c r="J1019" s="61">
        <v>4.35</v>
      </c>
      <c r="K1019" s="59" t="s">
        <v>53</v>
      </c>
      <c r="L1019" s="66">
        <v>325.356164383562</v>
      </c>
    </row>
    <row r="1020" ht="25" customHeight="1" spans="1:12">
      <c r="A1020" s="59">
        <v>1018</v>
      </c>
      <c r="B1020" s="59" t="s">
        <v>381</v>
      </c>
      <c r="C1020" s="59" t="s">
        <v>1266</v>
      </c>
      <c r="D1020" s="61">
        <v>4.35</v>
      </c>
      <c r="E1020" s="62">
        <v>30000</v>
      </c>
      <c r="F1020" s="65">
        <v>43918</v>
      </c>
      <c r="G1020" s="65">
        <v>44283</v>
      </c>
      <c r="H1020" s="62">
        <v>20200630</v>
      </c>
      <c r="I1020" s="59" t="s">
        <v>52</v>
      </c>
      <c r="J1020" s="61">
        <v>4.35</v>
      </c>
      <c r="K1020" s="59" t="s">
        <v>53</v>
      </c>
      <c r="L1020" s="66">
        <v>325.356164383562</v>
      </c>
    </row>
    <row r="1021" ht="25" customHeight="1" spans="1:12">
      <c r="A1021" s="59">
        <v>1019</v>
      </c>
      <c r="B1021" s="59" t="s">
        <v>381</v>
      </c>
      <c r="C1021" s="59" t="s">
        <v>1267</v>
      </c>
      <c r="D1021" s="61">
        <v>4.35</v>
      </c>
      <c r="E1021" s="62">
        <v>50000</v>
      </c>
      <c r="F1021" s="65">
        <v>43918</v>
      </c>
      <c r="G1021" s="65">
        <v>44283</v>
      </c>
      <c r="H1021" s="62">
        <v>20200630</v>
      </c>
      <c r="I1021" s="59" t="s">
        <v>52</v>
      </c>
      <c r="J1021" s="61">
        <v>4.35</v>
      </c>
      <c r="K1021" s="59" t="s">
        <v>53</v>
      </c>
      <c r="L1021" s="66">
        <v>542.260273972603</v>
      </c>
    </row>
    <row r="1022" ht="25" customHeight="1" spans="1:12">
      <c r="A1022" s="59">
        <v>1020</v>
      </c>
      <c r="B1022" s="59" t="s">
        <v>381</v>
      </c>
      <c r="C1022" s="59" t="s">
        <v>1268</v>
      </c>
      <c r="D1022" s="61">
        <v>4.35</v>
      </c>
      <c r="E1022" s="62">
        <v>50000</v>
      </c>
      <c r="F1022" s="65">
        <v>43918</v>
      </c>
      <c r="G1022" s="65">
        <v>44283</v>
      </c>
      <c r="H1022" s="62">
        <v>20200630</v>
      </c>
      <c r="I1022" s="59" t="s">
        <v>52</v>
      </c>
      <c r="J1022" s="61">
        <v>4.35</v>
      </c>
      <c r="K1022" s="59" t="s">
        <v>53</v>
      </c>
      <c r="L1022" s="66">
        <v>542.260273972603</v>
      </c>
    </row>
    <row r="1023" ht="25" customHeight="1" spans="1:12">
      <c r="A1023" s="59">
        <v>1021</v>
      </c>
      <c r="B1023" s="59" t="s">
        <v>381</v>
      </c>
      <c r="C1023" s="59" t="s">
        <v>1269</v>
      </c>
      <c r="D1023" s="61">
        <v>4.35</v>
      </c>
      <c r="E1023" s="62">
        <v>50000</v>
      </c>
      <c r="F1023" s="65">
        <v>43918</v>
      </c>
      <c r="G1023" s="65">
        <v>44283</v>
      </c>
      <c r="H1023" s="62">
        <v>20200630</v>
      </c>
      <c r="I1023" s="59" t="s">
        <v>52</v>
      </c>
      <c r="J1023" s="61">
        <v>4.35</v>
      </c>
      <c r="K1023" s="59" t="s">
        <v>53</v>
      </c>
      <c r="L1023" s="66">
        <v>542.260273972603</v>
      </c>
    </row>
    <row r="1024" ht="25" customHeight="1" spans="1:12">
      <c r="A1024" s="59">
        <v>1022</v>
      </c>
      <c r="B1024" s="59" t="s">
        <v>381</v>
      </c>
      <c r="C1024" s="59" t="s">
        <v>1270</v>
      </c>
      <c r="D1024" s="61">
        <v>4.35</v>
      </c>
      <c r="E1024" s="62">
        <v>30000</v>
      </c>
      <c r="F1024" s="65">
        <v>43918</v>
      </c>
      <c r="G1024" s="65">
        <v>44283</v>
      </c>
      <c r="H1024" s="62">
        <v>20200630</v>
      </c>
      <c r="I1024" s="59" t="s">
        <v>52</v>
      </c>
      <c r="J1024" s="61">
        <v>4.35</v>
      </c>
      <c r="K1024" s="59" t="s">
        <v>53</v>
      </c>
      <c r="L1024" s="66">
        <v>325.356164383562</v>
      </c>
    </row>
    <row r="1025" ht="25" customHeight="1" spans="1:12">
      <c r="A1025" s="59">
        <v>1023</v>
      </c>
      <c r="B1025" s="59" t="s">
        <v>23</v>
      </c>
      <c r="C1025" s="59" t="s">
        <v>1271</v>
      </c>
      <c r="D1025" s="61">
        <v>4.35</v>
      </c>
      <c r="E1025" s="62">
        <v>50000</v>
      </c>
      <c r="F1025" s="65">
        <v>43918</v>
      </c>
      <c r="G1025" s="65">
        <v>44283</v>
      </c>
      <c r="H1025" s="62">
        <v>20200630</v>
      </c>
      <c r="I1025" s="59" t="s">
        <v>52</v>
      </c>
      <c r="J1025" s="61">
        <v>4.35</v>
      </c>
      <c r="K1025" s="59" t="s">
        <v>53</v>
      </c>
      <c r="L1025" s="66">
        <v>542.260273972603</v>
      </c>
    </row>
    <row r="1026" ht="25" customHeight="1" spans="1:12">
      <c r="A1026" s="59">
        <v>1024</v>
      </c>
      <c r="B1026" s="59" t="s">
        <v>56</v>
      </c>
      <c r="C1026" s="59" t="s">
        <v>1272</v>
      </c>
      <c r="D1026" s="61">
        <v>4.35</v>
      </c>
      <c r="E1026" s="62">
        <v>40000</v>
      </c>
      <c r="F1026" s="65">
        <v>43918</v>
      </c>
      <c r="G1026" s="65">
        <v>44283</v>
      </c>
      <c r="H1026" s="62">
        <v>20200630</v>
      </c>
      <c r="I1026" s="59" t="s">
        <v>52</v>
      </c>
      <c r="J1026" s="61">
        <v>4.35</v>
      </c>
      <c r="K1026" s="59" t="s">
        <v>53</v>
      </c>
      <c r="L1026" s="66">
        <v>433.808219178082</v>
      </c>
    </row>
    <row r="1027" ht="25" customHeight="1" spans="1:12">
      <c r="A1027" s="59">
        <v>1025</v>
      </c>
      <c r="B1027" s="59" t="s">
        <v>381</v>
      </c>
      <c r="C1027" s="59" t="s">
        <v>1273</v>
      </c>
      <c r="D1027" s="61">
        <v>4.35</v>
      </c>
      <c r="E1027" s="62">
        <v>30000</v>
      </c>
      <c r="F1027" s="65">
        <v>43920</v>
      </c>
      <c r="G1027" s="65">
        <v>44285</v>
      </c>
      <c r="H1027" s="62">
        <v>20200630</v>
      </c>
      <c r="I1027" s="59" t="s">
        <v>52</v>
      </c>
      <c r="J1027" s="61">
        <v>4.35</v>
      </c>
      <c r="K1027" s="59" t="s">
        <v>53</v>
      </c>
      <c r="L1027" s="66">
        <v>325.356164383562</v>
      </c>
    </row>
    <row r="1028" ht="25" customHeight="1" spans="1:12">
      <c r="A1028" s="59">
        <v>1026</v>
      </c>
      <c r="B1028" s="59" t="s">
        <v>13</v>
      </c>
      <c r="C1028" s="59" t="s">
        <v>1274</v>
      </c>
      <c r="D1028" s="61">
        <v>4.35</v>
      </c>
      <c r="E1028" s="62">
        <v>30000</v>
      </c>
      <c r="F1028" s="65">
        <v>43920</v>
      </c>
      <c r="G1028" s="65">
        <v>44285</v>
      </c>
      <c r="H1028" s="62">
        <v>20200630</v>
      </c>
      <c r="I1028" s="59" t="s">
        <v>52</v>
      </c>
      <c r="J1028" s="61">
        <v>4.35</v>
      </c>
      <c r="K1028" s="59" t="s">
        <v>53</v>
      </c>
      <c r="L1028" s="66">
        <v>325.356164383562</v>
      </c>
    </row>
    <row r="1029" ht="25" customHeight="1" spans="1:12">
      <c r="A1029" s="59">
        <v>1027</v>
      </c>
      <c r="B1029" s="59" t="s">
        <v>63</v>
      </c>
      <c r="C1029" s="59" t="s">
        <v>1275</v>
      </c>
      <c r="D1029" s="61">
        <v>4.35</v>
      </c>
      <c r="E1029" s="62">
        <v>10000</v>
      </c>
      <c r="F1029" s="65">
        <v>43920</v>
      </c>
      <c r="G1029" s="65">
        <v>44285</v>
      </c>
      <c r="H1029" s="62">
        <v>20200630</v>
      </c>
      <c r="I1029" s="59" t="s">
        <v>52</v>
      </c>
      <c r="J1029" s="61">
        <v>4.35</v>
      </c>
      <c r="K1029" s="59" t="s">
        <v>53</v>
      </c>
      <c r="L1029" s="66">
        <v>108.452054794521</v>
      </c>
    </row>
    <row r="1030" ht="25" customHeight="1" spans="1:12">
      <c r="A1030" s="59">
        <v>1028</v>
      </c>
      <c r="B1030" s="59" t="s">
        <v>63</v>
      </c>
      <c r="C1030" s="59" t="s">
        <v>1276</v>
      </c>
      <c r="D1030" s="61">
        <v>4.35</v>
      </c>
      <c r="E1030" s="62">
        <v>10000</v>
      </c>
      <c r="F1030" s="65">
        <v>43920</v>
      </c>
      <c r="G1030" s="65">
        <v>44285</v>
      </c>
      <c r="H1030" s="62">
        <v>20200630</v>
      </c>
      <c r="I1030" s="59" t="s">
        <v>52</v>
      </c>
      <c r="J1030" s="61">
        <v>4.35</v>
      </c>
      <c r="K1030" s="59" t="s">
        <v>53</v>
      </c>
      <c r="L1030" s="66">
        <v>108.452054794521</v>
      </c>
    </row>
    <row r="1031" ht="25" customHeight="1" spans="1:12">
      <c r="A1031" s="59">
        <v>1029</v>
      </c>
      <c r="B1031" s="59" t="s">
        <v>71</v>
      </c>
      <c r="C1031" s="59" t="s">
        <v>1277</v>
      </c>
      <c r="D1031" s="61">
        <v>4.35</v>
      </c>
      <c r="E1031" s="62">
        <v>50000</v>
      </c>
      <c r="F1031" s="65">
        <v>43920</v>
      </c>
      <c r="G1031" s="65">
        <v>44285</v>
      </c>
      <c r="H1031" s="62">
        <v>20200630</v>
      </c>
      <c r="I1031" s="59" t="s">
        <v>52</v>
      </c>
      <c r="J1031" s="61">
        <v>4.35</v>
      </c>
      <c r="K1031" s="59" t="s">
        <v>53</v>
      </c>
      <c r="L1031" s="66">
        <v>542.260273972603</v>
      </c>
    </row>
    <row r="1032" ht="25" customHeight="1" spans="1:12">
      <c r="A1032" s="59">
        <v>1030</v>
      </c>
      <c r="B1032" s="59" t="s">
        <v>63</v>
      </c>
      <c r="C1032" s="59" t="s">
        <v>1278</v>
      </c>
      <c r="D1032" s="61">
        <v>4.35</v>
      </c>
      <c r="E1032" s="62">
        <v>10000</v>
      </c>
      <c r="F1032" s="65">
        <v>43920</v>
      </c>
      <c r="G1032" s="65">
        <v>44285</v>
      </c>
      <c r="H1032" s="62">
        <v>20200630</v>
      </c>
      <c r="I1032" s="59" t="s">
        <v>52</v>
      </c>
      <c r="J1032" s="61">
        <v>4.35</v>
      </c>
      <c r="K1032" s="59" t="s">
        <v>53</v>
      </c>
      <c r="L1032" s="66">
        <v>108.452054794521</v>
      </c>
    </row>
    <row r="1033" ht="25" customHeight="1" spans="1:12">
      <c r="A1033" s="59">
        <v>1031</v>
      </c>
      <c r="B1033" s="59" t="s">
        <v>63</v>
      </c>
      <c r="C1033" s="59" t="s">
        <v>1279</v>
      </c>
      <c r="D1033" s="61">
        <v>4.35</v>
      </c>
      <c r="E1033" s="62">
        <v>10000</v>
      </c>
      <c r="F1033" s="65">
        <v>43920</v>
      </c>
      <c r="G1033" s="65">
        <v>44285</v>
      </c>
      <c r="H1033" s="62">
        <v>20200630</v>
      </c>
      <c r="I1033" s="59" t="s">
        <v>52</v>
      </c>
      <c r="J1033" s="61">
        <v>4.35</v>
      </c>
      <c r="K1033" s="59" t="s">
        <v>53</v>
      </c>
      <c r="L1033" s="66">
        <v>108.452054794521</v>
      </c>
    </row>
    <row r="1034" ht="25" customHeight="1" spans="1:12">
      <c r="A1034" s="59">
        <v>1032</v>
      </c>
      <c r="B1034" s="59" t="s">
        <v>63</v>
      </c>
      <c r="C1034" s="59" t="s">
        <v>1280</v>
      </c>
      <c r="D1034" s="61">
        <v>4.35</v>
      </c>
      <c r="E1034" s="62">
        <v>10000</v>
      </c>
      <c r="F1034" s="65">
        <v>43920</v>
      </c>
      <c r="G1034" s="65">
        <v>44285</v>
      </c>
      <c r="H1034" s="62">
        <v>20200630</v>
      </c>
      <c r="I1034" s="59" t="s">
        <v>52</v>
      </c>
      <c r="J1034" s="61">
        <v>4.35</v>
      </c>
      <c r="K1034" s="59" t="s">
        <v>53</v>
      </c>
      <c r="L1034" s="66">
        <v>108.452054794521</v>
      </c>
    </row>
    <row r="1035" ht="25" customHeight="1" spans="1:12">
      <c r="A1035" s="59">
        <v>1033</v>
      </c>
      <c r="B1035" s="59" t="s">
        <v>63</v>
      </c>
      <c r="C1035" s="59" t="s">
        <v>1281</v>
      </c>
      <c r="D1035" s="61">
        <v>4.35</v>
      </c>
      <c r="E1035" s="62">
        <v>10000</v>
      </c>
      <c r="F1035" s="65">
        <v>43920</v>
      </c>
      <c r="G1035" s="65">
        <v>44285</v>
      </c>
      <c r="H1035" s="62">
        <v>20200630</v>
      </c>
      <c r="I1035" s="59" t="s">
        <v>52</v>
      </c>
      <c r="J1035" s="61">
        <v>4.35</v>
      </c>
      <c r="K1035" s="59" t="s">
        <v>53</v>
      </c>
      <c r="L1035" s="66">
        <v>108.452054794521</v>
      </c>
    </row>
    <row r="1036" ht="25" customHeight="1" spans="1:12">
      <c r="A1036" s="59">
        <v>1034</v>
      </c>
      <c r="B1036" s="59" t="s">
        <v>63</v>
      </c>
      <c r="C1036" s="59" t="s">
        <v>1282</v>
      </c>
      <c r="D1036" s="61">
        <v>4.35</v>
      </c>
      <c r="E1036" s="62">
        <v>10000</v>
      </c>
      <c r="F1036" s="65">
        <v>43920</v>
      </c>
      <c r="G1036" s="65">
        <v>44285</v>
      </c>
      <c r="H1036" s="62">
        <v>20200630</v>
      </c>
      <c r="I1036" s="59" t="s">
        <v>538</v>
      </c>
      <c r="J1036" s="61">
        <v>4.35</v>
      </c>
      <c r="K1036" s="59" t="s">
        <v>53</v>
      </c>
      <c r="L1036" s="66">
        <v>108.452054794521</v>
      </c>
    </row>
    <row r="1037" ht="25" customHeight="1" spans="1:12">
      <c r="A1037" s="59">
        <v>1035</v>
      </c>
      <c r="B1037" s="59" t="s">
        <v>47</v>
      </c>
      <c r="C1037" s="59" t="s">
        <v>1283</v>
      </c>
      <c r="D1037" s="61">
        <v>4.35</v>
      </c>
      <c r="E1037" s="62">
        <v>50000</v>
      </c>
      <c r="F1037" s="65">
        <v>43920</v>
      </c>
      <c r="G1037" s="65">
        <v>44285</v>
      </c>
      <c r="H1037" s="62">
        <v>20200630</v>
      </c>
      <c r="I1037" s="59" t="s">
        <v>529</v>
      </c>
      <c r="J1037" s="61">
        <v>4.35</v>
      </c>
      <c r="K1037" s="59" t="s">
        <v>53</v>
      </c>
      <c r="L1037" s="66">
        <v>542.260273972603</v>
      </c>
    </row>
    <row r="1038" ht="25" customHeight="1" spans="1:12">
      <c r="A1038" s="59">
        <v>1036</v>
      </c>
      <c r="B1038" s="59" t="s">
        <v>37</v>
      </c>
      <c r="C1038" s="59" t="s">
        <v>1284</v>
      </c>
      <c r="D1038" s="61">
        <v>4.35</v>
      </c>
      <c r="E1038" s="62">
        <v>30000</v>
      </c>
      <c r="F1038" s="65">
        <v>43920</v>
      </c>
      <c r="G1038" s="65">
        <v>44285</v>
      </c>
      <c r="H1038" s="62">
        <v>20200630</v>
      </c>
      <c r="I1038" s="59" t="s">
        <v>529</v>
      </c>
      <c r="J1038" s="61">
        <v>4.35</v>
      </c>
      <c r="K1038" s="59" t="s">
        <v>53</v>
      </c>
      <c r="L1038" s="66">
        <v>325.356164383562</v>
      </c>
    </row>
    <row r="1039" ht="25" customHeight="1" spans="1:12">
      <c r="A1039" s="59">
        <v>1037</v>
      </c>
      <c r="B1039" s="59" t="s">
        <v>37</v>
      </c>
      <c r="C1039" s="59" t="s">
        <v>1285</v>
      </c>
      <c r="D1039" s="61">
        <v>4.35</v>
      </c>
      <c r="E1039" s="62">
        <v>3000</v>
      </c>
      <c r="F1039" s="65">
        <v>43920</v>
      </c>
      <c r="G1039" s="65">
        <v>44285</v>
      </c>
      <c r="H1039" s="62">
        <v>20200630</v>
      </c>
      <c r="I1039" s="59" t="s">
        <v>52</v>
      </c>
      <c r="J1039" s="61">
        <v>4.35</v>
      </c>
      <c r="K1039" s="59" t="s">
        <v>53</v>
      </c>
      <c r="L1039" s="66">
        <v>32.5356164383562</v>
      </c>
    </row>
    <row r="1040" ht="25" customHeight="1" spans="1:12">
      <c r="A1040" s="59">
        <v>1038</v>
      </c>
      <c r="B1040" s="59" t="s">
        <v>47</v>
      </c>
      <c r="C1040" s="59" t="s">
        <v>1286</v>
      </c>
      <c r="D1040" s="61">
        <v>4.35</v>
      </c>
      <c r="E1040" s="62">
        <v>50000</v>
      </c>
      <c r="F1040" s="65">
        <v>43920</v>
      </c>
      <c r="G1040" s="65">
        <v>44285</v>
      </c>
      <c r="H1040" s="62">
        <v>20200630</v>
      </c>
      <c r="I1040" s="59" t="s">
        <v>52</v>
      </c>
      <c r="J1040" s="61">
        <v>4.35</v>
      </c>
      <c r="K1040" s="59" t="s">
        <v>53</v>
      </c>
      <c r="L1040" s="66">
        <v>542.260273972603</v>
      </c>
    </row>
    <row r="1041" ht="25" customHeight="1" spans="1:12">
      <c r="A1041" s="59">
        <v>1039</v>
      </c>
      <c r="B1041" s="59" t="s">
        <v>47</v>
      </c>
      <c r="C1041" s="59" t="s">
        <v>1287</v>
      </c>
      <c r="D1041" s="61">
        <v>4.35</v>
      </c>
      <c r="E1041" s="62">
        <v>50000</v>
      </c>
      <c r="F1041" s="65">
        <v>43920</v>
      </c>
      <c r="G1041" s="65">
        <v>44285</v>
      </c>
      <c r="H1041" s="62">
        <v>20200630</v>
      </c>
      <c r="I1041" s="59" t="s">
        <v>52</v>
      </c>
      <c r="J1041" s="61">
        <v>4.35</v>
      </c>
      <c r="K1041" s="59" t="s">
        <v>53</v>
      </c>
      <c r="L1041" s="66">
        <v>542.260273972603</v>
      </c>
    </row>
    <row r="1042" ht="25" customHeight="1" spans="1:12">
      <c r="A1042" s="59">
        <v>1040</v>
      </c>
      <c r="B1042" s="59" t="s">
        <v>63</v>
      </c>
      <c r="C1042" s="59" t="s">
        <v>1288</v>
      </c>
      <c r="D1042" s="61">
        <v>4.35</v>
      </c>
      <c r="E1042" s="62">
        <v>10000</v>
      </c>
      <c r="F1042" s="65">
        <v>43920</v>
      </c>
      <c r="G1042" s="65">
        <v>44285</v>
      </c>
      <c r="H1042" s="62">
        <v>20200630</v>
      </c>
      <c r="I1042" s="59" t="s">
        <v>52</v>
      </c>
      <c r="J1042" s="61">
        <v>4.35</v>
      </c>
      <c r="K1042" s="59" t="s">
        <v>53</v>
      </c>
      <c r="L1042" s="66">
        <v>108.452054794521</v>
      </c>
    </row>
    <row r="1043" ht="25" customHeight="1" spans="1:12">
      <c r="A1043" s="59">
        <v>1041</v>
      </c>
      <c r="B1043" s="59" t="s">
        <v>47</v>
      </c>
      <c r="C1043" s="59" t="s">
        <v>1289</v>
      </c>
      <c r="D1043" s="61">
        <v>4.35</v>
      </c>
      <c r="E1043" s="62">
        <v>50000</v>
      </c>
      <c r="F1043" s="65">
        <v>43920</v>
      </c>
      <c r="G1043" s="65">
        <v>44285</v>
      </c>
      <c r="H1043" s="62">
        <v>20200630</v>
      </c>
      <c r="I1043" s="59" t="s">
        <v>52</v>
      </c>
      <c r="J1043" s="61">
        <v>4.35</v>
      </c>
      <c r="K1043" s="59" t="s">
        <v>53</v>
      </c>
      <c r="L1043" s="66">
        <v>542.260273972603</v>
      </c>
    </row>
    <row r="1044" ht="25" customHeight="1" spans="1:12">
      <c r="A1044" s="59">
        <v>1042</v>
      </c>
      <c r="B1044" s="59" t="s">
        <v>23</v>
      </c>
      <c r="C1044" s="59" t="s">
        <v>1290</v>
      </c>
      <c r="D1044" s="61">
        <v>4.35</v>
      </c>
      <c r="E1044" s="62">
        <v>50000</v>
      </c>
      <c r="F1044" s="65">
        <v>43921</v>
      </c>
      <c r="G1044" s="65">
        <v>44286</v>
      </c>
      <c r="H1044" s="62">
        <v>20200630</v>
      </c>
      <c r="I1044" s="59" t="s">
        <v>52</v>
      </c>
      <c r="J1044" s="61">
        <v>4.35</v>
      </c>
      <c r="K1044" s="59" t="s">
        <v>53</v>
      </c>
      <c r="L1044" s="66">
        <v>542.260273972603</v>
      </c>
    </row>
    <row r="1045" ht="25" customHeight="1" spans="1:12">
      <c r="A1045" s="59">
        <v>1043</v>
      </c>
      <c r="B1045" s="59" t="s">
        <v>23</v>
      </c>
      <c r="C1045" s="59" t="s">
        <v>1291</v>
      </c>
      <c r="D1045" s="61">
        <v>4.35</v>
      </c>
      <c r="E1045" s="62">
        <v>50000</v>
      </c>
      <c r="F1045" s="65">
        <v>43921</v>
      </c>
      <c r="G1045" s="65">
        <v>44286</v>
      </c>
      <c r="H1045" s="62">
        <v>20200630</v>
      </c>
      <c r="I1045" s="59" t="s">
        <v>52</v>
      </c>
      <c r="J1045" s="61">
        <v>4.35</v>
      </c>
      <c r="K1045" s="59" t="s">
        <v>53</v>
      </c>
      <c r="L1045" s="66">
        <v>542.260273972603</v>
      </c>
    </row>
    <row r="1046" ht="25" customHeight="1" spans="1:12">
      <c r="A1046" s="59">
        <v>1044</v>
      </c>
      <c r="B1046" s="59" t="s">
        <v>23</v>
      </c>
      <c r="C1046" s="59" t="s">
        <v>1292</v>
      </c>
      <c r="D1046" s="61">
        <v>4.35</v>
      </c>
      <c r="E1046" s="62">
        <v>50000</v>
      </c>
      <c r="F1046" s="65">
        <v>43921</v>
      </c>
      <c r="G1046" s="65">
        <v>44286</v>
      </c>
      <c r="H1046" s="62">
        <v>20200630</v>
      </c>
      <c r="I1046" s="59" t="s">
        <v>52</v>
      </c>
      <c r="J1046" s="61">
        <v>4.35</v>
      </c>
      <c r="K1046" s="59" t="s">
        <v>53</v>
      </c>
      <c r="L1046" s="66">
        <v>542.260273972603</v>
      </c>
    </row>
    <row r="1047" ht="25" customHeight="1" spans="1:12">
      <c r="A1047" s="59">
        <v>1045</v>
      </c>
      <c r="B1047" s="59" t="s">
        <v>23</v>
      </c>
      <c r="C1047" s="59" t="s">
        <v>1293</v>
      </c>
      <c r="D1047" s="61">
        <v>4.35</v>
      </c>
      <c r="E1047" s="62">
        <v>50000</v>
      </c>
      <c r="F1047" s="65">
        <v>43921</v>
      </c>
      <c r="G1047" s="65">
        <v>44286</v>
      </c>
      <c r="H1047" s="62">
        <v>20200630</v>
      </c>
      <c r="I1047" s="59" t="s">
        <v>52</v>
      </c>
      <c r="J1047" s="61">
        <v>4.35</v>
      </c>
      <c r="K1047" s="59" t="s">
        <v>53</v>
      </c>
      <c r="L1047" s="66">
        <v>542.260273972603</v>
      </c>
    </row>
    <row r="1048" ht="25" customHeight="1" spans="1:12">
      <c r="A1048" s="59">
        <v>1046</v>
      </c>
      <c r="B1048" s="59" t="s">
        <v>23</v>
      </c>
      <c r="C1048" s="59" t="s">
        <v>1294</v>
      </c>
      <c r="D1048" s="61">
        <v>4.35</v>
      </c>
      <c r="E1048" s="62">
        <v>50000</v>
      </c>
      <c r="F1048" s="65">
        <v>43921</v>
      </c>
      <c r="G1048" s="65">
        <v>44286</v>
      </c>
      <c r="H1048" s="62">
        <v>20200630</v>
      </c>
      <c r="I1048" s="59" t="s">
        <v>52</v>
      </c>
      <c r="J1048" s="61">
        <v>4.35</v>
      </c>
      <c r="K1048" s="59" t="s">
        <v>53</v>
      </c>
      <c r="L1048" s="66">
        <v>542.260273972603</v>
      </c>
    </row>
    <row r="1049" ht="25" customHeight="1" spans="1:12">
      <c r="A1049" s="59">
        <v>1047</v>
      </c>
      <c r="B1049" s="59" t="s">
        <v>23</v>
      </c>
      <c r="C1049" s="59" t="s">
        <v>1295</v>
      </c>
      <c r="D1049" s="61">
        <v>4.35</v>
      </c>
      <c r="E1049" s="62">
        <v>50000</v>
      </c>
      <c r="F1049" s="65">
        <v>43921</v>
      </c>
      <c r="G1049" s="65">
        <v>44286</v>
      </c>
      <c r="H1049" s="62">
        <v>20200630</v>
      </c>
      <c r="I1049" s="59" t="s">
        <v>52</v>
      </c>
      <c r="J1049" s="61">
        <v>4.35</v>
      </c>
      <c r="K1049" s="59" t="s">
        <v>53</v>
      </c>
      <c r="L1049" s="66">
        <v>542.260273972603</v>
      </c>
    </row>
    <row r="1050" ht="25" customHeight="1" spans="1:12">
      <c r="A1050" s="59">
        <v>1048</v>
      </c>
      <c r="B1050" s="59" t="s">
        <v>337</v>
      </c>
      <c r="C1050" s="59" t="s">
        <v>1296</v>
      </c>
      <c r="D1050" s="61">
        <v>4.35</v>
      </c>
      <c r="E1050" s="62">
        <v>50000</v>
      </c>
      <c r="F1050" s="59">
        <v>20190820</v>
      </c>
      <c r="G1050" s="59">
        <v>20200819</v>
      </c>
      <c r="H1050" s="62">
        <v>20200630</v>
      </c>
      <c r="I1050" s="59" t="s">
        <v>1297</v>
      </c>
      <c r="J1050" s="61">
        <v>4.35</v>
      </c>
      <c r="K1050" s="59" t="s">
        <v>514</v>
      </c>
      <c r="L1050" s="66">
        <v>550</v>
      </c>
    </row>
    <row r="1051" ht="25" customHeight="1" spans="1:12">
      <c r="A1051" s="59">
        <v>1049</v>
      </c>
      <c r="B1051" s="59" t="s">
        <v>337</v>
      </c>
      <c r="C1051" s="59" t="s">
        <v>397</v>
      </c>
      <c r="D1051" s="61">
        <v>4.35</v>
      </c>
      <c r="E1051" s="62">
        <v>50000</v>
      </c>
      <c r="F1051" s="59">
        <v>20190823</v>
      </c>
      <c r="G1051" s="59">
        <v>20200822</v>
      </c>
      <c r="H1051" s="62">
        <v>20200630</v>
      </c>
      <c r="I1051" s="59" t="s">
        <v>150</v>
      </c>
      <c r="J1051" s="61">
        <v>4.35</v>
      </c>
      <c r="K1051" s="59" t="s">
        <v>514</v>
      </c>
      <c r="L1051" s="66">
        <v>550</v>
      </c>
    </row>
    <row r="1052" ht="25" customHeight="1" spans="1:12">
      <c r="A1052" s="59">
        <v>1050</v>
      </c>
      <c r="B1052" s="59" t="s">
        <v>65</v>
      </c>
      <c r="C1052" s="59" t="s">
        <v>1298</v>
      </c>
      <c r="D1052" s="61">
        <v>4.35</v>
      </c>
      <c r="E1052" s="62">
        <v>50000</v>
      </c>
      <c r="F1052" s="59">
        <v>20190823</v>
      </c>
      <c r="G1052" s="59">
        <v>20200822</v>
      </c>
      <c r="H1052" s="62">
        <v>20200630</v>
      </c>
      <c r="I1052" s="59" t="s">
        <v>1299</v>
      </c>
      <c r="J1052" s="61">
        <v>4.35</v>
      </c>
      <c r="K1052" s="59" t="s">
        <v>514</v>
      </c>
      <c r="L1052" s="66">
        <v>550</v>
      </c>
    </row>
    <row r="1053" ht="25" customHeight="1" spans="1:12">
      <c r="A1053" s="59">
        <v>1051</v>
      </c>
      <c r="B1053" s="59" t="s">
        <v>65</v>
      </c>
      <c r="C1053" s="59" t="s">
        <v>1300</v>
      </c>
      <c r="D1053" s="61">
        <v>4.35</v>
      </c>
      <c r="E1053" s="62">
        <v>50000</v>
      </c>
      <c r="F1053" s="59">
        <v>20190823</v>
      </c>
      <c r="G1053" s="59">
        <v>20200822</v>
      </c>
      <c r="H1053" s="62">
        <v>20200630</v>
      </c>
      <c r="I1053" s="59" t="s">
        <v>1299</v>
      </c>
      <c r="J1053" s="61">
        <v>4.35</v>
      </c>
      <c r="K1053" s="59" t="s">
        <v>514</v>
      </c>
      <c r="L1053" s="66">
        <v>550</v>
      </c>
    </row>
    <row r="1054" ht="25" customHeight="1" spans="1:12">
      <c r="A1054" s="59">
        <v>1052</v>
      </c>
      <c r="B1054" s="59" t="s">
        <v>359</v>
      </c>
      <c r="C1054" s="59" t="s">
        <v>1301</v>
      </c>
      <c r="D1054" s="61">
        <v>4.35</v>
      </c>
      <c r="E1054" s="62">
        <v>30000</v>
      </c>
      <c r="F1054" s="59">
        <v>20190823</v>
      </c>
      <c r="G1054" s="59">
        <v>20200822</v>
      </c>
      <c r="H1054" s="62">
        <v>20200630</v>
      </c>
      <c r="I1054" s="59" t="s">
        <v>150</v>
      </c>
      <c r="J1054" s="61">
        <v>4.35</v>
      </c>
      <c r="K1054" s="59" t="s">
        <v>514</v>
      </c>
      <c r="L1054" s="66">
        <v>330</v>
      </c>
    </row>
    <row r="1055" ht="25" customHeight="1" spans="1:12">
      <c r="A1055" s="59">
        <v>1053</v>
      </c>
      <c r="B1055" s="59" t="s">
        <v>359</v>
      </c>
      <c r="C1055" s="59" t="s">
        <v>1302</v>
      </c>
      <c r="D1055" s="61">
        <v>4.35</v>
      </c>
      <c r="E1055" s="62">
        <v>50000</v>
      </c>
      <c r="F1055" s="59">
        <v>20190826</v>
      </c>
      <c r="G1055" s="59">
        <v>20200825</v>
      </c>
      <c r="H1055" s="62">
        <v>20200630</v>
      </c>
      <c r="I1055" s="59" t="s">
        <v>87</v>
      </c>
      <c r="J1055" s="61">
        <v>4.35</v>
      </c>
      <c r="K1055" s="59" t="s">
        <v>514</v>
      </c>
      <c r="L1055" s="66">
        <v>550</v>
      </c>
    </row>
    <row r="1056" ht="25" customHeight="1" spans="1:12">
      <c r="A1056" s="59">
        <v>1054</v>
      </c>
      <c r="B1056" s="59" t="s">
        <v>359</v>
      </c>
      <c r="C1056" s="59" t="s">
        <v>1303</v>
      </c>
      <c r="D1056" s="61">
        <v>4.35</v>
      </c>
      <c r="E1056" s="62">
        <v>30000</v>
      </c>
      <c r="F1056" s="59">
        <v>20190823</v>
      </c>
      <c r="G1056" s="59">
        <v>20200822</v>
      </c>
      <c r="H1056" s="62">
        <v>20200630</v>
      </c>
      <c r="I1056" s="59" t="s">
        <v>87</v>
      </c>
      <c r="J1056" s="61">
        <v>4.35</v>
      </c>
      <c r="K1056" s="59" t="s">
        <v>514</v>
      </c>
      <c r="L1056" s="66">
        <v>330</v>
      </c>
    </row>
    <row r="1057" ht="25" customHeight="1" spans="1:12">
      <c r="A1057" s="59">
        <v>1055</v>
      </c>
      <c r="B1057" s="59" t="s">
        <v>71</v>
      </c>
      <c r="C1057" s="59" t="s">
        <v>1304</v>
      </c>
      <c r="D1057" s="61">
        <v>4.35</v>
      </c>
      <c r="E1057" s="62">
        <v>5000</v>
      </c>
      <c r="F1057" s="59">
        <v>20190826</v>
      </c>
      <c r="G1057" s="59">
        <v>20200825</v>
      </c>
      <c r="H1057" s="62">
        <v>20200630</v>
      </c>
      <c r="I1057" s="59" t="s">
        <v>150</v>
      </c>
      <c r="J1057" s="61">
        <v>4.35</v>
      </c>
      <c r="K1057" s="59" t="s">
        <v>514</v>
      </c>
      <c r="L1057" s="66">
        <v>55</v>
      </c>
    </row>
    <row r="1058" ht="25" customHeight="1" spans="1:12">
      <c r="A1058" s="59">
        <v>1056</v>
      </c>
      <c r="B1058" s="59" t="s">
        <v>74</v>
      </c>
      <c r="C1058" s="60" t="s">
        <v>1305</v>
      </c>
      <c r="D1058" s="61">
        <v>4.35</v>
      </c>
      <c r="E1058" s="62">
        <v>40000</v>
      </c>
      <c r="F1058" s="59">
        <v>20190829</v>
      </c>
      <c r="G1058" s="59">
        <v>20200828</v>
      </c>
      <c r="H1058" s="62">
        <v>20200630</v>
      </c>
      <c r="I1058" s="59" t="s">
        <v>150</v>
      </c>
      <c r="J1058" s="61">
        <v>4.35</v>
      </c>
      <c r="K1058" s="59" t="s">
        <v>514</v>
      </c>
      <c r="L1058" s="66">
        <v>437</v>
      </c>
    </row>
    <row r="1059" ht="25" customHeight="1" spans="1:12">
      <c r="A1059" s="59">
        <v>1057</v>
      </c>
      <c r="B1059" s="59" t="s">
        <v>63</v>
      </c>
      <c r="C1059" s="59" t="s">
        <v>1306</v>
      </c>
      <c r="D1059" s="61">
        <v>4.35</v>
      </c>
      <c r="E1059" s="62">
        <v>50000</v>
      </c>
      <c r="F1059" s="59">
        <v>20190902</v>
      </c>
      <c r="G1059" s="59">
        <v>20200901</v>
      </c>
      <c r="H1059" s="62">
        <v>20200630</v>
      </c>
      <c r="I1059" s="59" t="s">
        <v>150</v>
      </c>
      <c r="J1059" s="61">
        <v>4.35</v>
      </c>
      <c r="K1059" s="59" t="s">
        <v>514</v>
      </c>
      <c r="L1059" s="66">
        <v>550</v>
      </c>
    </row>
    <row r="1060" ht="25" customHeight="1" spans="1:12">
      <c r="A1060" s="59">
        <v>1058</v>
      </c>
      <c r="B1060" s="59" t="s">
        <v>63</v>
      </c>
      <c r="C1060" s="59" t="s">
        <v>1307</v>
      </c>
      <c r="D1060" s="61">
        <v>4.35</v>
      </c>
      <c r="E1060" s="62">
        <v>40000</v>
      </c>
      <c r="F1060" s="59">
        <v>20190903</v>
      </c>
      <c r="G1060" s="59">
        <v>20200903</v>
      </c>
      <c r="H1060" s="62">
        <v>20200630</v>
      </c>
      <c r="I1060" s="59" t="s">
        <v>150</v>
      </c>
      <c r="J1060" s="61">
        <v>4.35</v>
      </c>
      <c r="K1060" s="59" t="s">
        <v>514</v>
      </c>
      <c r="L1060" s="66">
        <v>437</v>
      </c>
    </row>
    <row r="1061" ht="25" customHeight="1" spans="1:12">
      <c r="A1061" s="59">
        <v>1059</v>
      </c>
      <c r="B1061" s="59" t="s">
        <v>43</v>
      </c>
      <c r="C1061" s="59" t="s">
        <v>1308</v>
      </c>
      <c r="D1061" s="61">
        <v>4.35</v>
      </c>
      <c r="E1061" s="62">
        <v>20000</v>
      </c>
      <c r="F1061" s="59">
        <v>20190903</v>
      </c>
      <c r="G1061" s="59">
        <v>20200903</v>
      </c>
      <c r="H1061" s="62">
        <v>20200630</v>
      </c>
      <c r="I1061" s="59" t="s">
        <v>150</v>
      </c>
      <c r="J1061" s="61">
        <v>4.35</v>
      </c>
      <c r="K1061" s="59" t="s">
        <v>514</v>
      </c>
      <c r="L1061" s="66">
        <v>220</v>
      </c>
    </row>
    <row r="1062" ht="25" customHeight="1" spans="1:12">
      <c r="A1062" s="59">
        <v>1060</v>
      </c>
      <c r="B1062" s="59" t="s">
        <v>71</v>
      </c>
      <c r="C1062" s="59" t="s">
        <v>1309</v>
      </c>
      <c r="D1062" s="61">
        <v>4.35</v>
      </c>
      <c r="E1062" s="62">
        <v>50000</v>
      </c>
      <c r="F1062" s="59">
        <v>20190904</v>
      </c>
      <c r="G1062" s="59">
        <v>20200903</v>
      </c>
      <c r="H1062" s="62">
        <v>20200630</v>
      </c>
      <c r="I1062" s="59" t="s">
        <v>87</v>
      </c>
      <c r="J1062" s="61">
        <v>4.35</v>
      </c>
      <c r="K1062" s="59" t="s">
        <v>514</v>
      </c>
      <c r="L1062" s="66">
        <v>550</v>
      </c>
    </row>
    <row r="1063" ht="25" customHeight="1" spans="1:12">
      <c r="A1063" s="59">
        <v>1061</v>
      </c>
      <c r="B1063" s="59" t="s">
        <v>65</v>
      </c>
      <c r="C1063" s="59" t="s">
        <v>1310</v>
      </c>
      <c r="D1063" s="61">
        <v>4.35</v>
      </c>
      <c r="E1063" s="62">
        <v>40000</v>
      </c>
      <c r="F1063" s="59">
        <v>20190906</v>
      </c>
      <c r="G1063" s="59">
        <v>20200905</v>
      </c>
      <c r="H1063" s="62">
        <v>20200630</v>
      </c>
      <c r="I1063" s="59" t="s">
        <v>87</v>
      </c>
      <c r="J1063" s="61">
        <v>4.35</v>
      </c>
      <c r="K1063" s="59" t="s">
        <v>514</v>
      </c>
      <c r="L1063" s="66">
        <v>437</v>
      </c>
    </row>
    <row r="1064" ht="25" customHeight="1" spans="1:12">
      <c r="A1064" s="59">
        <v>1062</v>
      </c>
      <c r="B1064" s="59" t="s">
        <v>71</v>
      </c>
      <c r="C1064" s="59" t="s">
        <v>1311</v>
      </c>
      <c r="D1064" s="61">
        <v>4.35</v>
      </c>
      <c r="E1064" s="62">
        <v>50000</v>
      </c>
      <c r="F1064" s="59">
        <v>20190909</v>
      </c>
      <c r="G1064" s="59">
        <v>20200908</v>
      </c>
      <c r="H1064" s="62">
        <v>20200630</v>
      </c>
      <c r="I1064" s="59" t="s">
        <v>520</v>
      </c>
      <c r="J1064" s="61">
        <v>4.35</v>
      </c>
      <c r="K1064" s="59" t="s">
        <v>514</v>
      </c>
      <c r="L1064" s="66">
        <v>550</v>
      </c>
    </row>
    <row r="1065" ht="25" customHeight="1" spans="1:12">
      <c r="A1065" s="59">
        <v>1063</v>
      </c>
      <c r="B1065" s="59" t="s">
        <v>34</v>
      </c>
      <c r="C1065" s="59" t="s">
        <v>1312</v>
      </c>
      <c r="D1065" s="61">
        <v>4.35</v>
      </c>
      <c r="E1065" s="62">
        <v>30000</v>
      </c>
      <c r="F1065" s="59">
        <v>20190912</v>
      </c>
      <c r="G1065" s="59">
        <v>20200911</v>
      </c>
      <c r="H1065" s="62">
        <v>20200630</v>
      </c>
      <c r="I1065" s="59" t="s">
        <v>1313</v>
      </c>
      <c r="J1065" s="61">
        <v>4.35</v>
      </c>
      <c r="K1065" s="59" t="s">
        <v>514</v>
      </c>
      <c r="L1065" s="66">
        <v>330</v>
      </c>
    </row>
    <row r="1066" ht="25" customHeight="1" spans="1:12">
      <c r="A1066" s="59">
        <v>1064</v>
      </c>
      <c r="B1066" s="59" t="s">
        <v>34</v>
      </c>
      <c r="C1066" s="59" t="s">
        <v>1314</v>
      </c>
      <c r="D1066" s="61">
        <v>4.35</v>
      </c>
      <c r="E1066" s="62">
        <v>20000</v>
      </c>
      <c r="F1066" s="59">
        <v>20190912</v>
      </c>
      <c r="G1066" s="59">
        <v>20200911</v>
      </c>
      <c r="H1066" s="62">
        <v>20200630</v>
      </c>
      <c r="I1066" s="59" t="s">
        <v>87</v>
      </c>
      <c r="J1066" s="61">
        <v>4.35</v>
      </c>
      <c r="K1066" s="59" t="s">
        <v>514</v>
      </c>
      <c r="L1066" s="66">
        <v>220</v>
      </c>
    </row>
    <row r="1067" ht="25" customHeight="1" spans="1:12">
      <c r="A1067" s="59">
        <v>1065</v>
      </c>
      <c r="B1067" s="59" t="s">
        <v>34</v>
      </c>
      <c r="C1067" s="59" t="s">
        <v>1315</v>
      </c>
      <c r="D1067" s="61">
        <v>4.35</v>
      </c>
      <c r="E1067" s="62">
        <v>20000</v>
      </c>
      <c r="F1067" s="59">
        <v>20190912</v>
      </c>
      <c r="G1067" s="59">
        <v>20200911</v>
      </c>
      <c r="H1067" s="62">
        <v>20200630</v>
      </c>
      <c r="I1067" s="59" t="s">
        <v>87</v>
      </c>
      <c r="J1067" s="61">
        <v>4.35</v>
      </c>
      <c r="K1067" s="59" t="s">
        <v>514</v>
      </c>
      <c r="L1067" s="66">
        <v>220</v>
      </c>
    </row>
    <row r="1068" ht="25" customHeight="1" spans="1:12">
      <c r="A1068" s="59">
        <v>1066</v>
      </c>
      <c r="B1068" s="59" t="s">
        <v>34</v>
      </c>
      <c r="C1068" s="59" t="s">
        <v>1316</v>
      </c>
      <c r="D1068" s="61">
        <v>4.35</v>
      </c>
      <c r="E1068" s="62">
        <v>30000</v>
      </c>
      <c r="F1068" s="59">
        <v>20190912</v>
      </c>
      <c r="G1068" s="59">
        <v>20200911</v>
      </c>
      <c r="H1068" s="62">
        <v>20200630</v>
      </c>
      <c r="I1068" s="59" t="s">
        <v>1313</v>
      </c>
      <c r="J1068" s="61">
        <v>4.35</v>
      </c>
      <c r="K1068" s="59" t="s">
        <v>514</v>
      </c>
      <c r="L1068" s="66">
        <v>330</v>
      </c>
    </row>
    <row r="1069" ht="25" customHeight="1" spans="1:12">
      <c r="A1069" s="59">
        <v>1067</v>
      </c>
      <c r="B1069" s="59" t="s">
        <v>34</v>
      </c>
      <c r="C1069" s="59" t="s">
        <v>1317</v>
      </c>
      <c r="D1069" s="61">
        <v>4.35</v>
      </c>
      <c r="E1069" s="62">
        <v>50000</v>
      </c>
      <c r="F1069" s="59">
        <v>20190912</v>
      </c>
      <c r="G1069" s="59">
        <v>20200911</v>
      </c>
      <c r="H1069" s="62">
        <v>20200630</v>
      </c>
      <c r="I1069" s="59" t="s">
        <v>87</v>
      </c>
      <c r="J1069" s="61">
        <v>4.35</v>
      </c>
      <c r="K1069" s="59" t="s">
        <v>514</v>
      </c>
      <c r="L1069" s="66">
        <v>550</v>
      </c>
    </row>
    <row r="1070" ht="25" customHeight="1" spans="1:12">
      <c r="A1070" s="59">
        <v>1068</v>
      </c>
      <c r="B1070" s="59" t="s">
        <v>34</v>
      </c>
      <c r="C1070" s="59" t="s">
        <v>1318</v>
      </c>
      <c r="D1070" s="61">
        <v>4.35</v>
      </c>
      <c r="E1070" s="62">
        <v>20000</v>
      </c>
      <c r="F1070" s="59">
        <v>20190912</v>
      </c>
      <c r="G1070" s="59">
        <v>20200911</v>
      </c>
      <c r="H1070" s="62">
        <v>20200630</v>
      </c>
      <c r="I1070" s="59" t="s">
        <v>87</v>
      </c>
      <c r="J1070" s="61">
        <v>4.35</v>
      </c>
      <c r="K1070" s="59" t="s">
        <v>514</v>
      </c>
      <c r="L1070" s="66">
        <v>220</v>
      </c>
    </row>
    <row r="1071" ht="25" customHeight="1" spans="1:12">
      <c r="A1071" s="59">
        <v>1069</v>
      </c>
      <c r="B1071" s="59" t="s">
        <v>337</v>
      </c>
      <c r="C1071" s="59" t="s">
        <v>1319</v>
      </c>
      <c r="D1071" s="61">
        <v>4.35</v>
      </c>
      <c r="E1071" s="62">
        <v>40000</v>
      </c>
      <c r="F1071" s="59">
        <v>20190918</v>
      </c>
      <c r="G1071" s="59">
        <v>20200917</v>
      </c>
      <c r="H1071" s="62">
        <v>20200630</v>
      </c>
      <c r="I1071" s="59" t="s">
        <v>87</v>
      </c>
      <c r="J1071" s="61">
        <v>4.35</v>
      </c>
      <c r="K1071" s="59" t="s">
        <v>514</v>
      </c>
      <c r="L1071" s="66">
        <v>437</v>
      </c>
    </row>
    <row r="1072" ht="25" customHeight="1" spans="1:12">
      <c r="A1072" s="59">
        <v>1070</v>
      </c>
      <c r="B1072" s="59" t="s">
        <v>34</v>
      </c>
      <c r="C1072" s="59" t="s">
        <v>1320</v>
      </c>
      <c r="D1072" s="61">
        <v>4.35</v>
      </c>
      <c r="E1072" s="62">
        <v>50000</v>
      </c>
      <c r="F1072" s="59">
        <v>20190925</v>
      </c>
      <c r="G1072" s="59">
        <v>20200924</v>
      </c>
      <c r="H1072" s="62">
        <v>20200630</v>
      </c>
      <c r="I1072" s="59" t="s">
        <v>150</v>
      </c>
      <c r="J1072" s="61">
        <v>4.35</v>
      </c>
      <c r="K1072" s="59" t="s">
        <v>514</v>
      </c>
      <c r="L1072" s="66">
        <v>550</v>
      </c>
    </row>
    <row r="1073" ht="25" customHeight="1" spans="1:12">
      <c r="A1073" s="59">
        <v>1071</v>
      </c>
      <c r="B1073" s="59" t="s">
        <v>34</v>
      </c>
      <c r="C1073" s="59" t="s">
        <v>1321</v>
      </c>
      <c r="D1073" s="61">
        <v>4.35</v>
      </c>
      <c r="E1073" s="62">
        <v>50000</v>
      </c>
      <c r="F1073" s="59">
        <v>20190927</v>
      </c>
      <c r="G1073" s="59">
        <v>20200926</v>
      </c>
      <c r="H1073" s="62">
        <v>20200630</v>
      </c>
      <c r="I1073" s="59" t="s">
        <v>87</v>
      </c>
      <c r="J1073" s="61">
        <v>4.35</v>
      </c>
      <c r="K1073" s="59" t="s">
        <v>514</v>
      </c>
      <c r="L1073" s="66">
        <v>550</v>
      </c>
    </row>
    <row r="1074" ht="25" customHeight="1" spans="1:12">
      <c r="A1074" s="59">
        <v>1072</v>
      </c>
      <c r="B1074" s="59" t="s">
        <v>34</v>
      </c>
      <c r="C1074" s="59" t="s">
        <v>1322</v>
      </c>
      <c r="D1074" s="61">
        <v>4.35</v>
      </c>
      <c r="E1074" s="62">
        <v>50000</v>
      </c>
      <c r="F1074" s="59">
        <v>20190927</v>
      </c>
      <c r="G1074" s="59">
        <v>20200926</v>
      </c>
      <c r="H1074" s="62">
        <v>20200630</v>
      </c>
      <c r="I1074" s="59" t="s">
        <v>87</v>
      </c>
      <c r="J1074" s="61">
        <v>4.35</v>
      </c>
      <c r="K1074" s="59" t="s">
        <v>514</v>
      </c>
      <c r="L1074" s="66">
        <v>550</v>
      </c>
    </row>
    <row r="1075" ht="25" customHeight="1" spans="1:12">
      <c r="A1075" s="59">
        <v>1073</v>
      </c>
      <c r="B1075" s="59" t="s">
        <v>34</v>
      </c>
      <c r="C1075" s="59" t="s">
        <v>1323</v>
      </c>
      <c r="D1075" s="61">
        <v>4.35</v>
      </c>
      <c r="E1075" s="62">
        <v>10000</v>
      </c>
      <c r="F1075" s="59">
        <v>20190927</v>
      </c>
      <c r="G1075" s="59">
        <v>20200926</v>
      </c>
      <c r="H1075" s="62">
        <v>20200630</v>
      </c>
      <c r="I1075" s="59" t="s">
        <v>150</v>
      </c>
      <c r="J1075" s="61">
        <v>4.35</v>
      </c>
      <c r="K1075" s="59" t="s">
        <v>514</v>
      </c>
      <c r="L1075" s="66">
        <v>110</v>
      </c>
    </row>
    <row r="1076" ht="25" customHeight="1" spans="1:12">
      <c r="A1076" s="59">
        <v>1074</v>
      </c>
      <c r="B1076" s="59" t="s">
        <v>337</v>
      </c>
      <c r="C1076" s="59" t="s">
        <v>1324</v>
      </c>
      <c r="D1076" s="61">
        <v>4.35</v>
      </c>
      <c r="E1076" s="62">
        <v>20000</v>
      </c>
      <c r="F1076" s="59">
        <v>20190925</v>
      </c>
      <c r="G1076" s="59">
        <v>20200924</v>
      </c>
      <c r="H1076" s="62">
        <v>20200630</v>
      </c>
      <c r="I1076" s="59" t="s">
        <v>150</v>
      </c>
      <c r="J1076" s="61">
        <v>4.35</v>
      </c>
      <c r="K1076" s="59" t="s">
        <v>514</v>
      </c>
      <c r="L1076" s="66">
        <v>220</v>
      </c>
    </row>
    <row r="1077" ht="25" customHeight="1" spans="1:12">
      <c r="A1077" s="59">
        <v>1075</v>
      </c>
      <c r="B1077" s="59" t="s">
        <v>337</v>
      </c>
      <c r="C1077" s="59" t="s">
        <v>1325</v>
      </c>
      <c r="D1077" s="61">
        <v>4.35</v>
      </c>
      <c r="E1077" s="62">
        <v>30000</v>
      </c>
      <c r="F1077" s="59">
        <v>20190930</v>
      </c>
      <c r="G1077" s="59">
        <v>20200929</v>
      </c>
      <c r="H1077" s="62">
        <v>20200630</v>
      </c>
      <c r="I1077" s="59" t="s">
        <v>150</v>
      </c>
      <c r="J1077" s="61">
        <v>4.35</v>
      </c>
      <c r="K1077" s="59" t="s">
        <v>514</v>
      </c>
      <c r="L1077" s="66">
        <v>330</v>
      </c>
    </row>
    <row r="1078" ht="25" customHeight="1" spans="1:12">
      <c r="A1078" s="59">
        <v>1076</v>
      </c>
      <c r="B1078" s="59" t="s">
        <v>337</v>
      </c>
      <c r="C1078" s="59" t="s">
        <v>1326</v>
      </c>
      <c r="D1078" s="61">
        <v>4.35</v>
      </c>
      <c r="E1078" s="62">
        <v>30000</v>
      </c>
      <c r="F1078" s="59">
        <v>20190930</v>
      </c>
      <c r="G1078" s="59">
        <v>20200929</v>
      </c>
      <c r="H1078" s="62">
        <v>20200630</v>
      </c>
      <c r="I1078" s="59" t="s">
        <v>87</v>
      </c>
      <c r="J1078" s="61">
        <v>4.35</v>
      </c>
      <c r="K1078" s="59" t="s">
        <v>514</v>
      </c>
      <c r="L1078" s="66">
        <v>330</v>
      </c>
    </row>
    <row r="1079" ht="25" customHeight="1" spans="1:12">
      <c r="A1079" s="59">
        <v>1077</v>
      </c>
      <c r="B1079" s="59" t="s">
        <v>337</v>
      </c>
      <c r="C1079" s="59" t="s">
        <v>1327</v>
      </c>
      <c r="D1079" s="61">
        <v>4.35</v>
      </c>
      <c r="E1079" s="62">
        <v>30000</v>
      </c>
      <c r="F1079" s="59">
        <v>20190930</v>
      </c>
      <c r="G1079" s="59">
        <v>20200929</v>
      </c>
      <c r="H1079" s="62">
        <v>20200630</v>
      </c>
      <c r="I1079" s="59" t="s">
        <v>87</v>
      </c>
      <c r="J1079" s="61">
        <v>4.35</v>
      </c>
      <c r="K1079" s="59" t="s">
        <v>514</v>
      </c>
      <c r="L1079" s="66">
        <v>330</v>
      </c>
    </row>
    <row r="1080" ht="25" customHeight="1" spans="1:12">
      <c r="A1080" s="59">
        <v>1078</v>
      </c>
      <c r="B1080" s="59" t="s">
        <v>34</v>
      </c>
      <c r="C1080" s="59" t="s">
        <v>1328</v>
      </c>
      <c r="D1080" s="61">
        <v>4.35</v>
      </c>
      <c r="E1080" s="62">
        <v>20000</v>
      </c>
      <c r="F1080" s="59">
        <v>20190929</v>
      </c>
      <c r="G1080" s="59">
        <v>20200928</v>
      </c>
      <c r="H1080" s="62">
        <v>20200630</v>
      </c>
      <c r="I1080" s="59" t="s">
        <v>150</v>
      </c>
      <c r="J1080" s="61">
        <v>4.35</v>
      </c>
      <c r="K1080" s="59" t="s">
        <v>514</v>
      </c>
      <c r="L1080" s="66">
        <v>220</v>
      </c>
    </row>
    <row r="1081" ht="25" customHeight="1" spans="1:12">
      <c r="A1081" s="59">
        <v>1079</v>
      </c>
      <c r="B1081" s="59" t="s">
        <v>34</v>
      </c>
      <c r="C1081" s="59" t="s">
        <v>1329</v>
      </c>
      <c r="D1081" s="61">
        <v>4.35</v>
      </c>
      <c r="E1081" s="62">
        <v>30000</v>
      </c>
      <c r="F1081" s="59">
        <v>20190929</v>
      </c>
      <c r="G1081" s="59">
        <v>20200928</v>
      </c>
      <c r="H1081" s="62">
        <v>20200630</v>
      </c>
      <c r="I1081" s="59" t="s">
        <v>87</v>
      </c>
      <c r="J1081" s="61">
        <v>4.35</v>
      </c>
      <c r="K1081" s="59" t="s">
        <v>514</v>
      </c>
      <c r="L1081" s="66">
        <v>330</v>
      </c>
    </row>
    <row r="1082" ht="25" customHeight="1" spans="1:12">
      <c r="A1082" s="59">
        <v>1080</v>
      </c>
      <c r="B1082" s="59" t="s">
        <v>34</v>
      </c>
      <c r="C1082" s="59" t="s">
        <v>1330</v>
      </c>
      <c r="D1082" s="61">
        <v>4.35</v>
      </c>
      <c r="E1082" s="62">
        <v>30000</v>
      </c>
      <c r="F1082" s="59">
        <v>20190929</v>
      </c>
      <c r="G1082" s="59">
        <v>20200928</v>
      </c>
      <c r="H1082" s="62">
        <v>20200630</v>
      </c>
      <c r="I1082" s="59" t="s">
        <v>87</v>
      </c>
      <c r="J1082" s="61">
        <v>4.35</v>
      </c>
      <c r="K1082" s="59" t="s">
        <v>514</v>
      </c>
      <c r="L1082" s="66">
        <v>330</v>
      </c>
    </row>
    <row r="1083" ht="25" customHeight="1" spans="1:12">
      <c r="A1083" s="59">
        <v>1081</v>
      </c>
      <c r="B1083" s="59" t="s">
        <v>34</v>
      </c>
      <c r="C1083" s="59" t="s">
        <v>1331</v>
      </c>
      <c r="D1083" s="61">
        <v>4.35</v>
      </c>
      <c r="E1083" s="62">
        <v>10000</v>
      </c>
      <c r="F1083" s="59">
        <v>20190930</v>
      </c>
      <c r="G1083" s="59">
        <v>20200929</v>
      </c>
      <c r="H1083" s="62">
        <v>20200630</v>
      </c>
      <c r="I1083" s="59" t="s">
        <v>1332</v>
      </c>
      <c r="J1083" s="61">
        <v>4.35</v>
      </c>
      <c r="K1083" s="59" t="s">
        <v>514</v>
      </c>
      <c r="L1083" s="66">
        <v>110</v>
      </c>
    </row>
    <row r="1084" ht="25" customHeight="1" spans="1:12">
      <c r="A1084" s="59">
        <v>1082</v>
      </c>
      <c r="B1084" s="59" t="s">
        <v>34</v>
      </c>
      <c r="C1084" s="59" t="s">
        <v>1333</v>
      </c>
      <c r="D1084" s="61">
        <v>4.35</v>
      </c>
      <c r="E1084" s="62">
        <v>50000</v>
      </c>
      <c r="F1084" s="59">
        <v>20190930</v>
      </c>
      <c r="G1084" s="59">
        <v>20200929</v>
      </c>
      <c r="H1084" s="62">
        <v>20200630</v>
      </c>
      <c r="I1084" s="59" t="s">
        <v>1334</v>
      </c>
      <c r="J1084" s="61">
        <v>4.35</v>
      </c>
      <c r="K1084" s="59" t="s">
        <v>514</v>
      </c>
      <c r="L1084" s="66">
        <v>550</v>
      </c>
    </row>
    <row r="1085" ht="25" customHeight="1" spans="1:12">
      <c r="A1085" s="59">
        <v>1083</v>
      </c>
      <c r="B1085" s="59" t="s">
        <v>337</v>
      </c>
      <c r="C1085" s="59" t="s">
        <v>1335</v>
      </c>
      <c r="D1085" s="61">
        <v>4.35</v>
      </c>
      <c r="E1085" s="62">
        <v>20000</v>
      </c>
      <c r="F1085" s="59">
        <v>20191010</v>
      </c>
      <c r="G1085" s="59">
        <v>20201009</v>
      </c>
      <c r="H1085" s="62">
        <v>20200630</v>
      </c>
      <c r="I1085" s="59" t="s">
        <v>87</v>
      </c>
      <c r="J1085" s="61">
        <v>4.35</v>
      </c>
      <c r="K1085" s="59" t="s">
        <v>514</v>
      </c>
      <c r="L1085" s="66">
        <v>220</v>
      </c>
    </row>
    <row r="1086" ht="25" customHeight="1" spans="1:12">
      <c r="A1086" s="59">
        <v>1084</v>
      </c>
      <c r="B1086" s="59" t="s">
        <v>34</v>
      </c>
      <c r="C1086" s="59" t="s">
        <v>1336</v>
      </c>
      <c r="D1086" s="61">
        <v>4.35</v>
      </c>
      <c r="E1086" s="62">
        <v>30000</v>
      </c>
      <c r="F1086" s="59">
        <v>20191011</v>
      </c>
      <c r="G1086" s="59">
        <v>20201010</v>
      </c>
      <c r="H1086" s="62">
        <v>20200630</v>
      </c>
      <c r="I1086" s="59" t="s">
        <v>87</v>
      </c>
      <c r="J1086" s="61">
        <v>4.35</v>
      </c>
      <c r="K1086" s="59" t="s">
        <v>514</v>
      </c>
      <c r="L1086" s="66">
        <v>330</v>
      </c>
    </row>
    <row r="1087" ht="25" customHeight="1" spans="1:12">
      <c r="A1087" s="59">
        <v>1085</v>
      </c>
      <c r="B1087" s="59" t="s">
        <v>34</v>
      </c>
      <c r="C1087" s="59" t="s">
        <v>1337</v>
      </c>
      <c r="D1087" s="61">
        <v>4.35</v>
      </c>
      <c r="E1087" s="62">
        <v>50000</v>
      </c>
      <c r="F1087" s="59">
        <v>20191012</v>
      </c>
      <c r="G1087" s="59">
        <v>20201011</v>
      </c>
      <c r="H1087" s="62">
        <v>20200630</v>
      </c>
      <c r="I1087" s="59" t="s">
        <v>150</v>
      </c>
      <c r="J1087" s="61">
        <v>4.35</v>
      </c>
      <c r="K1087" s="59" t="s">
        <v>514</v>
      </c>
      <c r="L1087" s="66">
        <v>550</v>
      </c>
    </row>
    <row r="1088" ht="25" customHeight="1" spans="1:12">
      <c r="A1088" s="59">
        <v>1086</v>
      </c>
      <c r="B1088" s="59" t="s">
        <v>34</v>
      </c>
      <c r="C1088" s="59" t="s">
        <v>1338</v>
      </c>
      <c r="D1088" s="61">
        <v>4.35</v>
      </c>
      <c r="E1088" s="62">
        <v>20000</v>
      </c>
      <c r="F1088" s="59">
        <v>20191012</v>
      </c>
      <c r="G1088" s="59">
        <v>20201011</v>
      </c>
      <c r="H1088" s="62">
        <v>20200630</v>
      </c>
      <c r="I1088" s="59" t="s">
        <v>1339</v>
      </c>
      <c r="J1088" s="61">
        <v>4.35</v>
      </c>
      <c r="K1088" s="59" t="s">
        <v>514</v>
      </c>
      <c r="L1088" s="66">
        <v>220</v>
      </c>
    </row>
    <row r="1089" ht="25" customHeight="1" spans="1:12">
      <c r="A1089" s="59">
        <v>1087</v>
      </c>
      <c r="B1089" s="59" t="s">
        <v>34</v>
      </c>
      <c r="C1089" s="59" t="s">
        <v>1340</v>
      </c>
      <c r="D1089" s="61">
        <v>4.35</v>
      </c>
      <c r="E1089" s="62">
        <v>50000</v>
      </c>
      <c r="F1089" s="59">
        <v>20191012</v>
      </c>
      <c r="G1089" s="59">
        <v>20201011</v>
      </c>
      <c r="H1089" s="62">
        <v>20200630</v>
      </c>
      <c r="I1089" s="59" t="s">
        <v>177</v>
      </c>
      <c r="J1089" s="61">
        <v>4.35</v>
      </c>
      <c r="K1089" s="59" t="s">
        <v>514</v>
      </c>
      <c r="L1089" s="66">
        <v>550</v>
      </c>
    </row>
    <row r="1090" ht="25" customHeight="1" spans="1:12">
      <c r="A1090" s="59">
        <v>1088</v>
      </c>
      <c r="B1090" s="59" t="s">
        <v>34</v>
      </c>
      <c r="C1090" s="59" t="s">
        <v>1341</v>
      </c>
      <c r="D1090" s="61">
        <v>4.35</v>
      </c>
      <c r="E1090" s="62">
        <v>5000</v>
      </c>
      <c r="F1090" s="59">
        <v>20191012</v>
      </c>
      <c r="G1090" s="59">
        <v>20201011</v>
      </c>
      <c r="H1090" s="62">
        <v>20200630</v>
      </c>
      <c r="I1090" s="59" t="s">
        <v>87</v>
      </c>
      <c r="J1090" s="61">
        <v>4.35</v>
      </c>
      <c r="K1090" s="59" t="s">
        <v>514</v>
      </c>
      <c r="L1090" s="66">
        <v>55</v>
      </c>
    </row>
    <row r="1091" ht="25" customHeight="1" spans="1:12">
      <c r="A1091" s="59">
        <v>1089</v>
      </c>
      <c r="B1091" s="59" t="s">
        <v>337</v>
      </c>
      <c r="C1091" s="59" t="s">
        <v>1342</v>
      </c>
      <c r="D1091" s="61">
        <v>4.35</v>
      </c>
      <c r="E1091" s="62">
        <v>50000</v>
      </c>
      <c r="F1091" s="59">
        <v>20191017</v>
      </c>
      <c r="G1091" s="59">
        <v>20201016</v>
      </c>
      <c r="H1091" s="62">
        <v>20200630</v>
      </c>
      <c r="I1091" s="59" t="s">
        <v>87</v>
      </c>
      <c r="J1091" s="61">
        <v>4.35</v>
      </c>
      <c r="K1091" s="59" t="s">
        <v>514</v>
      </c>
      <c r="L1091" s="66">
        <v>550</v>
      </c>
    </row>
    <row r="1092" ht="25" customHeight="1" spans="1:12">
      <c r="A1092" s="59">
        <v>1090</v>
      </c>
      <c r="B1092" s="59" t="s">
        <v>34</v>
      </c>
      <c r="C1092" s="59" t="s">
        <v>1343</v>
      </c>
      <c r="D1092" s="61">
        <v>4.35</v>
      </c>
      <c r="E1092" s="62">
        <v>30000</v>
      </c>
      <c r="F1092" s="59">
        <v>20191017</v>
      </c>
      <c r="G1092" s="59">
        <v>20201016</v>
      </c>
      <c r="H1092" s="62">
        <v>20200630</v>
      </c>
      <c r="I1092" s="59" t="s">
        <v>1344</v>
      </c>
      <c r="J1092" s="61">
        <v>4.35</v>
      </c>
      <c r="K1092" s="59" t="s">
        <v>514</v>
      </c>
      <c r="L1092" s="66">
        <v>330</v>
      </c>
    </row>
    <row r="1093" ht="25" customHeight="1" spans="1:12">
      <c r="A1093" s="59">
        <v>1091</v>
      </c>
      <c r="B1093" s="59" t="s">
        <v>34</v>
      </c>
      <c r="C1093" s="59" t="s">
        <v>1345</v>
      </c>
      <c r="D1093" s="61">
        <v>4.35</v>
      </c>
      <c r="E1093" s="62">
        <v>5000</v>
      </c>
      <c r="F1093" s="59">
        <v>20191017</v>
      </c>
      <c r="G1093" s="59">
        <v>20201016</v>
      </c>
      <c r="H1093" s="62">
        <v>20200630</v>
      </c>
      <c r="I1093" s="59" t="s">
        <v>150</v>
      </c>
      <c r="J1093" s="61">
        <v>4.35</v>
      </c>
      <c r="K1093" s="59" t="s">
        <v>514</v>
      </c>
      <c r="L1093" s="66">
        <v>55</v>
      </c>
    </row>
    <row r="1094" ht="25" customHeight="1" spans="1:12">
      <c r="A1094" s="59">
        <v>1092</v>
      </c>
      <c r="B1094" s="59" t="s">
        <v>34</v>
      </c>
      <c r="C1094" s="59" t="s">
        <v>1346</v>
      </c>
      <c r="D1094" s="61">
        <v>4.35</v>
      </c>
      <c r="E1094" s="62">
        <v>3000</v>
      </c>
      <c r="F1094" s="59">
        <v>20191017</v>
      </c>
      <c r="G1094" s="59">
        <v>20201016</v>
      </c>
      <c r="H1094" s="62">
        <v>20200630</v>
      </c>
      <c r="I1094" s="59" t="s">
        <v>150</v>
      </c>
      <c r="J1094" s="61">
        <v>4.35</v>
      </c>
      <c r="K1094" s="59" t="s">
        <v>514</v>
      </c>
      <c r="L1094" s="66">
        <v>33</v>
      </c>
    </row>
    <row r="1095" ht="25" customHeight="1" spans="1:12">
      <c r="A1095" s="59">
        <v>1093</v>
      </c>
      <c r="B1095" s="59" t="s">
        <v>34</v>
      </c>
      <c r="C1095" s="59" t="s">
        <v>1347</v>
      </c>
      <c r="D1095" s="61">
        <v>4.35</v>
      </c>
      <c r="E1095" s="62">
        <v>20000</v>
      </c>
      <c r="F1095" s="59">
        <v>20191017</v>
      </c>
      <c r="G1095" s="59">
        <v>20201016</v>
      </c>
      <c r="H1095" s="62">
        <v>20200630</v>
      </c>
      <c r="I1095" s="59" t="s">
        <v>150</v>
      </c>
      <c r="J1095" s="61">
        <v>4.35</v>
      </c>
      <c r="K1095" s="59" t="s">
        <v>514</v>
      </c>
      <c r="L1095" s="66">
        <v>220</v>
      </c>
    </row>
    <row r="1096" ht="25" customHeight="1" spans="1:12">
      <c r="A1096" s="59">
        <v>1094</v>
      </c>
      <c r="B1096" s="59" t="s">
        <v>34</v>
      </c>
      <c r="C1096" s="59" t="s">
        <v>1348</v>
      </c>
      <c r="D1096" s="61">
        <v>4.35</v>
      </c>
      <c r="E1096" s="62">
        <v>30000</v>
      </c>
      <c r="F1096" s="59">
        <v>20191021</v>
      </c>
      <c r="G1096" s="59">
        <v>20201020</v>
      </c>
      <c r="H1096" s="62">
        <v>20200630</v>
      </c>
      <c r="I1096" s="59" t="s">
        <v>1349</v>
      </c>
      <c r="J1096" s="61">
        <v>4.35</v>
      </c>
      <c r="K1096" s="59" t="s">
        <v>514</v>
      </c>
      <c r="L1096" s="66">
        <v>330</v>
      </c>
    </row>
    <row r="1097" ht="25" customHeight="1" spans="1:12">
      <c r="A1097" s="59">
        <v>1095</v>
      </c>
      <c r="B1097" s="59" t="s">
        <v>71</v>
      </c>
      <c r="C1097" s="59" t="s">
        <v>1350</v>
      </c>
      <c r="D1097" s="61">
        <v>4.35</v>
      </c>
      <c r="E1097" s="62">
        <v>40000</v>
      </c>
      <c r="F1097" s="59">
        <v>20191025</v>
      </c>
      <c r="G1097" s="59">
        <v>20201024</v>
      </c>
      <c r="H1097" s="62">
        <v>20200630</v>
      </c>
      <c r="I1097" s="59" t="s">
        <v>1351</v>
      </c>
      <c r="J1097" s="61">
        <v>4.35</v>
      </c>
      <c r="K1097" s="59" t="s">
        <v>514</v>
      </c>
      <c r="L1097" s="66">
        <v>437</v>
      </c>
    </row>
    <row r="1098" ht="25" customHeight="1" spans="1:12">
      <c r="A1098" s="59">
        <v>1096</v>
      </c>
      <c r="B1098" s="59" t="s">
        <v>71</v>
      </c>
      <c r="C1098" s="59" t="s">
        <v>1352</v>
      </c>
      <c r="D1098" s="61">
        <v>4.35</v>
      </c>
      <c r="E1098" s="62">
        <v>50000</v>
      </c>
      <c r="F1098" s="59">
        <v>20191025</v>
      </c>
      <c r="G1098" s="59">
        <v>20201025</v>
      </c>
      <c r="H1098" s="62">
        <v>20200630</v>
      </c>
      <c r="I1098" s="59" t="s">
        <v>1353</v>
      </c>
      <c r="J1098" s="61">
        <v>4.35</v>
      </c>
      <c r="K1098" s="59" t="s">
        <v>514</v>
      </c>
      <c r="L1098" s="66">
        <v>550</v>
      </c>
    </row>
    <row r="1099" ht="25" customHeight="1" spans="1:12">
      <c r="A1099" s="59">
        <v>1097</v>
      </c>
      <c r="B1099" s="59" t="s">
        <v>71</v>
      </c>
      <c r="C1099" s="59" t="s">
        <v>1354</v>
      </c>
      <c r="D1099" s="61">
        <v>4.35</v>
      </c>
      <c r="E1099" s="62">
        <v>30000</v>
      </c>
      <c r="F1099" s="59">
        <v>20191029</v>
      </c>
      <c r="G1099" s="59">
        <v>20201028</v>
      </c>
      <c r="H1099" s="62">
        <v>20200630</v>
      </c>
      <c r="I1099" s="59" t="s">
        <v>87</v>
      </c>
      <c r="J1099" s="61">
        <v>4.35</v>
      </c>
      <c r="K1099" s="59" t="s">
        <v>514</v>
      </c>
      <c r="L1099" s="66">
        <v>330</v>
      </c>
    </row>
    <row r="1100" ht="25" customHeight="1" spans="1:12">
      <c r="A1100" s="59">
        <v>1098</v>
      </c>
      <c r="B1100" s="59" t="s">
        <v>337</v>
      </c>
      <c r="C1100" s="59" t="s">
        <v>672</v>
      </c>
      <c r="D1100" s="61">
        <v>4.35</v>
      </c>
      <c r="E1100" s="62">
        <v>40000</v>
      </c>
      <c r="F1100" s="59">
        <v>20191029</v>
      </c>
      <c r="G1100" s="59">
        <v>20201028</v>
      </c>
      <c r="H1100" s="62">
        <v>20200630</v>
      </c>
      <c r="I1100" s="59" t="s">
        <v>1355</v>
      </c>
      <c r="J1100" s="61">
        <v>4.35</v>
      </c>
      <c r="K1100" s="59" t="s">
        <v>514</v>
      </c>
      <c r="L1100" s="66">
        <v>437</v>
      </c>
    </row>
    <row r="1101" ht="25" customHeight="1" spans="1:12">
      <c r="A1101" s="59">
        <v>1099</v>
      </c>
      <c r="B1101" s="59" t="s">
        <v>337</v>
      </c>
      <c r="C1101" s="59" t="s">
        <v>1356</v>
      </c>
      <c r="D1101" s="61">
        <v>4.35</v>
      </c>
      <c r="E1101" s="62">
        <v>50000</v>
      </c>
      <c r="F1101" s="59">
        <v>20191029</v>
      </c>
      <c r="G1101" s="59">
        <v>20201028</v>
      </c>
      <c r="H1101" s="62">
        <v>20200630</v>
      </c>
      <c r="I1101" s="59" t="s">
        <v>87</v>
      </c>
      <c r="J1101" s="61">
        <v>4.35</v>
      </c>
      <c r="K1101" s="59" t="s">
        <v>514</v>
      </c>
      <c r="L1101" s="66">
        <v>550</v>
      </c>
    </row>
    <row r="1102" ht="25" customHeight="1" spans="1:12">
      <c r="A1102" s="59">
        <v>1100</v>
      </c>
      <c r="B1102" s="59" t="s">
        <v>34</v>
      </c>
      <c r="C1102" s="59" t="s">
        <v>1357</v>
      </c>
      <c r="D1102" s="61">
        <v>4.35</v>
      </c>
      <c r="E1102" s="62">
        <v>10000</v>
      </c>
      <c r="F1102" s="59">
        <v>20191031</v>
      </c>
      <c r="G1102" s="59">
        <v>20201030</v>
      </c>
      <c r="H1102" s="62">
        <v>20200630</v>
      </c>
      <c r="I1102" s="59" t="s">
        <v>177</v>
      </c>
      <c r="J1102" s="61">
        <v>4.35</v>
      </c>
      <c r="K1102" s="59" t="s">
        <v>514</v>
      </c>
      <c r="L1102" s="66">
        <v>110</v>
      </c>
    </row>
    <row r="1103" ht="25" customHeight="1" spans="1:12">
      <c r="A1103" s="59">
        <v>1101</v>
      </c>
      <c r="B1103" s="59" t="s">
        <v>34</v>
      </c>
      <c r="C1103" s="59" t="s">
        <v>1358</v>
      </c>
      <c r="D1103" s="61">
        <v>4.35</v>
      </c>
      <c r="E1103" s="62">
        <v>20000</v>
      </c>
      <c r="F1103" s="59">
        <v>20191018</v>
      </c>
      <c r="G1103" s="59">
        <v>20201017</v>
      </c>
      <c r="H1103" s="62">
        <v>20200630</v>
      </c>
      <c r="I1103" s="59" t="s">
        <v>87</v>
      </c>
      <c r="J1103" s="61">
        <v>4.35</v>
      </c>
      <c r="K1103" s="59" t="s">
        <v>514</v>
      </c>
      <c r="L1103" s="66">
        <v>220</v>
      </c>
    </row>
    <row r="1104" ht="25" customHeight="1" spans="1:12">
      <c r="A1104" s="59">
        <v>1102</v>
      </c>
      <c r="B1104" s="59" t="s">
        <v>34</v>
      </c>
      <c r="C1104" s="59" t="s">
        <v>1359</v>
      </c>
      <c r="D1104" s="61">
        <v>4.35</v>
      </c>
      <c r="E1104" s="62">
        <v>3000</v>
      </c>
      <c r="F1104" s="59">
        <v>20191018</v>
      </c>
      <c r="G1104" s="59">
        <v>20201017</v>
      </c>
      <c r="H1104" s="62">
        <v>20200630</v>
      </c>
      <c r="I1104" s="59" t="s">
        <v>150</v>
      </c>
      <c r="J1104" s="61">
        <v>4.35</v>
      </c>
      <c r="K1104" s="59" t="s">
        <v>514</v>
      </c>
      <c r="L1104" s="66">
        <v>33</v>
      </c>
    </row>
    <row r="1105" ht="25" customHeight="1" spans="1:12">
      <c r="A1105" s="59">
        <v>1103</v>
      </c>
      <c r="B1105" s="59" t="s">
        <v>34</v>
      </c>
      <c r="C1105" s="59" t="s">
        <v>1360</v>
      </c>
      <c r="D1105" s="61">
        <v>4.35</v>
      </c>
      <c r="E1105" s="62">
        <v>30000</v>
      </c>
      <c r="F1105" s="59">
        <v>20191018</v>
      </c>
      <c r="G1105" s="59">
        <v>20201017</v>
      </c>
      <c r="H1105" s="62">
        <v>20200630</v>
      </c>
      <c r="I1105" s="59" t="s">
        <v>87</v>
      </c>
      <c r="J1105" s="61">
        <v>4.35</v>
      </c>
      <c r="K1105" s="59" t="s">
        <v>514</v>
      </c>
      <c r="L1105" s="66">
        <v>330</v>
      </c>
    </row>
    <row r="1106" ht="25" customHeight="1" spans="1:12">
      <c r="A1106" s="59">
        <v>1104</v>
      </c>
      <c r="B1106" s="59" t="s">
        <v>34</v>
      </c>
      <c r="C1106" s="59" t="s">
        <v>1361</v>
      </c>
      <c r="D1106" s="61">
        <v>4.35</v>
      </c>
      <c r="E1106" s="62">
        <v>20000</v>
      </c>
      <c r="F1106" s="59">
        <v>20191018</v>
      </c>
      <c r="G1106" s="59">
        <v>20201017</v>
      </c>
      <c r="H1106" s="62">
        <v>20200630</v>
      </c>
      <c r="I1106" s="59" t="s">
        <v>150</v>
      </c>
      <c r="J1106" s="61">
        <v>4.35</v>
      </c>
      <c r="K1106" s="59" t="s">
        <v>514</v>
      </c>
      <c r="L1106" s="66">
        <v>220</v>
      </c>
    </row>
    <row r="1107" ht="25" customHeight="1" spans="1:12">
      <c r="A1107" s="59">
        <v>1105</v>
      </c>
      <c r="B1107" s="59" t="s">
        <v>337</v>
      </c>
      <c r="C1107" s="59" t="s">
        <v>1362</v>
      </c>
      <c r="D1107" s="61">
        <v>4.35</v>
      </c>
      <c r="E1107" s="62">
        <v>30000</v>
      </c>
      <c r="F1107" s="59">
        <v>20191018</v>
      </c>
      <c r="G1107" s="59">
        <v>20201017</v>
      </c>
      <c r="H1107" s="62">
        <v>20200630</v>
      </c>
      <c r="I1107" s="59" t="s">
        <v>87</v>
      </c>
      <c r="J1107" s="61">
        <v>4.35</v>
      </c>
      <c r="K1107" s="59" t="s">
        <v>514</v>
      </c>
      <c r="L1107" s="66">
        <v>330</v>
      </c>
    </row>
    <row r="1108" ht="25" customHeight="1" spans="1:12">
      <c r="A1108" s="59">
        <v>1106</v>
      </c>
      <c r="B1108" s="59" t="s">
        <v>337</v>
      </c>
      <c r="C1108" s="59" t="s">
        <v>1363</v>
      </c>
      <c r="D1108" s="61">
        <v>4.35</v>
      </c>
      <c r="E1108" s="62">
        <v>50000</v>
      </c>
      <c r="F1108" s="59">
        <v>20191018</v>
      </c>
      <c r="G1108" s="59">
        <v>20201017</v>
      </c>
      <c r="H1108" s="62">
        <v>20200630</v>
      </c>
      <c r="I1108" s="59" t="s">
        <v>87</v>
      </c>
      <c r="J1108" s="61">
        <v>4.35</v>
      </c>
      <c r="K1108" s="59" t="s">
        <v>514</v>
      </c>
      <c r="L1108" s="66">
        <v>550</v>
      </c>
    </row>
    <row r="1109" ht="25" customHeight="1" spans="1:12">
      <c r="A1109" s="59">
        <v>1107</v>
      </c>
      <c r="B1109" s="59" t="s">
        <v>337</v>
      </c>
      <c r="C1109" s="59" t="s">
        <v>1364</v>
      </c>
      <c r="D1109" s="61">
        <v>4.35</v>
      </c>
      <c r="E1109" s="62">
        <v>40000</v>
      </c>
      <c r="F1109" s="59">
        <v>20191018</v>
      </c>
      <c r="G1109" s="59">
        <v>20201017</v>
      </c>
      <c r="H1109" s="62">
        <v>20200630</v>
      </c>
      <c r="I1109" s="59" t="s">
        <v>87</v>
      </c>
      <c r="J1109" s="61">
        <v>4.35</v>
      </c>
      <c r="K1109" s="59" t="s">
        <v>514</v>
      </c>
      <c r="L1109" s="66">
        <v>437</v>
      </c>
    </row>
    <row r="1110" ht="25" customHeight="1" spans="1:12">
      <c r="A1110" s="59">
        <v>1108</v>
      </c>
      <c r="B1110" s="59" t="s">
        <v>337</v>
      </c>
      <c r="C1110" s="60" t="s">
        <v>1365</v>
      </c>
      <c r="D1110" s="61">
        <v>4.35</v>
      </c>
      <c r="E1110" s="62">
        <v>50000</v>
      </c>
      <c r="F1110" s="60">
        <v>20191105</v>
      </c>
      <c r="G1110" s="60">
        <v>20201104</v>
      </c>
      <c r="H1110" s="62">
        <v>20200630</v>
      </c>
      <c r="I1110" s="59" t="s">
        <v>87</v>
      </c>
      <c r="J1110" s="61">
        <v>4.35</v>
      </c>
      <c r="K1110" s="59" t="s">
        <v>514</v>
      </c>
      <c r="L1110" s="66">
        <v>550</v>
      </c>
    </row>
    <row r="1111" ht="25" customHeight="1" spans="1:12">
      <c r="A1111" s="59">
        <v>1109</v>
      </c>
      <c r="B1111" s="59" t="s">
        <v>337</v>
      </c>
      <c r="C1111" s="60" t="s">
        <v>1366</v>
      </c>
      <c r="D1111" s="61">
        <v>4.35</v>
      </c>
      <c r="E1111" s="62">
        <v>50000</v>
      </c>
      <c r="F1111" s="60">
        <v>20191108</v>
      </c>
      <c r="G1111" s="60">
        <v>20201107</v>
      </c>
      <c r="H1111" s="62">
        <v>20200630</v>
      </c>
      <c r="I1111" s="59" t="s">
        <v>87</v>
      </c>
      <c r="J1111" s="61">
        <v>4.35</v>
      </c>
      <c r="K1111" s="59" t="s">
        <v>514</v>
      </c>
      <c r="L1111" s="66">
        <v>550</v>
      </c>
    </row>
    <row r="1112" ht="25" customHeight="1" spans="1:12">
      <c r="A1112" s="59">
        <v>1110</v>
      </c>
      <c r="B1112" s="59" t="s">
        <v>337</v>
      </c>
      <c r="C1112" s="59" t="s">
        <v>1367</v>
      </c>
      <c r="D1112" s="61">
        <v>4.35</v>
      </c>
      <c r="E1112" s="62">
        <v>30000</v>
      </c>
      <c r="F1112" s="60">
        <v>20191119</v>
      </c>
      <c r="G1112" s="60">
        <v>20201118</v>
      </c>
      <c r="H1112" s="62">
        <v>20200630</v>
      </c>
      <c r="I1112" s="59" t="s">
        <v>87</v>
      </c>
      <c r="J1112" s="61">
        <v>4.35</v>
      </c>
      <c r="K1112" s="59" t="s">
        <v>514</v>
      </c>
      <c r="L1112" s="66">
        <v>330</v>
      </c>
    </row>
    <row r="1113" ht="25" customHeight="1" spans="1:12">
      <c r="A1113" s="59">
        <v>1111</v>
      </c>
      <c r="B1113" s="59" t="s">
        <v>337</v>
      </c>
      <c r="C1113" s="59" t="s">
        <v>1368</v>
      </c>
      <c r="D1113" s="61">
        <v>4.35</v>
      </c>
      <c r="E1113" s="62">
        <v>10000</v>
      </c>
      <c r="F1113" s="60">
        <v>20191119</v>
      </c>
      <c r="G1113" s="60">
        <v>20201118</v>
      </c>
      <c r="H1113" s="62">
        <v>20200630</v>
      </c>
      <c r="I1113" s="59" t="s">
        <v>87</v>
      </c>
      <c r="J1113" s="61">
        <v>4.35</v>
      </c>
      <c r="K1113" s="59" t="s">
        <v>514</v>
      </c>
      <c r="L1113" s="66">
        <v>110</v>
      </c>
    </row>
    <row r="1114" ht="25" customHeight="1" spans="1:12">
      <c r="A1114" s="59">
        <v>1112</v>
      </c>
      <c r="B1114" s="59" t="s">
        <v>337</v>
      </c>
      <c r="C1114" s="59" t="s">
        <v>1369</v>
      </c>
      <c r="D1114" s="61">
        <v>4.35</v>
      </c>
      <c r="E1114" s="62">
        <v>50000</v>
      </c>
      <c r="F1114" s="60">
        <v>20191118</v>
      </c>
      <c r="G1114" s="60">
        <v>20201117</v>
      </c>
      <c r="H1114" s="62">
        <v>20200630</v>
      </c>
      <c r="I1114" s="59" t="s">
        <v>87</v>
      </c>
      <c r="J1114" s="61">
        <v>4.35</v>
      </c>
      <c r="K1114" s="59" t="s">
        <v>514</v>
      </c>
      <c r="L1114" s="66">
        <v>550</v>
      </c>
    </row>
    <row r="1115" ht="25" customHeight="1" spans="1:12">
      <c r="A1115" s="59">
        <v>1113</v>
      </c>
      <c r="B1115" s="59" t="s">
        <v>337</v>
      </c>
      <c r="C1115" s="59" t="s">
        <v>1370</v>
      </c>
      <c r="D1115" s="61">
        <v>4.35</v>
      </c>
      <c r="E1115" s="62">
        <v>50000</v>
      </c>
      <c r="F1115" s="60">
        <v>20191210</v>
      </c>
      <c r="G1115" s="60">
        <v>20201209</v>
      </c>
      <c r="H1115" s="62">
        <v>20200630</v>
      </c>
      <c r="I1115" s="59" t="s">
        <v>87</v>
      </c>
      <c r="J1115" s="61">
        <v>4.35</v>
      </c>
      <c r="K1115" s="59" t="s">
        <v>514</v>
      </c>
      <c r="L1115" s="66">
        <v>550</v>
      </c>
    </row>
    <row r="1116" ht="25" customHeight="1" spans="1:12">
      <c r="A1116" s="59">
        <v>1114</v>
      </c>
      <c r="B1116" s="59" t="s">
        <v>337</v>
      </c>
      <c r="C1116" s="59" t="s">
        <v>1371</v>
      </c>
      <c r="D1116" s="61">
        <v>4.35</v>
      </c>
      <c r="E1116" s="62">
        <v>50000</v>
      </c>
      <c r="F1116" s="60">
        <v>20191127</v>
      </c>
      <c r="G1116" s="60">
        <v>20201126</v>
      </c>
      <c r="H1116" s="62">
        <v>20200630</v>
      </c>
      <c r="I1116" s="59" t="s">
        <v>87</v>
      </c>
      <c r="J1116" s="61">
        <v>4.35</v>
      </c>
      <c r="K1116" s="59" t="s">
        <v>514</v>
      </c>
      <c r="L1116" s="66">
        <v>550</v>
      </c>
    </row>
    <row r="1117" ht="25" customHeight="1" spans="1:12">
      <c r="A1117" s="59">
        <v>1115</v>
      </c>
      <c r="B1117" s="59" t="s">
        <v>71</v>
      </c>
      <c r="C1117" s="59" t="s">
        <v>1372</v>
      </c>
      <c r="D1117" s="61">
        <v>4.35</v>
      </c>
      <c r="E1117" s="62">
        <v>50000</v>
      </c>
      <c r="F1117" s="60">
        <v>20200309</v>
      </c>
      <c r="G1117" s="60">
        <v>20210308</v>
      </c>
      <c r="H1117" s="62">
        <v>20200630</v>
      </c>
      <c r="I1117" s="59" t="s">
        <v>87</v>
      </c>
      <c r="J1117" s="61">
        <v>4.35</v>
      </c>
      <c r="K1117" s="59" t="s">
        <v>514</v>
      </c>
      <c r="L1117" s="66">
        <v>550</v>
      </c>
    </row>
    <row r="1118" ht="25" customHeight="1" spans="1:12">
      <c r="A1118" s="59">
        <v>1116</v>
      </c>
      <c r="B1118" s="59" t="s">
        <v>71</v>
      </c>
      <c r="C1118" s="59" t="s">
        <v>1291</v>
      </c>
      <c r="D1118" s="61">
        <v>4.35</v>
      </c>
      <c r="E1118" s="62">
        <v>30000</v>
      </c>
      <c r="F1118" s="60">
        <v>20200309</v>
      </c>
      <c r="G1118" s="60">
        <v>20210308</v>
      </c>
      <c r="H1118" s="62">
        <v>20200630</v>
      </c>
      <c r="I1118" s="59" t="s">
        <v>87</v>
      </c>
      <c r="J1118" s="61">
        <v>4.35</v>
      </c>
      <c r="K1118" s="59" t="s">
        <v>514</v>
      </c>
      <c r="L1118" s="66">
        <v>330</v>
      </c>
    </row>
    <row r="1119" ht="25" customHeight="1" spans="1:12">
      <c r="A1119" s="59">
        <v>1117</v>
      </c>
      <c r="B1119" s="59" t="s">
        <v>71</v>
      </c>
      <c r="C1119" s="59" t="s">
        <v>1373</v>
      </c>
      <c r="D1119" s="61">
        <v>4.35</v>
      </c>
      <c r="E1119" s="62">
        <v>30000</v>
      </c>
      <c r="F1119" s="60">
        <v>20200309</v>
      </c>
      <c r="G1119" s="60">
        <v>20210308</v>
      </c>
      <c r="H1119" s="62">
        <v>20200630</v>
      </c>
      <c r="I1119" s="59" t="s">
        <v>87</v>
      </c>
      <c r="J1119" s="61">
        <v>4.35</v>
      </c>
      <c r="K1119" s="59" t="s">
        <v>514</v>
      </c>
      <c r="L1119" s="66">
        <v>330</v>
      </c>
    </row>
    <row r="1120" ht="25" customHeight="1" spans="1:12">
      <c r="A1120" s="59">
        <v>1118</v>
      </c>
      <c r="B1120" s="59" t="s">
        <v>71</v>
      </c>
      <c r="C1120" s="59" t="s">
        <v>1374</v>
      </c>
      <c r="D1120" s="61">
        <v>4.35</v>
      </c>
      <c r="E1120" s="62">
        <v>50000</v>
      </c>
      <c r="F1120" s="60">
        <v>20200309</v>
      </c>
      <c r="G1120" s="60">
        <v>20210308</v>
      </c>
      <c r="H1120" s="62">
        <v>20200630</v>
      </c>
      <c r="I1120" s="59" t="s">
        <v>87</v>
      </c>
      <c r="J1120" s="61">
        <v>4.35</v>
      </c>
      <c r="K1120" s="59" t="s">
        <v>514</v>
      </c>
      <c r="L1120" s="66">
        <v>550</v>
      </c>
    </row>
    <row r="1121" ht="25" customHeight="1" spans="1:12">
      <c r="A1121" s="59">
        <v>1119</v>
      </c>
      <c r="B1121" s="59" t="s">
        <v>71</v>
      </c>
      <c r="C1121" s="59" t="s">
        <v>1375</v>
      </c>
      <c r="D1121" s="61">
        <v>4.35</v>
      </c>
      <c r="E1121" s="62">
        <v>40000</v>
      </c>
      <c r="F1121" s="60">
        <v>20200310</v>
      </c>
      <c r="G1121" s="60">
        <v>20210309</v>
      </c>
      <c r="H1121" s="62">
        <v>20200630</v>
      </c>
      <c r="I1121" s="59" t="s">
        <v>87</v>
      </c>
      <c r="J1121" s="61">
        <v>4.35</v>
      </c>
      <c r="K1121" s="59" t="s">
        <v>514</v>
      </c>
      <c r="L1121" s="66">
        <v>437</v>
      </c>
    </row>
    <row r="1122" ht="25" customHeight="1" spans="1:12">
      <c r="A1122" s="59">
        <v>1120</v>
      </c>
      <c r="B1122" s="59" t="s">
        <v>71</v>
      </c>
      <c r="C1122" s="59" t="s">
        <v>1376</v>
      </c>
      <c r="D1122" s="61">
        <v>4.35</v>
      </c>
      <c r="E1122" s="62">
        <v>50000</v>
      </c>
      <c r="F1122" s="60">
        <v>20200311</v>
      </c>
      <c r="G1122" s="60">
        <v>20210310</v>
      </c>
      <c r="H1122" s="62">
        <v>20200630</v>
      </c>
      <c r="I1122" s="59" t="s">
        <v>87</v>
      </c>
      <c r="J1122" s="61">
        <v>4.35</v>
      </c>
      <c r="K1122" s="59" t="s">
        <v>514</v>
      </c>
      <c r="L1122" s="66">
        <v>550</v>
      </c>
    </row>
    <row r="1123" ht="25" customHeight="1" spans="1:12">
      <c r="A1123" s="59">
        <v>1121</v>
      </c>
      <c r="B1123" s="59" t="s">
        <v>71</v>
      </c>
      <c r="C1123" s="59" t="s">
        <v>1377</v>
      </c>
      <c r="D1123" s="61">
        <v>4.35</v>
      </c>
      <c r="E1123" s="62">
        <v>50000</v>
      </c>
      <c r="F1123" s="60">
        <v>20200311</v>
      </c>
      <c r="G1123" s="60">
        <v>20210310</v>
      </c>
      <c r="H1123" s="62">
        <v>20200630</v>
      </c>
      <c r="I1123" s="59" t="s">
        <v>87</v>
      </c>
      <c r="J1123" s="61">
        <v>4.35</v>
      </c>
      <c r="K1123" s="59" t="s">
        <v>514</v>
      </c>
      <c r="L1123" s="66">
        <v>550</v>
      </c>
    </row>
    <row r="1124" ht="25" customHeight="1" spans="1:12">
      <c r="A1124" s="59">
        <v>1122</v>
      </c>
      <c r="B1124" s="59" t="s">
        <v>65</v>
      </c>
      <c r="C1124" s="59" t="s">
        <v>1378</v>
      </c>
      <c r="D1124" s="61">
        <v>4.35</v>
      </c>
      <c r="E1124" s="62">
        <v>50000</v>
      </c>
      <c r="F1124" s="60">
        <v>20200313</v>
      </c>
      <c r="G1124" s="60">
        <v>20210312</v>
      </c>
      <c r="H1124" s="62">
        <v>20200630</v>
      </c>
      <c r="I1124" s="59" t="s">
        <v>87</v>
      </c>
      <c r="J1124" s="61">
        <v>4.35</v>
      </c>
      <c r="K1124" s="59" t="s">
        <v>514</v>
      </c>
      <c r="L1124" s="66">
        <v>550</v>
      </c>
    </row>
    <row r="1125" ht="25" customHeight="1" spans="1:12">
      <c r="A1125" s="59">
        <v>1123</v>
      </c>
      <c r="B1125" s="59" t="s">
        <v>65</v>
      </c>
      <c r="C1125" s="59" t="s">
        <v>1379</v>
      </c>
      <c r="D1125" s="61">
        <v>4.35</v>
      </c>
      <c r="E1125" s="62">
        <v>20000</v>
      </c>
      <c r="F1125" s="60">
        <v>20200313</v>
      </c>
      <c r="G1125" s="60">
        <v>20210312</v>
      </c>
      <c r="H1125" s="62">
        <v>20200630</v>
      </c>
      <c r="I1125" s="59" t="s">
        <v>87</v>
      </c>
      <c r="J1125" s="61">
        <v>4.35</v>
      </c>
      <c r="K1125" s="59" t="s">
        <v>514</v>
      </c>
      <c r="L1125" s="66">
        <v>220</v>
      </c>
    </row>
    <row r="1126" ht="25" customHeight="1" spans="1:12">
      <c r="A1126" s="59">
        <v>1124</v>
      </c>
      <c r="B1126" s="59" t="s">
        <v>65</v>
      </c>
      <c r="C1126" s="59" t="s">
        <v>1380</v>
      </c>
      <c r="D1126" s="61">
        <v>4.35</v>
      </c>
      <c r="E1126" s="62">
        <v>40000</v>
      </c>
      <c r="F1126" s="60">
        <v>20200313</v>
      </c>
      <c r="G1126" s="60">
        <v>20210312</v>
      </c>
      <c r="H1126" s="62">
        <v>20200630</v>
      </c>
      <c r="I1126" s="59" t="s">
        <v>87</v>
      </c>
      <c r="J1126" s="61">
        <v>4.35</v>
      </c>
      <c r="K1126" s="59" t="s">
        <v>514</v>
      </c>
      <c r="L1126" s="66">
        <v>437</v>
      </c>
    </row>
    <row r="1127" ht="25" customHeight="1" spans="1:12">
      <c r="A1127" s="59">
        <v>1125</v>
      </c>
      <c r="B1127" s="59" t="s">
        <v>65</v>
      </c>
      <c r="C1127" s="59" t="s">
        <v>1381</v>
      </c>
      <c r="D1127" s="61">
        <v>4.35</v>
      </c>
      <c r="E1127" s="62">
        <v>30000</v>
      </c>
      <c r="F1127" s="60">
        <v>20200313</v>
      </c>
      <c r="G1127" s="60">
        <v>20210312</v>
      </c>
      <c r="H1127" s="62">
        <v>20200630</v>
      </c>
      <c r="I1127" s="59" t="s">
        <v>87</v>
      </c>
      <c r="J1127" s="61">
        <v>4.35</v>
      </c>
      <c r="K1127" s="59" t="s">
        <v>514</v>
      </c>
      <c r="L1127" s="66">
        <v>330</v>
      </c>
    </row>
    <row r="1128" ht="25" customHeight="1" spans="1:12">
      <c r="A1128" s="59">
        <v>1126</v>
      </c>
      <c r="B1128" s="59" t="s">
        <v>65</v>
      </c>
      <c r="C1128" s="59" t="s">
        <v>1382</v>
      </c>
      <c r="D1128" s="61">
        <v>4.35</v>
      </c>
      <c r="E1128" s="62">
        <v>50000</v>
      </c>
      <c r="F1128" s="60">
        <v>20200316</v>
      </c>
      <c r="G1128" s="60">
        <v>20210315</v>
      </c>
      <c r="H1128" s="62">
        <v>20200630</v>
      </c>
      <c r="I1128" s="59" t="s">
        <v>87</v>
      </c>
      <c r="J1128" s="61">
        <v>4.35</v>
      </c>
      <c r="K1128" s="59" t="s">
        <v>514</v>
      </c>
      <c r="L1128" s="66">
        <v>550</v>
      </c>
    </row>
    <row r="1129" ht="25" customHeight="1" spans="1:12">
      <c r="A1129" s="59">
        <v>1127</v>
      </c>
      <c r="B1129" s="59" t="s">
        <v>23</v>
      </c>
      <c r="C1129" s="59" t="s">
        <v>1383</v>
      </c>
      <c r="D1129" s="61">
        <v>4.35</v>
      </c>
      <c r="E1129" s="62">
        <v>30000</v>
      </c>
      <c r="F1129" s="60">
        <v>20200316</v>
      </c>
      <c r="G1129" s="60">
        <v>20210315</v>
      </c>
      <c r="H1129" s="62">
        <v>20200630</v>
      </c>
      <c r="I1129" s="59" t="s">
        <v>87</v>
      </c>
      <c r="J1129" s="61">
        <v>4.35</v>
      </c>
      <c r="K1129" s="59" t="s">
        <v>514</v>
      </c>
      <c r="L1129" s="66">
        <v>330</v>
      </c>
    </row>
    <row r="1130" ht="25" customHeight="1" spans="1:12">
      <c r="A1130" s="59">
        <v>1128</v>
      </c>
      <c r="B1130" s="59" t="s">
        <v>65</v>
      </c>
      <c r="C1130" s="59" t="s">
        <v>1384</v>
      </c>
      <c r="D1130" s="61">
        <v>4.35</v>
      </c>
      <c r="E1130" s="62">
        <v>30000</v>
      </c>
      <c r="F1130" s="60">
        <v>20200316</v>
      </c>
      <c r="G1130" s="60">
        <v>20210315</v>
      </c>
      <c r="H1130" s="62">
        <v>20200630</v>
      </c>
      <c r="I1130" s="59" t="s">
        <v>87</v>
      </c>
      <c r="J1130" s="61">
        <v>4.35</v>
      </c>
      <c r="K1130" s="59" t="s">
        <v>514</v>
      </c>
      <c r="L1130" s="66">
        <v>330</v>
      </c>
    </row>
    <row r="1131" ht="25" customHeight="1" spans="1:12">
      <c r="A1131" s="59">
        <v>1129</v>
      </c>
      <c r="B1131" s="59" t="s">
        <v>23</v>
      </c>
      <c r="C1131" s="59" t="s">
        <v>1385</v>
      </c>
      <c r="D1131" s="61">
        <v>4.35</v>
      </c>
      <c r="E1131" s="62">
        <v>50000</v>
      </c>
      <c r="F1131" s="60">
        <v>20200316</v>
      </c>
      <c r="G1131" s="60">
        <v>20210315</v>
      </c>
      <c r="H1131" s="62">
        <v>20200630</v>
      </c>
      <c r="I1131" s="59" t="s">
        <v>87</v>
      </c>
      <c r="J1131" s="61">
        <v>4.35</v>
      </c>
      <c r="K1131" s="59" t="s">
        <v>514</v>
      </c>
      <c r="L1131" s="66">
        <v>550</v>
      </c>
    </row>
    <row r="1132" ht="25" customHeight="1" spans="1:12">
      <c r="A1132" s="59">
        <v>1130</v>
      </c>
      <c r="B1132" s="59" t="s">
        <v>23</v>
      </c>
      <c r="C1132" s="59" t="s">
        <v>1386</v>
      </c>
      <c r="D1132" s="61">
        <v>4.35</v>
      </c>
      <c r="E1132" s="62">
        <v>50000</v>
      </c>
      <c r="F1132" s="60">
        <v>20200316</v>
      </c>
      <c r="G1132" s="60">
        <v>20210315</v>
      </c>
      <c r="H1132" s="62">
        <v>20200630</v>
      </c>
      <c r="I1132" s="59" t="s">
        <v>87</v>
      </c>
      <c r="J1132" s="61">
        <v>4.35</v>
      </c>
      <c r="K1132" s="59" t="s">
        <v>514</v>
      </c>
      <c r="L1132" s="66">
        <v>550</v>
      </c>
    </row>
    <row r="1133" ht="25" customHeight="1" spans="1:12">
      <c r="A1133" s="59">
        <v>1131</v>
      </c>
      <c r="B1133" s="59" t="s">
        <v>65</v>
      </c>
      <c r="C1133" s="59" t="s">
        <v>1387</v>
      </c>
      <c r="D1133" s="61">
        <v>4.35</v>
      </c>
      <c r="E1133" s="62">
        <v>40000</v>
      </c>
      <c r="F1133" s="60">
        <v>20200319</v>
      </c>
      <c r="G1133" s="60">
        <v>20210318</v>
      </c>
      <c r="H1133" s="62">
        <v>20200630</v>
      </c>
      <c r="I1133" s="59" t="s">
        <v>87</v>
      </c>
      <c r="J1133" s="61">
        <v>4.35</v>
      </c>
      <c r="K1133" s="59" t="s">
        <v>514</v>
      </c>
      <c r="L1133" s="66">
        <v>437</v>
      </c>
    </row>
    <row r="1134" ht="25" customHeight="1" spans="1:12">
      <c r="A1134" s="59">
        <v>1132</v>
      </c>
      <c r="B1134" s="59" t="s">
        <v>56</v>
      </c>
      <c r="C1134" s="59" t="s">
        <v>1388</v>
      </c>
      <c r="D1134" s="61">
        <v>4.35</v>
      </c>
      <c r="E1134" s="62">
        <v>50000</v>
      </c>
      <c r="F1134" s="60">
        <v>20200319</v>
      </c>
      <c r="G1134" s="60">
        <v>20210318</v>
      </c>
      <c r="H1134" s="62">
        <v>20200630</v>
      </c>
      <c r="I1134" s="59" t="s">
        <v>87</v>
      </c>
      <c r="J1134" s="61">
        <v>4.35</v>
      </c>
      <c r="K1134" s="59" t="s">
        <v>514</v>
      </c>
      <c r="L1134" s="66">
        <v>550</v>
      </c>
    </row>
    <row r="1135" ht="25" customHeight="1" spans="1:12">
      <c r="A1135" s="59">
        <v>1133</v>
      </c>
      <c r="B1135" s="59" t="s">
        <v>56</v>
      </c>
      <c r="C1135" s="59" t="s">
        <v>1389</v>
      </c>
      <c r="D1135" s="61">
        <v>4.35</v>
      </c>
      <c r="E1135" s="62">
        <v>50000</v>
      </c>
      <c r="F1135" s="60">
        <v>20200319</v>
      </c>
      <c r="G1135" s="60">
        <v>20210318</v>
      </c>
      <c r="H1135" s="62">
        <v>20200630</v>
      </c>
      <c r="I1135" s="59" t="s">
        <v>87</v>
      </c>
      <c r="J1135" s="61">
        <v>4.35</v>
      </c>
      <c r="K1135" s="59" t="s">
        <v>514</v>
      </c>
      <c r="L1135" s="66">
        <v>550</v>
      </c>
    </row>
    <row r="1136" ht="25" customHeight="1" spans="1:12">
      <c r="A1136" s="59">
        <v>1134</v>
      </c>
      <c r="B1136" s="59" t="s">
        <v>56</v>
      </c>
      <c r="C1136" s="59" t="s">
        <v>1390</v>
      </c>
      <c r="D1136" s="61">
        <v>4.35</v>
      </c>
      <c r="E1136" s="62">
        <v>50000</v>
      </c>
      <c r="F1136" s="60">
        <v>20200319</v>
      </c>
      <c r="G1136" s="60">
        <v>20210318</v>
      </c>
      <c r="H1136" s="62">
        <v>20200630</v>
      </c>
      <c r="I1136" s="59" t="s">
        <v>87</v>
      </c>
      <c r="J1136" s="61">
        <v>4.35</v>
      </c>
      <c r="K1136" s="59" t="s">
        <v>514</v>
      </c>
      <c r="L1136" s="66">
        <v>550</v>
      </c>
    </row>
    <row r="1137" ht="25" customHeight="1" spans="1:12">
      <c r="A1137" s="59">
        <v>1135</v>
      </c>
      <c r="B1137" s="59" t="s">
        <v>23</v>
      </c>
      <c r="C1137" s="59" t="s">
        <v>1391</v>
      </c>
      <c r="D1137" s="61">
        <v>4.35</v>
      </c>
      <c r="E1137" s="62">
        <v>50000</v>
      </c>
      <c r="F1137" s="60">
        <v>20200320</v>
      </c>
      <c r="G1137" s="60">
        <v>20210321</v>
      </c>
      <c r="H1137" s="62">
        <v>20200630</v>
      </c>
      <c r="I1137" s="59" t="s">
        <v>87</v>
      </c>
      <c r="J1137" s="61">
        <v>4.35</v>
      </c>
      <c r="K1137" s="59" t="s">
        <v>514</v>
      </c>
      <c r="L1137" s="66">
        <v>550</v>
      </c>
    </row>
    <row r="1138" ht="25" customHeight="1" spans="1:12">
      <c r="A1138" s="59">
        <v>1136</v>
      </c>
      <c r="B1138" s="59" t="s">
        <v>56</v>
      </c>
      <c r="C1138" s="59" t="s">
        <v>1392</v>
      </c>
      <c r="D1138" s="61">
        <v>4.35</v>
      </c>
      <c r="E1138" s="62">
        <v>30000</v>
      </c>
      <c r="F1138" s="60">
        <v>20200320</v>
      </c>
      <c r="G1138" s="60">
        <v>20210321</v>
      </c>
      <c r="H1138" s="62">
        <v>20200630</v>
      </c>
      <c r="I1138" s="59" t="s">
        <v>87</v>
      </c>
      <c r="J1138" s="61">
        <v>4.35</v>
      </c>
      <c r="K1138" s="59" t="s">
        <v>514</v>
      </c>
      <c r="L1138" s="66">
        <v>330</v>
      </c>
    </row>
    <row r="1139" ht="25" customHeight="1" spans="1:12">
      <c r="A1139" s="59">
        <v>1137</v>
      </c>
      <c r="B1139" s="59" t="s">
        <v>359</v>
      </c>
      <c r="C1139" s="59" t="s">
        <v>1393</v>
      </c>
      <c r="D1139" s="61">
        <v>4.35</v>
      </c>
      <c r="E1139" s="62">
        <v>20000</v>
      </c>
      <c r="F1139" s="60">
        <v>20200320</v>
      </c>
      <c r="G1139" s="60">
        <v>20210321</v>
      </c>
      <c r="H1139" s="62">
        <v>20200630</v>
      </c>
      <c r="I1139" s="59" t="s">
        <v>87</v>
      </c>
      <c r="J1139" s="61">
        <v>4.35</v>
      </c>
      <c r="K1139" s="59" t="s">
        <v>514</v>
      </c>
      <c r="L1139" s="66">
        <v>220</v>
      </c>
    </row>
    <row r="1140" ht="25" customHeight="1" spans="1:12">
      <c r="A1140" s="59">
        <v>1138</v>
      </c>
      <c r="B1140" s="59" t="s">
        <v>359</v>
      </c>
      <c r="C1140" s="59" t="s">
        <v>1394</v>
      </c>
      <c r="D1140" s="61">
        <v>4.35</v>
      </c>
      <c r="E1140" s="62">
        <v>40000</v>
      </c>
      <c r="F1140" s="60">
        <v>20200320</v>
      </c>
      <c r="G1140" s="60">
        <v>20210321</v>
      </c>
      <c r="H1140" s="62">
        <v>20200630</v>
      </c>
      <c r="I1140" s="59" t="s">
        <v>87</v>
      </c>
      <c r="J1140" s="61">
        <v>4.35</v>
      </c>
      <c r="K1140" s="59" t="s">
        <v>514</v>
      </c>
      <c r="L1140" s="66">
        <v>437</v>
      </c>
    </row>
    <row r="1141" ht="25" customHeight="1" spans="1:12">
      <c r="A1141" s="59">
        <v>1139</v>
      </c>
      <c r="B1141" s="59" t="s">
        <v>56</v>
      </c>
      <c r="C1141" s="59" t="s">
        <v>1395</v>
      </c>
      <c r="D1141" s="61">
        <v>4.35</v>
      </c>
      <c r="E1141" s="62">
        <v>50000</v>
      </c>
      <c r="F1141" s="60">
        <v>20200323</v>
      </c>
      <c r="G1141" s="60">
        <v>20210322</v>
      </c>
      <c r="H1141" s="62">
        <v>20200630</v>
      </c>
      <c r="I1141" s="59" t="s">
        <v>87</v>
      </c>
      <c r="J1141" s="61">
        <v>4.35</v>
      </c>
      <c r="K1141" s="59" t="s">
        <v>514</v>
      </c>
      <c r="L1141" s="66">
        <v>550</v>
      </c>
    </row>
    <row r="1142" ht="25" customHeight="1" spans="1:12">
      <c r="A1142" s="59">
        <v>1140</v>
      </c>
      <c r="B1142" s="59" t="s">
        <v>56</v>
      </c>
      <c r="C1142" s="59" t="s">
        <v>1396</v>
      </c>
      <c r="D1142" s="61">
        <v>4.35</v>
      </c>
      <c r="E1142" s="62">
        <v>30000</v>
      </c>
      <c r="F1142" s="60">
        <v>20200323</v>
      </c>
      <c r="G1142" s="60">
        <v>20210322</v>
      </c>
      <c r="H1142" s="62">
        <v>20200630</v>
      </c>
      <c r="I1142" s="59" t="s">
        <v>87</v>
      </c>
      <c r="J1142" s="61">
        <v>4.35</v>
      </c>
      <c r="K1142" s="59" t="s">
        <v>514</v>
      </c>
      <c r="L1142" s="66">
        <v>330</v>
      </c>
    </row>
    <row r="1143" ht="25" customHeight="1" spans="1:12">
      <c r="A1143" s="59">
        <v>1141</v>
      </c>
      <c r="B1143" s="59" t="s">
        <v>23</v>
      </c>
      <c r="C1143" s="59" t="s">
        <v>1397</v>
      </c>
      <c r="D1143" s="61">
        <v>4.35</v>
      </c>
      <c r="E1143" s="62">
        <v>40000</v>
      </c>
      <c r="F1143" s="60">
        <v>20200323</v>
      </c>
      <c r="G1143" s="60">
        <v>20210322</v>
      </c>
      <c r="H1143" s="62">
        <v>20200630</v>
      </c>
      <c r="I1143" s="59" t="s">
        <v>87</v>
      </c>
      <c r="J1143" s="61">
        <v>4.35</v>
      </c>
      <c r="K1143" s="59" t="s">
        <v>514</v>
      </c>
      <c r="L1143" s="66">
        <v>437</v>
      </c>
    </row>
    <row r="1144" ht="25" customHeight="1" spans="1:12">
      <c r="A1144" s="59">
        <v>1142</v>
      </c>
      <c r="B1144" s="59" t="s">
        <v>359</v>
      </c>
      <c r="C1144" s="59" t="s">
        <v>1398</v>
      </c>
      <c r="D1144" s="61">
        <v>4.35</v>
      </c>
      <c r="E1144" s="62">
        <v>10000</v>
      </c>
      <c r="F1144" s="60">
        <v>20200323</v>
      </c>
      <c r="G1144" s="60">
        <v>20210322</v>
      </c>
      <c r="H1144" s="62">
        <v>20200630</v>
      </c>
      <c r="I1144" s="59" t="s">
        <v>87</v>
      </c>
      <c r="J1144" s="61">
        <v>4.35</v>
      </c>
      <c r="K1144" s="59" t="s">
        <v>514</v>
      </c>
      <c r="L1144" s="66">
        <v>110</v>
      </c>
    </row>
    <row r="1145" ht="25" customHeight="1" spans="1:12">
      <c r="A1145" s="59">
        <v>1143</v>
      </c>
      <c r="B1145" s="59" t="s">
        <v>23</v>
      </c>
      <c r="C1145" s="59" t="s">
        <v>1399</v>
      </c>
      <c r="D1145" s="61">
        <v>4.35</v>
      </c>
      <c r="E1145" s="62">
        <v>40000</v>
      </c>
      <c r="F1145" s="60">
        <v>20200323</v>
      </c>
      <c r="G1145" s="60">
        <v>20210322</v>
      </c>
      <c r="H1145" s="62">
        <v>20200630</v>
      </c>
      <c r="I1145" s="59" t="s">
        <v>87</v>
      </c>
      <c r="J1145" s="61">
        <v>4.35</v>
      </c>
      <c r="K1145" s="59" t="s">
        <v>514</v>
      </c>
      <c r="L1145" s="66">
        <v>437</v>
      </c>
    </row>
    <row r="1146" ht="25" customHeight="1" spans="1:12">
      <c r="A1146" s="59">
        <v>1144</v>
      </c>
      <c r="B1146" s="59" t="s">
        <v>56</v>
      </c>
      <c r="C1146" s="59" t="s">
        <v>1400</v>
      </c>
      <c r="D1146" s="61">
        <v>4.35</v>
      </c>
      <c r="E1146" s="62">
        <v>30000</v>
      </c>
      <c r="F1146" s="60">
        <v>20200324</v>
      </c>
      <c r="G1146" s="60">
        <v>20210323</v>
      </c>
      <c r="H1146" s="62">
        <v>20200630</v>
      </c>
      <c r="I1146" s="59" t="s">
        <v>87</v>
      </c>
      <c r="J1146" s="61">
        <v>4.35</v>
      </c>
      <c r="K1146" s="59" t="s">
        <v>514</v>
      </c>
      <c r="L1146" s="66">
        <v>330</v>
      </c>
    </row>
    <row r="1147" ht="25" customHeight="1" spans="1:12">
      <c r="A1147" s="59">
        <v>1145</v>
      </c>
      <c r="B1147" s="59" t="s">
        <v>56</v>
      </c>
      <c r="C1147" s="59" t="s">
        <v>1401</v>
      </c>
      <c r="D1147" s="61">
        <v>4.35</v>
      </c>
      <c r="E1147" s="62">
        <v>20000</v>
      </c>
      <c r="F1147" s="60">
        <v>20200324</v>
      </c>
      <c r="G1147" s="60">
        <v>20210323</v>
      </c>
      <c r="H1147" s="62">
        <v>20200630</v>
      </c>
      <c r="I1147" s="59" t="s">
        <v>87</v>
      </c>
      <c r="J1147" s="61">
        <v>4.35</v>
      </c>
      <c r="K1147" s="59" t="s">
        <v>514</v>
      </c>
      <c r="L1147" s="66">
        <v>220</v>
      </c>
    </row>
    <row r="1148" ht="25" customHeight="1" spans="1:12">
      <c r="A1148" s="59">
        <v>1146</v>
      </c>
      <c r="B1148" s="59" t="s">
        <v>56</v>
      </c>
      <c r="C1148" s="59" t="s">
        <v>1402</v>
      </c>
      <c r="D1148" s="61">
        <v>4.35</v>
      </c>
      <c r="E1148" s="62">
        <v>50000</v>
      </c>
      <c r="F1148" s="60">
        <v>20200324</v>
      </c>
      <c r="G1148" s="60">
        <v>20210323</v>
      </c>
      <c r="H1148" s="62">
        <v>20200630</v>
      </c>
      <c r="I1148" s="59" t="s">
        <v>87</v>
      </c>
      <c r="J1148" s="61">
        <v>4.35</v>
      </c>
      <c r="K1148" s="59" t="s">
        <v>514</v>
      </c>
      <c r="L1148" s="66">
        <v>550</v>
      </c>
    </row>
    <row r="1149" ht="25" customHeight="1" spans="1:12">
      <c r="A1149" s="59">
        <v>1147</v>
      </c>
      <c r="B1149" s="59" t="s">
        <v>23</v>
      </c>
      <c r="C1149" s="59" t="s">
        <v>1403</v>
      </c>
      <c r="D1149" s="61">
        <v>4.35</v>
      </c>
      <c r="E1149" s="62">
        <v>30000</v>
      </c>
      <c r="F1149" s="60">
        <v>20200324</v>
      </c>
      <c r="G1149" s="60">
        <v>20210323</v>
      </c>
      <c r="H1149" s="62">
        <v>20200630</v>
      </c>
      <c r="I1149" s="59" t="s">
        <v>87</v>
      </c>
      <c r="J1149" s="61">
        <v>4.35</v>
      </c>
      <c r="K1149" s="59" t="s">
        <v>514</v>
      </c>
      <c r="L1149" s="66">
        <v>330</v>
      </c>
    </row>
    <row r="1150" ht="25" customHeight="1" spans="1:12">
      <c r="A1150" s="59">
        <v>1148</v>
      </c>
      <c r="B1150" s="59" t="s">
        <v>71</v>
      </c>
      <c r="C1150" s="59" t="s">
        <v>1404</v>
      </c>
      <c r="D1150" s="61">
        <v>4.35</v>
      </c>
      <c r="E1150" s="62">
        <v>40000</v>
      </c>
      <c r="F1150" s="60">
        <v>20200324</v>
      </c>
      <c r="G1150" s="60">
        <v>20210323</v>
      </c>
      <c r="H1150" s="62">
        <v>20200630</v>
      </c>
      <c r="I1150" s="59" t="s">
        <v>87</v>
      </c>
      <c r="J1150" s="61">
        <v>4.35</v>
      </c>
      <c r="K1150" s="59" t="s">
        <v>514</v>
      </c>
      <c r="L1150" s="66">
        <v>437</v>
      </c>
    </row>
    <row r="1151" ht="25" customHeight="1" spans="1:12">
      <c r="A1151" s="59">
        <v>1149</v>
      </c>
      <c r="B1151" s="59" t="s">
        <v>23</v>
      </c>
      <c r="C1151" s="59" t="s">
        <v>1405</v>
      </c>
      <c r="D1151" s="61">
        <v>4.35</v>
      </c>
      <c r="E1151" s="62">
        <v>50000</v>
      </c>
      <c r="F1151" s="60">
        <v>20200325</v>
      </c>
      <c r="G1151" s="60">
        <v>20210324</v>
      </c>
      <c r="H1151" s="62">
        <v>20200630</v>
      </c>
      <c r="I1151" s="59" t="s">
        <v>87</v>
      </c>
      <c r="J1151" s="61">
        <v>4.35</v>
      </c>
      <c r="K1151" s="59" t="s">
        <v>514</v>
      </c>
      <c r="L1151" s="66">
        <v>550</v>
      </c>
    </row>
    <row r="1152" ht="25" customHeight="1" spans="1:12">
      <c r="A1152" s="59">
        <v>1150</v>
      </c>
      <c r="B1152" s="59" t="s">
        <v>23</v>
      </c>
      <c r="C1152" s="59" t="s">
        <v>1406</v>
      </c>
      <c r="D1152" s="61">
        <v>4.35</v>
      </c>
      <c r="E1152" s="62">
        <v>50000</v>
      </c>
      <c r="F1152" s="60">
        <v>20200325</v>
      </c>
      <c r="G1152" s="60">
        <v>20210324</v>
      </c>
      <c r="H1152" s="62">
        <v>20200630</v>
      </c>
      <c r="I1152" s="59" t="s">
        <v>87</v>
      </c>
      <c r="J1152" s="61">
        <v>4.35</v>
      </c>
      <c r="K1152" s="59" t="s">
        <v>514</v>
      </c>
      <c r="L1152" s="66">
        <v>550</v>
      </c>
    </row>
    <row r="1153" ht="25" customHeight="1" spans="1:12">
      <c r="A1153" s="59">
        <v>1151</v>
      </c>
      <c r="B1153" s="59" t="s">
        <v>56</v>
      </c>
      <c r="C1153" s="59" t="s">
        <v>1407</v>
      </c>
      <c r="D1153" s="61">
        <v>4.35</v>
      </c>
      <c r="E1153" s="62">
        <v>40000</v>
      </c>
      <c r="F1153" s="60">
        <v>20200325</v>
      </c>
      <c r="G1153" s="60">
        <v>20210324</v>
      </c>
      <c r="H1153" s="62">
        <v>20200630</v>
      </c>
      <c r="I1153" s="59" t="s">
        <v>87</v>
      </c>
      <c r="J1153" s="61">
        <v>4.35</v>
      </c>
      <c r="K1153" s="59" t="s">
        <v>514</v>
      </c>
      <c r="L1153" s="66">
        <v>437</v>
      </c>
    </row>
    <row r="1154" ht="25" customHeight="1" spans="1:12">
      <c r="A1154" s="59">
        <v>1152</v>
      </c>
      <c r="B1154" s="59" t="s">
        <v>56</v>
      </c>
      <c r="C1154" s="59" t="s">
        <v>1408</v>
      </c>
      <c r="D1154" s="61">
        <v>4.35</v>
      </c>
      <c r="E1154" s="62">
        <v>40000</v>
      </c>
      <c r="F1154" s="60">
        <v>20200325</v>
      </c>
      <c r="G1154" s="60">
        <v>20210324</v>
      </c>
      <c r="H1154" s="62">
        <v>20200630</v>
      </c>
      <c r="I1154" s="59" t="s">
        <v>87</v>
      </c>
      <c r="J1154" s="61">
        <v>4.35</v>
      </c>
      <c r="K1154" s="59" t="s">
        <v>514</v>
      </c>
      <c r="L1154" s="66">
        <v>437</v>
      </c>
    </row>
    <row r="1155" ht="25" customHeight="1" spans="1:12">
      <c r="A1155" s="59">
        <v>1153</v>
      </c>
      <c r="B1155" s="59" t="s">
        <v>56</v>
      </c>
      <c r="C1155" s="59" t="s">
        <v>1409</v>
      </c>
      <c r="D1155" s="61">
        <v>4.35</v>
      </c>
      <c r="E1155" s="62">
        <v>30000</v>
      </c>
      <c r="F1155" s="60">
        <v>20200325</v>
      </c>
      <c r="G1155" s="60">
        <v>20210324</v>
      </c>
      <c r="H1155" s="62">
        <v>20200630</v>
      </c>
      <c r="I1155" s="59" t="s">
        <v>87</v>
      </c>
      <c r="J1155" s="61">
        <v>4.35</v>
      </c>
      <c r="K1155" s="59" t="s">
        <v>514</v>
      </c>
      <c r="L1155" s="66">
        <v>330</v>
      </c>
    </row>
    <row r="1156" ht="25" customHeight="1" spans="1:12">
      <c r="A1156" s="59">
        <v>1154</v>
      </c>
      <c r="B1156" s="59" t="s">
        <v>56</v>
      </c>
      <c r="C1156" s="59" t="s">
        <v>1410</v>
      </c>
      <c r="D1156" s="61">
        <v>4.35</v>
      </c>
      <c r="E1156" s="62">
        <v>30000</v>
      </c>
      <c r="F1156" s="60">
        <v>20200325</v>
      </c>
      <c r="G1156" s="60">
        <v>20210324</v>
      </c>
      <c r="H1156" s="62">
        <v>20200630</v>
      </c>
      <c r="I1156" s="59" t="s">
        <v>87</v>
      </c>
      <c r="J1156" s="61">
        <v>4.35</v>
      </c>
      <c r="K1156" s="59" t="s">
        <v>514</v>
      </c>
      <c r="L1156" s="66">
        <v>330</v>
      </c>
    </row>
    <row r="1157" ht="25" customHeight="1" spans="1:12">
      <c r="A1157" s="59">
        <v>1155</v>
      </c>
      <c r="B1157" s="59" t="s">
        <v>54</v>
      </c>
      <c r="C1157" s="59" t="s">
        <v>1411</v>
      </c>
      <c r="D1157" s="61">
        <v>4.35</v>
      </c>
      <c r="E1157" s="62">
        <v>50000</v>
      </c>
      <c r="F1157" s="60">
        <v>20200325</v>
      </c>
      <c r="G1157" s="60">
        <v>20210324</v>
      </c>
      <c r="H1157" s="62">
        <v>20200630</v>
      </c>
      <c r="I1157" s="59" t="s">
        <v>87</v>
      </c>
      <c r="J1157" s="61">
        <v>4.35</v>
      </c>
      <c r="K1157" s="59" t="s">
        <v>514</v>
      </c>
      <c r="L1157" s="66">
        <v>550</v>
      </c>
    </row>
    <row r="1158" ht="25" customHeight="1" spans="1:12">
      <c r="A1158" s="59">
        <v>1156</v>
      </c>
      <c r="B1158" s="59" t="s">
        <v>337</v>
      </c>
      <c r="C1158" s="59" t="s">
        <v>1412</v>
      </c>
      <c r="D1158" s="61">
        <v>4.35</v>
      </c>
      <c r="E1158" s="62">
        <v>30000</v>
      </c>
      <c r="F1158" s="60">
        <v>20200326</v>
      </c>
      <c r="G1158" s="60">
        <v>20210325</v>
      </c>
      <c r="H1158" s="62">
        <v>20200630</v>
      </c>
      <c r="I1158" s="59" t="s">
        <v>87</v>
      </c>
      <c r="J1158" s="61">
        <v>4.35</v>
      </c>
      <c r="K1158" s="59" t="s">
        <v>514</v>
      </c>
      <c r="L1158" s="66">
        <v>330</v>
      </c>
    </row>
    <row r="1159" ht="25" customHeight="1" spans="1:12">
      <c r="A1159" s="59">
        <v>1157</v>
      </c>
      <c r="B1159" s="59" t="s">
        <v>65</v>
      </c>
      <c r="C1159" s="59" t="s">
        <v>1413</v>
      </c>
      <c r="D1159" s="61">
        <v>4.35</v>
      </c>
      <c r="E1159" s="62">
        <v>30000</v>
      </c>
      <c r="F1159" s="60">
        <v>20200326</v>
      </c>
      <c r="G1159" s="60">
        <v>20210325</v>
      </c>
      <c r="H1159" s="62">
        <v>20200630</v>
      </c>
      <c r="I1159" s="59" t="s">
        <v>87</v>
      </c>
      <c r="J1159" s="61">
        <v>4.35</v>
      </c>
      <c r="K1159" s="59" t="s">
        <v>514</v>
      </c>
      <c r="L1159" s="66">
        <v>330</v>
      </c>
    </row>
    <row r="1160" ht="25" customHeight="1" spans="1:12">
      <c r="A1160" s="59">
        <v>1158</v>
      </c>
      <c r="B1160" s="59" t="s">
        <v>65</v>
      </c>
      <c r="C1160" s="59" t="s">
        <v>1414</v>
      </c>
      <c r="D1160" s="61">
        <v>4.35</v>
      </c>
      <c r="E1160" s="62">
        <v>30000</v>
      </c>
      <c r="F1160" s="60">
        <v>20200326</v>
      </c>
      <c r="G1160" s="60">
        <v>20210325</v>
      </c>
      <c r="H1160" s="62">
        <v>20200630</v>
      </c>
      <c r="I1160" s="59" t="s">
        <v>87</v>
      </c>
      <c r="J1160" s="61">
        <v>4.35</v>
      </c>
      <c r="K1160" s="59" t="s">
        <v>514</v>
      </c>
      <c r="L1160" s="66">
        <v>330</v>
      </c>
    </row>
    <row r="1161" ht="25" customHeight="1" spans="1:12">
      <c r="A1161" s="59">
        <v>1159</v>
      </c>
      <c r="B1161" s="59" t="s">
        <v>56</v>
      </c>
      <c r="C1161" s="59" t="s">
        <v>1415</v>
      </c>
      <c r="D1161" s="61">
        <v>4.35</v>
      </c>
      <c r="E1161" s="62">
        <v>40000</v>
      </c>
      <c r="F1161" s="60">
        <v>20200326</v>
      </c>
      <c r="G1161" s="60">
        <v>20210325</v>
      </c>
      <c r="H1161" s="62">
        <v>20200630</v>
      </c>
      <c r="I1161" s="59" t="s">
        <v>87</v>
      </c>
      <c r="J1161" s="61">
        <v>4.35</v>
      </c>
      <c r="K1161" s="59" t="s">
        <v>514</v>
      </c>
      <c r="L1161" s="66">
        <v>437</v>
      </c>
    </row>
    <row r="1162" ht="25" customHeight="1" spans="1:12">
      <c r="A1162" s="59">
        <v>1160</v>
      </c>
      <c r="B1162" s="59" t="s">
        <v>56</v>
      </c>
      <c r="C1162" s="59" t="s">
        <v>1416</v>
      </c>
      <c r="D1162" s="61">
        <v>4.35</v>
      </c>
      <c r="E1162" s="62">
        <v>40000</v>
      </c>
      <c r="F1162" s="60">
        <v>20200327</v>
      </c>
      <c r="G1162" s="60">
        <v>20210326</v>
      </c>
      <c r="H1162" s="62">
        <v>20200630</v>
      </c>
      <c r="I1162" s="59" t="s">
        <v>87</v>
      </c>
      <c r="J1162" s="61">
        <v>4.35</v>
      </c>
      <c r="K1162" s="59" t="s">
        <v>514</v>
      </c>
      <c r="L1162" s="66">
        <v>437</v>
      </c>
    </row>
    <row r="1163" ht="25" customHeight="1" spans="1:12">
      <c r="A1163" s="59">
        <v>1161</v>
      </c>
      <c r="B1163" s="59" t="s">
        <v>56</v>
      </c>
      <c r="C1163" s="59" t="s">
        <v>1417</v>
      </c>
      <c r="D1163" s="61">
        <v>4.35</v>
      </c>
      <c r="E1163" s="62">
        <v>10000</v>
      </c>
      <c r="F1163" s="60">
        <v>20200327</v>
      </c>
      <c r="G1163" s="60">
        <v>20210326</v>
      </c>
      <c r="H1163" s="62">
        <v>20200630</v>
      </c>
      <c r="I1163" s="59" t="s">
        <v>87</v>
      </c>
      <c r="J1163" s="61">
        <v>4.35</v>
      </c>
      <c r="K1163" s="59" t="s">
        <v>514</v>
      </c>
      <c r="L1163" s="66">
        <v>110</v>
      </c>
    </row>
    <row r="1164" ht="25" customHeight="1" spans="1:12">
      <c r="A1164" s="59">
        <v>1162</v>
      </c>
      <c r="B1164" s="59" t="s">
        <v>56</v>
      </c>
      <c r="C1164" s="59" t="s">
        <v>1418</v>
      </c>
      <c r="D1164" s="61">
        <v>4.35</v>
      </c>
      <c r="E1164" s="62">
        <v>50000</v>
      </c>
      <c r="F1164" s="60">
        <v>20200327</v>
      </c>
      <c r="G1164" s="60">
        <v>20210326</v>
      </c>
      <c r="H1164" s="62">
        <v>20200630</v>
      </c>
      <c r="I1164" s="59" t="s">
        <v>87</v>
      </c>
      <c r="J1164" s="61">
        <v>4.35</v>
      </c>
      <c r="K1164" s="59" t="s">
        <v>514</v>
      </c>
      <c r="L1164" s="66">
        <v>550</v>
      </c>
    </row>
    <row r="1165" ht="25" customHeight="1" spans="1:12">
      <c r="A1165" s="59">
        <v>1163</v>
      </c>
      <c r="B1165" s="59" t="s">
        <v>359</v>
      </c>
      <c r="C1165" s="59" t="s">
        <v>1419</v>
      </c>
      <c r="D1165" s="61">
        <v>4.35</v>
      </c>
      <c r="E1165" s="62">
        <v>30000</v>
      </c>
      <c r="F1165" s="60">
        <v>20200327</v>
      </c>
      <c r="G1165" s="60">
        <v>20210326</v>
      </c>
      <c r="H1165" s="62">
        <v>20200630</v>
      </c>
      <c r="I1165" s="59" t="s">
        <v>87</v>
      </c>
      <c r="J1165" s="61">
        <v>4.35</v>
      </c>
      <c r="K1165" s="59" t="s">
        <v>514</v>
      </c>
      <c r="L1165" s="66">
        <v>330</v>
      </c>
    </row>
    <row r="1166" ht="25" customHeight="1" spans="1:12">
      <c r="A1166" s="59">
        <v>1164</v>
      </c>
      <c r="B1166" s="59" t="s">
        <v>359</v>
      </c>
      <c r="C1166" s="59" t="s">
        <v>1420</v>
      </c>
      <c r="D1166" s="61">
        <v>4.35</v>
      </c>
      <c r="E1166" s="62">
        <v>50000</v>
      </c>
      <c r="F1166" s="60">
        <v>20200327</v>
      </c>
      <c r="G1166" s="60">
        <v>20210326</v>
      </c>
      <c r="H1166" s="62">
        <v>20200630</v>
      </c>
      <c r="I1166" s="59" t="s">
        <v>87</v>
      </c>
      <c r="J1166" s="61">
        <v>4.35</v>
      </c>
      <c r="K1166" s="59" t="s">
        <v>514</v>
      </c>
      <c r="L1166" s="66">
        <v>550</v>
      </c>
    </row>
    <row r="1167" ht="25" customHeight="1" spans="1:12">
      <c r="A1167" s="59">
        <v>1165</v>
      </c>
      <c r="B1167" s="59" t="s">
        <v>359</v>
      </c>
      <c r="C1167" s="59" t="s">
        <v>1421</v>
      </c>
      <c r="D1167" s="61">
        <v>4.35</v>
      </c>
      <c r="E1167" s="62">
        <v>30000</v>
      </c>
      <c r="F1167" s="60">
        <v>20200327</v>
      </c>
      <c r="G1167" s="60">
        <v>20210326</v>
      </c>
      <c r="H1167" s="62">
        <v>20200630</v>
      </c>
      <c r="I1167" s="59" t="s">
        <v>87</v>
      </c>
      <c r="J1167" s="61">
        <v>4.35</v>
      </c>
      <c r="K1167" s="59" t="s">
        <v>514</v>
      </c>
      <c r="L1167" s="66">
        <v>330</v>
      </c>
    </row>
    <row r="1168" ht="25" customHeight="1" spans="1:12">
      <c r="A1168" s="59">
        <v>1166</v>
      </c>
      <c r="B1168" s="59" t="s">
        <v>337</v>
      </c>
      <c r="C1168" s="59" t="s">
        <v>1422</v>
      </c>
      <c r="D1168" s="61">
        <v>4.35</v>
      </c>
      <c r="E1168" s="62">
        <v>10000</v>
      </c>
      <c r="F1168" s="60">
        <v>20200327</v>
      </c>
      <c r="G1168" s="60">
        <v>20210326</v>
      </c>
      <c r="H1168" s="62">
        <v>20200630</v>
      </c>
      <c r="I1168" s="59" t="s">
        <v>87</v>
      </c>
      <c r="J1168" s="61">
        <v>4.35</v>
      </c>
      <c r="K1168" s="59" t="s">
        <v>514</v>
      </c>
      <c r="L1168" s="66">
        <v>110</v>
      </c>
    </row>
    <row r="1169" ht="25" customHeight="1" spans="1:12">
      <c r="A1169" s="59">
        <v>1167</v>
      </c>
      <c r="B1169" s="59" t="s">
        <v>337</v>
      </c>
      <c r="C1169" s="59" t="s">
        <v>1423</v>
      </c>
      <c r="D1169" s="61">
        <v>4.35</v>
      </c>
      <c r="E1169" s="62">
        <v>10000</v>
      </c>
      <c r="F1169" s="60">
        <v>20200327</v>
      </c>
      <c r="G1169" s="60">
        <v>20210326</v>
      </c>
      <c r="H1169" s="62">
        <v>20200630</v>
      </c>
      <c r="I1169" s="59" t="s">
        <v>87</v>
      </c>
      <c r="J1169" s="61">
        <v>4.35</v>
      </c>
      <c r="K1169" s="59" t="s">
        <v>514</v>
      </c>
      <c r="L1169" s="66">
        <v>110</v>
      </c>
    </row>
    <row r="1170" ht="25" customHeight="1" spans="1:12">
      <c r="A1170" s="59">
        <v>1168</v>
      </c>
      <c r="B1170" s="59" t="s">
        <v>56</v>
      </c>
      <c r="C1170" s="59" t="s">
        <v>1424</v>
      </c>
      <c r="D1170" s="61">
        <v>4.35</v>
      </c>
      <c r="E1170" s="62">
        <v>30000</v>
      </c>
      <c r="F1170" s="60">
        <v>20200327</v>
      </c>
      <c r="G1170" s="60">
        <v>20210326</v>
      </c>
      <c r="H1170" s="62">
        <v>20200630</v>
      </c>
      <c r="I1170" s="59" t="s">
        <v>87</v>
      </c>
      <c r="J1170" s="61">
        <v>4.35</v>
      </c>
      <c r="K1170" s="59" t="s">
        <v>514</v>
      </c>
      <c r="L1170" s="66">
        <v>330</v>
      </c>
    </row>
    <row r="1171" ht="25" customHeight="1" spans="1:12">
      <c r="A1171" s="59">
        <v>1169</v>
      </c>
      <c r="B1171" s="59" t="s">
        <v>71</v>
      </c>
      <c r="C1171" s="59" t="s">
        <v>1425</v>
      </c>
      <c r="D1171" s="61">
        <v>4.35</v>
      </c>
      <c r="E1171" s="62">
        <v>50000</v>
      </c>
      <c r="F1171" s="60">
        <v>20200327</v>
      </c>
      <c r="G1171" s="60">
        <v>20210326</v>
      </c>
      <c r="H1171" s="62">
        <v>20200630</v>
      </c>
      <c r="I1171" s="59" t="s">
        <v>87</v>
      </c>
      <c r="J1171" s="61">
        <v>4.35</v>
      </c>
      <c r="K1171" s="59" t="s">
        <v>514</v>
      </c>
      <c r="L1171" s="66">
        <v>550</v>
      </c>
    </row>
    <row r="1172" ht="25" customHeight="1" spans="1:12">
      <c r="A1172" s="59">
        <v>1170</v>
      </c>
      <c r="B1172" s="59" t="s">
        <v>359</v>
      </c>
      <c r="C1172" s="59" t="s">
        <v>1426</v>
      </c>
      <c r="D1172" s="61">
        <v>4.35</v>
      </c>
      <c r="E1172" s="62">
        <v>50000</v>
      </c>
      <c r="F1172" s="60">
        <v>20200330</v>
      </c>
      <c r="G1172" s="60">
        <v>20210329</v>
      </c>
      <c r="H1172" s="62">
        <v>20200630</v>
      </c>
      <c r="I1172" s="59" t="s">
        <v>87</v>
      </c>
      <c r="J1172" s="61">
        <v>4.35</v>
      </c>
      <c r="K1172" s="59" t="s">
        <v>514</v>
      </c>
      <c r="L1172" s="66">
        <v>550</v>
      </c>
    </row>
    <row r="1173" ht="25" customHeight="1" spans="1:12">
      <c r="A1173" s="59">
        <v>1171</v>
      </c>
      <c r="B1173" s="59" t="s">
        <v>65</v>
      </c>
      <c r="C1173" s="59" t="s">
        <v>1427</v>
      </c>
      <c r="D1173" s="61">
        <v>4.35</v>
      </c>
      <c r="E1173" s="62">
        <v>10000</v>
      </c>
      <c r="F1173" s="60">
        <v>20200330</v>
      </c>
      <c r="G1173" s="60">
        <v>20210329</v>
      </c>
      <c r="H1173" s="62">
        <v>20200630</v>
      </c>
      <c r="I1173" s="59" t="s">
        <v>87</v>
      </c>
      <c r="J1173" s="61">
        <v>4.35</v>
      </c>
      <c r="K1173" s="59" t="s">
        <v>514</v>
      </c>
      <c r="L1173" s="66">
        <v>110</v>
      </c>
    </row>
    <row r="1174" ht="25" customHeight="1" spans="1:12">
      <c r="A1174" s="59">
        <v>1172</v>
      </c>
      <c r="B1174" s="59" t="s">
        <v>337</v>
      </c>
      <c r="C1174" s="59" t="s">
        <v>1428</v>
      </c>
      <c r="D1174" s="61">
        <v>4.35</v>
      </c>
      <c r="E1174" s="62">
        <v>30000</v>
      </c>
      <c r="F1174" s="60">
        <v>20200330</v>
      </c>
      <c r="G1174" s="60">
        <v>20210329</v>
      </c>
      <c r="H1174" s="62">
        <v>20200630</v>
      </c>
      <c r="I1174" s="59" t="s">
        <v>87</v>
      </c>
      <c r="J1174" s="61">
        <v>4.35</v>
      </c>
      <c r="K1174" s="59" t="s">
        <v>514</v>
      </c>
      <c r="L1174" s="66">
        <v>330</v>
      </c>
    </row>
    <row r="1175" ht="25" customHeight="1" spans="1:12">
      <c r="A1175" s="59">
        <v>1173</v>
      </c>
      <c r="B1175" s="59" t="s">
        <v>359</v>
      </c>
      <c r="C1175" s="59" t="s">
        <v>1429</v>
      </c>
      <c r="D1175" s="61">
        <v>4.35</v>
      </c>
      <c r="E1175" s="62">
        <v>50000</v>
      </c>
      <c r="F1175" s="60">
        <v>20200330</v>
      </c>
      <c r="G1175" s="60">
        <v>20210329</v>
      </c>
      <c r="H1175" s="62">
        <v>20200630</v>
      </c>
      <c r="I1175" s="59" t="s">
        <v>87</v>
      </c>
      <c r="J1175" s="61">
        <v>4.35</v>
      </c>
      <c r="K1175" s="59" t="s">
        <v>514</v>
      </c>
      <c r="L1175" s="66">
        <v>550</v>
      </c>
    </row>
    <row r="1176" ht="25" customHeight="1" spans="1:12">
      <c r="A1176" s="59">
        <v>1174</v>
      </c>
      <c r="B1176" s="59" t="s">
        <v>23</v>
      </c>
      <c r="C1176" s="59" t="s">
        <v>1430</v>
      </c>
      <c r="D1176" s="61">
        <v>4.35</v>
      </c>
      <c r="E1176" s="62">
        <v>30000</v>
      </c>
      <c r="F1176" s="60">
        <v>20200330</v>
      </c>
      <c r="G1176" s="60">
        <v>20210329</v>
      </c>
      <c r="H1176" s="62">
        <v>20200630</v>
      </c>
      <c r="I1176" s="59" t="s">
        <v>87</v>
      </c>
      <c r="J1176" s="61">
        <v>4.35</v>
      </c>
      <c r="K1176" s="59" t="s">
        <v>514</v>
      </c>
      <c r="L1176" s="66">
        <v>330</v>
      </c>
    </row>
    <row r="1177" ht="25" customHeight="1" spans="1:12">
      <c r="A1177" s="59">
        <v>1175</v>
      </c>
      <c r="B1177" s="59" t="s">
        <v>23</v>
      </c>
      <c r="C1177" s="59" t="s">
        <v>1431</v>
      </c>
      <c r="D1177" s="61">
        <v>4.35</v>
      </c>
      <c r="E1177" s="62">
        <v>30000</v>
      </c>
      <c r="F1177" s="60">
        <v>20200330</v>
      </c>
      <c r="G1177" s="60">
        <v>20210329</v>
      </c>
      <c r="H1177" s="62">
        <v>20200630</v>
      </c>
      <c r="I1177" s="59" t="s">
        <v>87</v>
      </c>
      <c r="J1177" s="61">
        <v>4.35</v>
      </c>
      <c r="K1177" s="59" t="s">
        <v>514</v>
      </c>
      <c r="L1177" s="66">
        <v>330</v>
      </c>
    </row>
    <row r="1178" ht="25" customHeight="1" spans="1:12">
      <c r="A1178" s="59">
        <v>1176</v>
      </c>
      <c r="B1178" s="59" t="s">
        <v>23</v>
      </c>
      <c r="C1178" s="59" t="s">
        <v>1432</v>
      </c>
      <c r="D1178" s="61">
        <v>4.35</v>
      </c>
      <c r="E1178" s="62">
        <v>30000</v>
      </c>
      <c r="F1178" s="60">
        <v>20200330</v>
      </c>
      <c r="G1178" s="60">
        <v>20210329</v>
      </c>
      <c r="H1178" s="62">
        <v>20200630</v>
      </c>
      <c r="I1178" s="59" t="s">
        <v>87</v>
      </c>
      <c r="J1178" s="61">
        <v>4.35</v>
      </c>
      <c r="K1178" s="59" t="s">
        <v>514</v>
      </c>
      <c r="L1178" s="66">
        <v>330</v>
      </c>
    </row>
    <row r="1179" ht="25" customHeight="1" spans="1:12">
      <c r="A1179" s="59">
        <v>1177</v>
      </c>
      <c r="B1179" s="59" t="s">
        <v>23</v>
      </c>
      <c r="C1179" s="59" t="s">
        <v>1433</v>
      </c>
      <c r="D1179" s="61">
        <v>4.35</v>
      </c>
      <c r="E1179" s="62">
        <v>40000</v>
      </c>
      <c r="F1179" s="60">
        <v>20200330</v>
      </c>
      <c r="G1179" s="60">
        <v>20210329</v>
      </c>
      <c r="H1179" s="62">
        <v>20200630</v>
      </c>
      <c r="I1179" s="59" t="s">
        <v>87</v>
      </c>
      <c r="J1179" s="61">
        <v>4.35</v>
      </c>
      <c r="K1179" s="59" t="s">
        <v>514</v>
      </c>
      <c r="L1179" s="66">
        <v>437</v>
      </c>
    </row>
    <row r="1180" ht="25" customHeight="1" spans="1:12">
      <c r="A1180" s="59">
        <v>1178</v>
      </c>
      <c r="B1180" s="59" t="s">
        <v>23</v>
      </c>
      <c r="C1180" s="59" t="s">
        <v>1434</v>
      </c>
      <c r="D1180" s="61">
        <v>4.35</v>
      </c>
      <c r="E1180" s="62">
        <v>30000</v>
      </c>
      <c r="F1180" s="60">
        <v>20200330</v>
      </c>
      <c r="G1180" s="60">
        <v>20210329</v>
      </c>
      <c r="H1180" s="62">
        <v>20200630</v>
      </c>
      <c r="I1180" s="59" t="s">
        <v>87</v>
      </c>
      <c r="J1180" s="61">
        <v>4.35</v>
      </c>
      <c r="K1180" s="59" t="s">
        <v>514</v>
      </c>
      <c r="L1180" s="66">
        <v>330</v>
      </c>
    </row>
    <row r="1181" ht="25" customHeight="1" spans="1:12">
      <c r="A1181" s="59">
        <v>1179</v>
      </c>
      <c r="B1181" s="59" t="s">
        <v>65</v>
      </c>
      <c r="C1181" s="59" t="s">
        <v>1435</v>
      </c>
      <c r="D1181" s="61">
        <v>4.35</v>
      </c>
      <c r="E1181" s="62">
        <v>20000</v>
      </c>
      <c r="F1181" s="60">
        <v>20200330</v>
      </c>
      <c r="G1181" s="60">
        <v>20210329</v>
      </c>
      <c r="H1181" s="62">
        <v>20200630</v>
      </c>
      <c r="I1181" s="59" t="s">
        <v>87</v>
      </c>
      <c r="J1181" s="61">
        <v>4.35</v>
      </c>
      <c r="K1181" s="59" t="s">
        <v>514</v>
      </c>
      <c r="L1181" s="66">
        <v>220</v>
      </c>
    </row>
    <row r="1182" ht="25" customHeight="1" spans="1:12">
      <c r="A1182" s="59">
        <v>1180</v>
      </c>
      <c r="B1182" s="59" t="s">
        <v>337</v>
      </c>
      <c r="C1182" s="59" t="s">
        <v>1436</v>
      </c>
      <c r="D1182" s="61">
        <v>4.35</v>
      </c>
      <c r="E1182" s="62">
        <v>30000</v>
      </c>
      <c r="F1182" s="60">
        <v>20200327</v>
      </c>
      <c r="G1182" s="60">
        <v>20210326</v>
      </c>
      <c r="H1182" s="62">
        <v>20200630</v>
      </c>
      <c r="I1182" s="59" t="s">
        <v>87</v>
      </c>
      <c r="J1182" s="61">
        <v>4.35</v>
      </c>
      <c r="K1182" s="59" t="s">
        <v>514</v>
      </c>
      <c r="L1182" s="66">
        <v>330</v>
      </c>
    </row>
    <row r="1183" ht="25" customHeight="1" spans="1:12">
      <c r="A1183" s="59">
        <v>1181</v>
      </c>
      <c r="B1183" s="59" t="s">
        <v>359</v>
      </c>
      <c r="C1183" s="59" t="s">
        <v>1437</v>
      </c>
      <c r="D1183" s="61">
        <v>4.35</v>
      </c>
      <c r="E1183" s="62">
        <v>30000</v>
      </c>
      <c r="F1183" s="60">
        <v>20200327</v>
      </c>
      <c r="G1183" s="60">
        <v>20210326</v>
      </c>
      <c r="H1183" s="62">
        <v>20200630</v>
      </c>
      <c r="I1183" s="59" t="s">
        <v>87</v>
      </c>
      <c r="J1183" s="61">
        <v>4.35</v>
      </c>
      <c r="K1183" s="59" t="s">
        <v>514</v>
      </c>
      <c r="L1183" s="66">
        <v>330</v>
      </c>
    </row>
    <row r="1184" ht="25" customHeight="1" spans="1:12">
      <c r="A1184" s="59">
        <v>1182</v>
      </c>
      <c r="B1184" s="59" t="s">
        <v>74</v>
      </c>
      <c r="C1184" s="59" t="s">
        <v>1438</v>
      </c>
      <c r="D1184" s="59" t="s">
        <v>163</v>
      </c>
      <c r="E1184" s="62">
        <v>3000</v>
      </c>
      <c r="F1184" s="59" t="s">
        <v>1439</v>
      </c>
      <c r="G1184" s="59" t="s">
        <v>1440</v>
      </c>
      <c r="H1184" s="59">
        <v>20200630</v>
      </c>
      <c r="I1184" s="59" t="s">
        <v>1441</v>
      </c>
      <c r="J1184" s="59" t="s">
        <v>163</v>
      </c>
      <c r="K1184" s="59" t="s">
        <v>79</v>
      </c>
      <c r="L1184" s="66">
        <v>32.63</v>
      </c>
    </row>
    <row r="1185" ht="25" customHeight="1" spans="1:12">
      <c r="A1185" s="59">
        <v>1183</v>
      </c>
      <c r="B1185" s="59" t="s">
        <v>74</v>
      </c>
      <c r="C1185" s="59" t="s">
        <v>1442</v>
      </c>
      <c r="D1185" s="59" t="s">
        <v>163</v>
      </c>
      <c r="E1185" s="62">
        <v>3000</v>
      </c>
      <c r="F1185" s="59" t="s">
        <v>148</v>
      </c>
      <c r="G1185" s="59" t="s">
        <v>149</v>
      </c>
      <c r="H1185" s="59">
        <v>20200630</v>
      </c>
      <c r="I1185" s="59" t="s">
        <v>150</v>
      </c>
      <c r="J1185" s="59" t="s">
        <v>163</v>
      </c>
      <c r="K1185" s="59" t="s">
        <v>79</v>
      </c>
      <c r="L1185" s="66">
        <v>32.63</v>
      </c>
    </row>
    <row r="1186" ht="25" customHeight="1" spans="1:12">
      <c r="A1186" s="59">
        <v>1184</v>
      </c>
      <c r="B1186" s="59" t="s">
        <v>74</v>
      </c>
      <c r="C1186" s="59" t="s">
        <v>1443</v>
      </c>
      <c r="D1186" s="59" t="s">
        <v>163</v>
      </c>
      <c r="E1186" s="62">
        <v>3000</v>
      </c>
      <c r="F1186" s="59" t="s">
        <v>89</v>
      </c>
      <c r="G1186" s="59" t="s">
        <v>90</v>
      </c>
      <c r="H1186" s="59">
        <v>20200630</v>
      </c>
      <c r="I1186" s="59" t="s">
        <v>93</v>
      </c>
      <c r="J1186" s="59" t="s">
        <v>163</v>
      </c>
      <c r="K1186" s="59" t="s">
        <v>79</v>
      </c>
      <c r="L1186" s="66">
        <v>32.63</v>
      </c>
    </row>
    <row r="1187" ht="25" customHeight="1" spans="1:12">
      <c r="A1187" s="59">
        <v>1185</v>
      </c>
      <c r="B1187" s="59" t="s">
        <v>74</v>
      </c>
      <c r="C1187" s="59" t="s">
        <v>1444</v>
      </c>
      <c r="D1187" s="59" t="s">
        <v>163</v>
      </c>
      <c r="E1187" s="62">
        <v>3000</v>
      </c>
      <c r="F1187" s="59" t="s">
        <v>103</v>
      </c>
      <c r="G1187" s="59" t="s">
        <v>104</v>
      </c>
      <c r="H1187" s="59">
        <v>20200630</v>
      </c>
      <c r="I1187" s="59" t="s">
        <v>1445</v>
      </c>
      <c r="J1187" s="59" t="s">
        <v>163</v>
      </c>
      <c r="K1187" s="59" t="s">
        <v>79</v>
      </c>
      <c r="L1187" s="66">
        <v>32.63</v>
      </c>
    </row>
    <row r="1188" ht="25" customHeight="1" spans="1:12">
      <c r="A1188" s="59">
        <v>1186</v>
      </c>
      <c r="B1188" s="59" t="s">
        <v>74</v>
      </c>
      <c r="C1188" s="59" t="s">
        <v>1446</v>
      </c>
      <c r="D1188" s="59" t="s">
        <v>163</v>
      </c>
      <c r="E1188" s="62">
        <v>3000</v>
      </c>
      <c r="F1188" s="59" t="s">
        <v>103</v>
      </c>
      <c r="G1188" s="59" t="s">
        <v>104</v>
      </c>
      <c r="H1188" s="59">
        <v>20200630</v>
      </c>
      <c r="I1188" s="59" t="s">
        <v>27</v>
      </c>
      <c r="J1188" s="59" t="s">
        <v>163</v>
      </c>
      <c r="K1188" s="59" t="s">
        <v>79</v>
      </c>
      <c r="L1188" s="66">
        <v>32.63</v>
      </c>
    </row>
    <row r="1189" ht="25" customHeight="1" spans="1:12">
      <c r="A1189" s="59">
        <v>1187</v>
      </c>
      <c r="B1189" s="59" t="s">
        <v>74</v>
      </c>
      <c r="C1189" s="59" t="s">
        <v>1447</v>
      </c>
      <c r="D1189" s="59" t="s">
        <v>163</v>
      </c>
      <c r="E1189" s="62">
        <v>3000</v>
      </c>
      <c r="F1189" s="59" t="s">
        <v>1448</v>
      </c>
      <c r="G1189" s="59" t="s">
        <v>1449</v>
      </c>
      <c r="H1189" s="59">
        <v>20200630</v>
      </c>
      <c r="I1189" s="59" t="s">
        <v>1450</v>
      </c>
      <c r="J1189" s="59" t="s">
        <v>163</v>
      </c>
      <c r="K1189" s="59" t="s">
        <v>79</v>
      </c>
      <c r="L1189" s="66">
        <v>32.63</v>
      </c>
    </row>
    <row r="1190" ht="25" customHeight="1" spans="1:12">
      <c r="A1190" s="59">
        <v>1188</v>
      </c>
      <c r="B1190" s="59" t="s">
        <v>74</v>
      </c>
      <c r="C1190" s="59" t="s">
        <v>1451</v>
      </c>
      <c r="D1190" s="59" t="s">
        <v>163</v>
      </c>
      <c r="E1190" s="62">
        <v>3000</v>
      </c>
      <c r="F1190" s="59" t="s">
        <v>1452</v>
      </c>
      <c r="G1190" s="59" t="s">
        <v>1453</v>
      </c>
      <c r="H1190" s="59">
        <v>20200630</v>
      </c>
      <c r="I1190" s="59" t="s">
        <v>1454</v>
      </c>
      <c r="J1190" s="59" t="s">
        <v>163</v>
      </c>
      <c r="K1190" s="59" t="s">
        <v>79</v>
      </c>
      <c r="L1190" s="66">
        <v>32.63</v>
      </c>
    </row>
    <row r="1191" ht="25" customHeight="1" spans="1:12">
      <c r="A1191" s="59">
        <v>1189</v>
      </c>
      <c r="B1191" s="59" t="s">
        <v>74</v>
      </c>
      <c r="C1191" s="59" t="s">
        <v>1455</v>
      </c>
      <c r="D1191" s="59" t="s">
        <v>163</v>
      </c>
      <c r="E1191" s="62">
        <v>3000</v>
      </c>
      <c r="F1191" s="59" t="s">
        <v>1452</v>
      </c>
      <c r="G1191" s="59" t="s">
        <v>1453</v>
      </c>
      <c r="H1191" s="59">
        <v>20200630</v>
      </c>
      <c r="I1191" s="59" t="s">
        <v>87</v>
      </c>
      <c r="J1191" s="59" t="s">
        <v>163</v>
      </c>
      <c r="K1191" s="59" t="s">
        <v>79</v>
      </c>
      <c r="L1191" s="66">
        <v>32.63</v>
      </c>
    </row>
    <row r="1192" ht="25" customHeight="1" spans="1:12">
      <c r="A1192" s="59">
        <v>1190</v>
      </c>
      <c r="B1192" s="59" t="s">
        <v>74</v>
      </c>
      <c r="C1192" s="59" t="s">
        <v>1456</v>
      </c>
      <c r="D1192" s="59" t="s">
        <v>163</v>
      </c>
      <c r="E1192" s="62">
        <v>3000</v>
      </c>
      <c r="F1192" s="59" t="s">
        <v>1452</v>
      </c>
      <c r="G1192" s="59" t="s">
        <v>1453</v>
      </c>
      <c r="H1192" s="59">
        <v>20200630</v>
      </c>
      <c r="I1192" s="59" t="s">
        <v>1457</v>
      </c>
      <c r="J1192" s="59" t="s">
        <v>163</v>
      </c>
      <c r="K1192" s="59" t="s">
        <v>79</v>
      </c>
      <c r="L1192" s="66">
        <v>32.63</v>
      </c>
    </row>
    <row r="1193" ht="25" customHeight="1" spans="1:12">
      <c r="A1193" s="59">
        <v>1191</v>
      </c>
      <c r="B1193" s="59" t="s">
        <v>74</v>
      </c>
      <c r="C1193" s="59" t="s">
        <v>1458</v>
      </c>
      <c r="D1193" s="59" t="s">
        <v>163</v>
      </c>
      <c r="E1193" s="62">
        <v>3000</v>
      </c>
      <c r="F1193" s="59" t="s">
        <v>1459</v>
      </c>
      <c r="G1193" s="59" t="s">
        <v>1460</v>
      </c>
      <c r="H1193" s="59">
        <v>20200630</v>
      </c>
      <c r="I1193" s="59" t="s">
        <v>27</v>
      </c>
      <c r="J1193" s="59" t="s">
        <v>163</v>
      </c>
      <c r="K1193" s="59" t="s">
        <v>79</v>
      </c>
      <c r="L1193" s="66">
        <v>32.63</v>
      </c>
    </row>
    <row r="1194" ht="25" customHeight="1" spans="1:12">
      <c r="A1194" s="59">
        <v>1192</v>
      </c>
      <c r="B1194" s="59" t="s">
        <v>74</v>
      </c>
      <c r="C1194" s="59" t="s">
        <v>1461</v>
      </c>
      <c r="D1194" s="59" t="s">
        <v>163</v>
      </c>
      <c r="E1194" s="62">
        <v>3000</v>
      </c>
      <c r="F1194" s="59" t="s">
        <v>1462</v>
      </c>
      <c r="G1194" s="59" t="s">
        <v>1463</v>
      </c>
      <c r="H1194" s="59">
        <v>20200630</v>
      </c>
      <c r="I1194" s="59" t="s">
        <v>1464</v>
      </c>
      <c r="J1194" s="59" t="s">
        <v>163</v>
      </c>
      <c r="K1194" s="59" t="s">
        <v>79</v>
      </c>
      <c r="L1194" s="66">
        <v>32.63</v>
      </c>
    </row>
    <row r="1195" ht="25" customHeight="1" spans="1:12">
      <c r="A1195" s="59">
        <v>1193</v>
      </c>
      <c r="B1195" s="59" t="s">
        <v>74</v>
      </c>
      <c r="C1195" s="59" t="s">
        <v>1465</v>
      </c>
      <c r="D1195" s="59" t="s">
        <v>163</v>
      </c>
      <c r="E1195" s="62">
        <v>50000</v>
      </c>
      <c r="F1195" s="59" t="s">
        <v>1448</v>
      </c>
      <c r="G1195" s="59" t="s">
        <v>1449</v>
      </c>
      <c r="H1195" s="59">
        <v>20200630</v>
      </c>
      <c r="I1195" s="59" t="s">
        <v>87</v>
      </c>
      <c r="J1195" s="59" t="s">
        <v>163</v>
      </c>
      <c r="K1195" s="59" t="s">
        <v>79</v>
      </c>
      <c r="L1195" s="66">
        <v>543.75</v>
      </c>
    </row>
    <row r="1196" ht="25" customHeight="1" spans="1:12">
      <c r="A1196" s="59">
        <v>1194</v>
      </c>
      <c r="B1196" s="59" t="s">
        <v>37</v>
      </c>
      <c r="C1196" s="59" t="s">
        <v>1466</v>
      </c>
      <c r="D1196" s="59">
        <v>4.75</v>
      </c>
      <c r="E1196" s="62">
        <v>3000</v>
      </c>
      <c r="F1196" s="59" t="s">
        <v>339</v>
      </c>
      <c r="G1196" s="59" t="s">
        <v>340</v>
      </c>
      <c r="H1196" s="59">
        <v>20200630</v>
      </c>
      <c r="I1196" s="59" t="s">
        <v>87</v>
      </c>
      <c r="J1196" s="59">
        <v>4.75</v>
      </c>
      <c r="K1196" s="59" t="s">
        <v>79</v>
      </c>
      <c r="L1196" s="66">
        <v>35.62</v>
      </c>
    </row>
    <row r="1197" ht="25" customHeight="1" spans="1:12">
      <c r="A1197" s="59">
        <v>1195</v>
      </c>
      <c r="B1197" s="59" t="s">
        <v>37</v>
      </c>
      <c r="C1197" s="59" t="s">
        <v>1467</v>
      </c>
      <c r="D1197" s="59">
        <v>4.75</v>
      </c>
      <c r="E1197" s="62">
        <v>3000</v>
      </c>
      <c r="F1197" s="59" t="s">
        <v>353</v>
      </c>
      <c r="G1197" s="59" t="s">
        <v>354</v>
      </c>
      <c r="H1197" s="59">
        <v>20200630</v>
      </c>
      <c r="I1197" s="59" t="s">
        <v>50</v>
      </c>
      <c r="J1197" s="59">
        <v>4.75</v>
      </c>
      <c r="K1197" s="59" t="s">
        <v>79</v>
      </c>
      <c r="L1197" s="66">
        <v>35.62</v>
      </c>
    </row>
    <row r="1198" ht="25" customHeight="1" spans="1:12">
      <c r="A1198" s="59">
        <v>1196</v>
      </c>
      <c r="B1198" s="59" t="s">
        <v>37</v>
      </c>
      <c r="C1198" s="59" t="s">
        <v>1468</v>
      </c>
      <c r="D1198" s="59">
        <v>4.75</v>
      </c>
      <c r="E1198" s="62">
        <v>3000</v>
      </c>
      <c r="F1198" s="59" t="s">
        <v>1469</v>
      </c>
      <c r="G1198" s="59" t="s">
        <v>1470</v>
      </c>
      <c r="H1198" s="59">
        <v>20200630</v>
      </c>
      <c r="I1198" s="59" t="s">
        <v>50</v>
      </c>
      <c r="J1198" s="59">
        <v>4.75</v>
      </c>
      <c r="K1198" s="59" t="s">
        <v>79</v>
      </c>
      <c r="L1198" s="66">
        <v>35.62</v>
      </c>
    </row>
    <row r="1199" ht="25" customHeight="1" spans="1:12">
      <c r="A1199" s="59">
        <v>1197</v>
      </c>
      <c r="B1199" s="59" t="s">
        <v>37</v>
      </c>
      <c r="C1199" s="59" t="s">
        <v>1471</v>
      </c>
      <c r="D1199" s="59">
        <v>4.75</v>
      </c>
      <c r="E1199" s="62">
        <v>3000</v>
      </c>
      <c r="F1199" s="59" t="s">
        <v>1472</v>
      </c>
      <c r="G1199" s="59" t="s">
        <v>1473</v>
      </c>
      <c r="H1199" s="59">
        <v>20200630</v>
      </c>
      <c r="I1199" s="59" t="s">
        <v>444</v>
      </c>
      <c r="J1199" s="59">
        <v>4.75</v>
      </c>
      <c r="K1199" s="59" t="s">
        <v>79</v>
      </c>
      <c r="L1199" s="66">
        <v>35.62</v>
      </c>
    </row>
    <row r="1200" ht="25" customHeight="1" spans="1:12">
      <c r="A1200" s="59">
        <v>1198</v>
      </c>
      <c r="B1200" s="59" t="s">
        <v>37</v>
      </c>
      <c r="C1200" s="59" t="s">
        <v>1474</v>
      </c>
      <c r="D1200" s="59">
        <v>4.75</v>
      </c>
      <c r="E1200" s="62">
        <v>3000</v>
      </c>
      <c r="F1200" s="59" t="s">
        <v>1472</v>
      </c>
      <c r="G1200" s="59" t="s">
        <v>1473</v>
      </c>
      <c r="H1200" s="59">
        <v>20200630</v>
      </c>
      <c r="I1200" s="59" t="s">
        <v>444</v>
      </c>
      <c r="J1200" s="59">
        <v>4.75</v>
      </c>
      <c r="K1200" s="59" t="s">
        <v>79</v>
      </c>
      <c r="L1200" s="66">
        <v>35.62</v>
      </c>
    </row>
    <row r="1201" ht="25" customHeight="1" spans="1:12">
      <c r="A1201" s="59">
        <v>1199</v>
      </c>
      <c r="B1201" s="59" t="s">
        <v>37</v>
      </c>
      <c r="C1201" s="59" t="s">
        <v>1475</v>
      </c>
      <c r="D1201" s="59">
        <v>4.75</v>
      </c>
      <c r="E1201" s="62">
        <v>3000</v>
      </c>
      <c r="F1201" s="59" t="s">
        <v>1476</v>
      </c>
      <c r="G1201" s="59" t="s">
        <v>1477</v>
      </c>
      <c r="H1201" s="59">
        <v>20200630</v>
      </c>
      <c r="I1201" s="59" t="s">
        <v>50</v>
      </c>
      <c r="J1201" s="59">
        <v>4.75</v>
      </c>
      <c r="K1201" s="59" t="s">
        <v>79</v>
      </c>
      <c r="L1201" s="66">
        <v>35.62</v>
      </c>
    </row>
    <row r="1202" ht="25" customHeight="1" spans="1:12">
      <c r="A1202" s="59">
        <v>1200</v>
      </c>
      <c r="B1202" s="59" t="s">
        <v>158</v>
      </c>
      <c r="C1202" s="59" t="s">
        <v>1478</v>
      </c>
      <c r="D1202" s="59">
        <v>4.35</v>
      </c>
      <c r="E1202" s="62">
        <v>50000</v>
      </c>
      <c r="F1202" s="59" t="s">
        <v>1479</v>
      </c>
      <c r="G1202" s="59" t="s">
        <v>1480</v>
      </c>
      <c r="H1202" s="59">
        <v>20200630</v>
      </c>
      <c r="I1202" s="59" t="s">
        <v>1481</v>
      </c>
      <c r="J1202" s="59">
        <v>4.35</v>
      </c>
      <c r="K1202" s="59" t="s">
        <v>79</v>
      </c>
      <c r="L1202" s="66">
        <v>543.75</v>
      </c>
    </row>
    <row r="1203" ht="25" customHeight="1" spans="1:12">
      <c r="A1203" s="59">
        <v>1201</v>
      </c>
      <c r="B1203" s="59" t="s">
        <v>158</v>
      </c>
      <c r="C1203" s="59" t="s">
        <v>1482</v>
      </c>
      <c r="D1203" s="59">
        <v>4.35</v>
      </c>
      <c r="E1203" s="62">
        <v>50000</v>
      </c>
      <c r="F1203" s="59" t="s">
        <v>1483</v>
      </c>
      <c r="G1203" s="59" t="s">
        <v>1484</v>
      </c>
      <c r="H1203" s="59">
        <v>20200630</v>
      </c>
      <c r="I1203" s="59" t="s">
        <v>1485</v>
      </c>
      <c r="J1203" s="59">
        <v>4.35</v>
      </c>
      <c r="K1203" s="59" t="s">
        <v>79</v>
      </c>
      <c r="L1203" s="66">
        <v>543.75</v>
      </c>
    </row>
    <row r="1204" ht="25" customHeight="1" spans="1:12">
      <c r="A1204" s="59">
        <v>1202</v>
      </c>
      <c r="B1204" s="59" t="s">
        <v>158</v>
      </c>
      <c r="C1204" s="59" t="s">
        <v>1486</v>
      </c>
      <c r="D1204" s="59">
        <v>4.35</v>
      </c>
      <c r="E1204" s="62">
        <v>5000</v>
      </c>
      <c r="F1204" s="59" t="s">
        <v>226</v>
      </c>
      <c r="G1204" s="59" t="s">
        <v>227</v>
      </c>
      <c r="H1204" s="59">
        <v>20200630</v>
      </c>
      <c r="I1204" s="59" t="s">
        <v>87</v>
      </c>
      <c r="J1204" s="59">
        <v>4.35</v>
      </c>
      <c r="K1204" s="59" t="s">
        <v>79</v>
      </c>
      <c r="L1204" s="66">
        <v>54.375</v>
      </c>
    </row>
    <row r="1205" ht="25" customHeight="1" spans="1:12">
      <c r="A1205" s="59">
        <v>1203</v>
      </c>
      <c r="B1205" s="59" t="s">
        <v>158</v>
      </c>
      <c r="C1205" s="59" t="s">
        <v>1487</v>
      </c>
      <c r="D1205" s="59">
        <v>4.35</v>
      </c>
      <c r="E1205" s="62">
        <v>5000</v>
      </c>
      <c r="F1205" s="59" t="s">
        <v>226</v>
      </c>
      <c r="G1205" s="59" t="s">
        <v>227</v>
      </c>
      <c r="H1205" s="59">
        <v>20200630</v>
      </c>
      <c r="I1205" s="59" t="s">
        <v>1488</v>
      </c>
      <c r="J1205" s="59">
        <v>4.35</v>
      </c>
      <c r="K1205" s="59" t="s">
        <v>79</v>
      </c>
      <c r="L1205" s="66">
        <v>54.375</v>
      </c>
    </row>
    <row r="1206" ht="25" customHeight="1" spans="1:12">
      <c r="A1206" s="59">
        <v>1204</v>
      </c>
      <c r="B1206" s="59" t="s">
        <v>158</v>
      </c>
      <c r="C1206" s="59" t="s">
        <v>1489</v>
      </c>
      <c r="D1206" s="59">
        <v>4.35</v>
      </c>
      <c r="E1206" s="62">
        <v>5000</v>
      </c>
      <c r="F1206" s="59" t="s">
        <v>226</v>
      </c>
      <c r="G1206" s="59" t="s">
        <v>227</v>
      </c>
      <c r="H1206" s="59">
        <v>20200630</v>
      </c>
      <c r="I1206" s="59" t="s">
        <v>1490</v>
      </c>
      <c r="J1206" s="59">
        <v>4.35</v>
      </c>
      <c r="K1206" s="59" t="s">
        <v>79</v>
      </c>
      <c r="L1206" s="66">
        <v>54.375</v>
      </c>
    </row>
    <row r="1207" ht="25" customHeight="1" spans="1:12">
      <c r="A1207" s="59">
        <v>1205</v>
      </c>
      <c r="B1207" s="59" t="s">
        <v>158</v>
      </c>
      <c r="C1207" s="59" t="s">
        <v>1491</v>
      </c>
      <c r="D1207" s="59">
        <v>4.35</v>
      </c>
      <c r="E1207" s="62">
        <v>5000</v>
      </c>
      <c r="F1207" s="59" t="s">
        <v>226</v>
      </c>
      <c r="G1207" s="59" t="s">
        <v>227</v>
      </c>
      <c r="H1207" s="59">
        <v>20200630</v>
      </c>
      <c r="I1207" s="59" t="s">
        <v>87</v>
      </c>
      <c r="J1207" s="59">
        <v>4.35</v>
      </c>
      <c r="K1207" s="59" t="s">
        <v>79</v>
      </c>
      <c r="L1207" s="66">
        <v>54.375</v>
      </c>
    </row>
    <row r="1208" ht="25" customHeight="1" spans="1:12">
      <c r="A1208" s="59">
        <v>1206</v>
      </c>
      <c r="B1208" s="59" t="s">
        <v>158</v>
      </c>
      <c r="C1208" s="59" t="s">
        <v>1492</v>
      </c>
      <c r="D1208" s="59">
        <v>4.35</v>
      </c>
      <c r="E1208" s="62">
        <v>50000</v>
      </c>
      <c r="F1208" s="59" t="s">
        <v>226</v>
      </c>
      <c r="G1208" s="59" t="s">
        <v>227</v>
      </c>
      <c r="H1208" s="59">
        <v>20200630</v>
      </c>
      <c r="I1208" s="59" t="s">
        <v>22</v>
      </c>
      <c r="J1208" s="59">
        <v>4.35</v>
      </c>
      <c r="K1208" s="59" t="s">
        <v>79</v>
      </c>
      <c r="L1208" s="66">
        <v>543.75</v>
      </c>
    </row>
    <row r="1209" ht="25" customHeight="1" spans="1:12">
      <c r="A1209" s="59">
        <v>1207</v>
      </c>
      <c r="B1209" s="59" t="s">
        <v>158</v>
      </c>
      <c r="C1209" s="59" t="s">
        <v>1493</v>
      </c>
      <c r="D1209" s="59">
        <v>4.35</v>
      </c>
      <c r="E1209" s="62">
        <v>50000</v>
      </c>
      <c r="F1209" s="59" t="s">
        <v>256</v>
      </c>
      <c r="G1209" s="59" t="s">
        <v>257</v>
      </c>
      <c r="H1209" s="59">
        <v>20200630</v>
      </c>
      <c r="I1209" s="59" t="s">
        <v>1494</v>
      </c>
      <c r="J1209" s="59">
        <v>4.35</v>
      </c>
      <c r="K1209" s="59" t="s">
        <v>79</v>
      </c>
      <c r="L1209" s="66">
        <v>543.75</v>
      </c>
    </row>
    <row r="1210" ht="25" customHeight="1" spans="1:12">
      <c r="A1210" s="59">
        <v>1208</v>
      </c>
      <c r="B1210" s="59" t="s">
        <v>158</v>
      </c>
      <c r="C1210" s="59" t="s">
        <v>1495</v>
      </c>
      <c r="D1210" s="59">
        <v>4.35</v>
      </c>
      <c r="E1210" s="62">
        <v>5000</v>
      </c>
      <c r="F1210" s="59" t="s">
        <v>1496</v>
      </c>
      <c r="G1210" s="59" t="s">
        <v>1497</v>
      </c>
      <c r="H1210" s="59">
        <v>20200630</v>
      </c>
      <c r="I1210" s="59" t="s">
        <v>1498</v>
      </c>
      <c r="J1210" s="59">
        <v>4.35</v>
      </c>
      <c r="K1210" s="59" t="s">
        <v>79</v>
      </c>
      <c r="L1210" s="66">
        <v>54.375</v>
      </c>
    </row>
    <row r="1211" ht="25" customHeight="1" spans="1:12">
      <c r="A1211" s="59">
        <v>1209</v>
      </c>
      <c r="B1211" s="59" t="s">
        <v>158</v>
      </c>
      <c r="C1211" s="59" t="s">
        <v>1499</v>
      </c>
      <c r="D1211" s="59">
        <v>4.35</v>
      </c>
      <c r="E1211" s="62">
        <v>5000</v>
      </c>
      <c r="F1211" s="59" t="s">
        <v>203</v>
      </c>
      <c r="G1211" s="59" t="s">
        <v>204</v>
      </c>
      <c r="H1211" s="59">
        <v>20200630</v>
      </c>
      <c r="I1211" s="59" t="s">
        <v>150</v>
      </c>
      <c r="J1211" s="59">
        <v>4.35</v>
      </c>
      <c r="K1211" s="59" t="s">
        <v>79</v>
      </c>
      <c r="L1211" s="66">
        <v>54.375</v>
      </c>
    </row>
    <row r="1212" ht="25" customHeight="1" spans="1:12">
      <c r="A1212" s="59">
        <v>1210</v>
      </c>
      <c r="B1212" s="59" t="s">
        <v>158</v>
      </c>
      <c r="C1212" s="59" t="s">
        <v>1500</v>
      </c>
      <c r="D1212" s="59">
        <v>4.35</v>
      </c>
      <c r="E1212" s="62">
        <v>50000</v>
      </c>
      <c r="F1212" s="59" t="s">
        <v>203</v>
      </c>
      <c r="G1212" s="59" t="s">
        <v>204</v>
      </c>
      <c r="H1212" s="59">
        <v>20200630</v>
      </c>
      <c r="I1212" s="59" t="s">
        <v>1501</v>
      </c>
      <c r="J1212" s="59">
        <v>4.35</v>
      </c>
      <c r="K1212" s="59" t="s">
        <v>79</v>
      </c>
      <c r="L1212" s="66">
        <v>543.75</v>
      </c>
    </row>
    <row r="1213" ht="25" customHeight="1" spans="1:12">
      <c r="A1213" s="59">
        <v>1211</v>
      </c>
      <c r="B1213" s="59" t="s">
        <v>158</v>
      </c>
      <c r="C1213" s="59" t="s">
        <v>1502</v>
      </c>
      <c r="D1213" s="59">
        <v>4.35</v>
      </c>
      <c r="E1213" s="62">
        <v>50000</v>
      </c>
      <c r="F1213" s="59" t="s">
        <v>203</v>
      </c>
      <c r="G1213" s="59" t="s">
        <v>204</v>
      </c>
      <c r="H1213" s="59">
        <v>20200630</v>
      </c>
      <c r="I1213" s="59" t="s">
        <v>1503</v>
      </c>
      <c r="J1213" s="59">
        <v>4.35</v>
      </c>
      <c r="K1213" s="59" t="s">
        <v>79</v>
      </c>
      <c r="L1213" s="66">
        <v>543.75</v>
      </c>
    </row>
    <row r="1214" ht="25" customHeight="1" spans="1:12">
      <c r="A1214" s="59">
        <v>1212</v>
      </c>
      <c r="B1214" s="59" t="s">
        <v>158</v>
      </c>
      <c r="C1214" s="59" t="s">
        <v>1504</v>
      </c>
      <c r="D1214" s="59">
        <v>4.35</v>
      </c>
      <c r="E1214" s="62">
        <v>50000</v>
      </c>
      <c r="F1214" s="59" t="s">
        <v>203</v>
      </c>
      <c r="G1214" s="59" t="s">
        <v>204</v>
      </c>
      <c r="H1214" s="59">
        <v>20200630</v>
      </c>
      <c r="I1214" s="59" t="s">
        <v>1505</v>
      </c>
      <c r="J1214" s="59">
        <v>4.35</v>
      </c>
      <c r="K1214" s="59" t="s">
        <v>79</v>
      </c>
      <c r="L1214" s="66">
        <v>543.75</v>
      </c>
    </row>
    <row r="1215" ht="25" customHeight="1" spans="1:12">
      <c r="A1215" s="59">
        <v>1213</v>
      </c>
      <c r="B1215" s="59" t="s">
        <v>158</v>
      </c>
      <c r="C1215" s="59" t="s">
        <v>1506</v>
      </c>
      <c r="D1215" s="59">
        <v>4.35</v>
      </c>
      <c r="E1215" s="62">
        <v>50000</v>
      </c>
      <c r="F1215" s="59" t="s">
        <v>203</v>
      </c>
      <c r="G1215" s="59" t="s">
        <v>204</v>
      </c>
      <c r="H1215" s="59">
        <v>20200630</v>
      </c>
      <c r="I1215" s="59" t="s">
        <v>1507</v>
      </c>
      <c r="J1215" s="59">
        <v>4.35</v>
      </c>
      <c r="K1215" s="59" t="s">
        <v>79</v>
      </c>
      <c r="L1215" s="66">
        <v>543.75</v>
      </c>
    </row>
    <row r="1216" ht="25" customHeight="1" spans="1:12">
      <c r="A1216" s="59">
        <v>1214</v>
      </c>
      <c r="B1216" s="59" t="s">
        <v>158</v>
      </c>
      <c r="C1216" s="59" t="s">
        <v>1508</v>
      </c>
      <c r="D1216" s="59">
        <v>4.35</v>
      </c>
      <c r="E1216" s="62">
        <v>5000</v>
      </c>
      <c r="F1216" s="59" t="s">
        <v>142</v>
      </c>
      <c r="G1216" s="59" t="s">
        <v>143</v>
      </c>
      <c r="H1216" s="59">
        <v>20200630</v>
      </c>
      <c r="I1216" s="59" t="s">
        <v>1490</v>
      </c>
      <c r="J1216" s="59">
        <v>4.35</v>
      </c>
      <c r="K1216" s="59" t="s">
        <v>79</v>
      </c>
      <c r="L1216" s="66">
        <v>54.375</v>
      </c>
    </row>
    <row r="1217" ht="25" customHeight="1" spans="1:12">
      <c r="A1217" s="59">
        <v>1215</v>
      </c>
      <c r="B1217" s="59" t="s">
        <v>158</v>
      </c>
      <c r="C1217" s="59" t="s">
        <v>1509</v>
      </c>
      <c r="D1217" s="59">
        <v>4.35</v>
      </c>
      <c r="E1217" s="62">
        <v>10000</v>
      </c>
      <c r="F1217" s="59" t="s">
        <v>142</v>
      </c>
      <c r="G1217" s="59" t="s">
        <v>143</v>
      </c>
      <c r="H1217" s="59">
        <v>20200630</v>
      </c>
      <c r="I1217" s="59" t="s">
        <v>1510</v>
      </c>
      <c r="J1217" s="59">
        <v>4.35</v>
      </c>
      <c r="K1217" s="59" t="s">
        <v>79</v>
      </c>
      <c r="L1217" s="66">
        <v>108.75</v>
      </c>
    </row>
    <row r="1218" ht="25" customHeight="1" spans="1:12">
      <c r="A1218" s="59">
        <v>1216</v>
      </c>
      <c r="B1218" s="59" t="s">
        <v>158</v>
      </c>
      <c r="C1218" s="59" t="s">
        <v>1511</v>
      </c>
      <c r="D1218" s="59">
        <v>4.35</v>
      </c>
      <c r="E1218" s="62">
        <v>20000</v>
      </c>
      <c r="F1218" s="59" t="s">
        <v>142</v>
      </c>
      <c r="G1218" s="59" t="s">
        <v>143</v>
      </c>
      <c r="H1218" s="59">
        <v>20200630</v>
      </c>
      <c r="I1218" s="59" t="s">
        <v>1512</v>
      </c>
      <c r="J1218" s="59">
        <v>4.35</v>
      </c>
      <c r="K1218" s="59" t="s">
        <v>79</v>
      </c>
      <c r="L1218" s="66">
        <v>217.5</v>
      </c>
    </row>
    <row r="1219" ht="25" customHeight="1" spans="1:12">
      <c r="A1219" s="59">
        <v>1217</v>
      </c>
      <c r="B1219" s="59" t="s">
        <v>158</v>
      </c>
      <c r="C1219" s="59" t="s">
        <v>1513</v>
      </c>
      <c r="D1219" s="59">
        <v>4.35</v>
      </c>
      <c r="E1219" s="62">
        <v>30000</v>
      </c>
      <c r="F1219" s="59" t="s">
        <v>152</v>
      </c>
      <c r="G1219" s="59" t="s">
        <v>153</v>
      </c>
      <c r="H1219" s="59">
        <v>20200630</v>
      </c>
      <c r="I1219" s="59" t="s">
        <v>1514</v>
      </c>
      <c r="J1219" s="59">
        <v>4.35</v>
      </c>
      <c r="K1219" s="59" t="s">
        <v>79</v>
      </c>
      <c r="L1219" s="66">
        <v>326.25</v>
      </c>
    </row>
    <row r="1220" ht="25" customHeight="1" spans="1:12">
      <c r="A1220" s="59">
        <v>1218</v>
      </c>
      <c r="B1220" s="59" t="s">
        <v>158</v>
      </c>
      <c r="C1220" s="59" t="s">
        <v>1515</v>
      </c>
      <c r="D1220" s="59">
        <v>4.35</v>
      </c>
      <c r="E1220" s="62">
        <v>50000</v>
      </c>
      <c r="F1220" s="59" t="s">
        <v>152</v>
      </c>
      <c r="G1220" s="59" t="s">
        <v>153</v>
      </c>
      <c r="H1220" s="59">
        <v>20200630</v>
      </c>
      <c r="I1220" s="59" t="s">
        <v>1516</v>
      </c>
      <c r="J1220" s="59">
        <v>4.35</v>
      </c>
      <c r="K1220" s="59" t="s">
        <v>79</v>
      </c>
      <c r="L1220" s="66">
        <v>543.75</v>
      </c>
    </row>
    <row r="1221" ht="25" customHeight="1" spans="1:12">
      <c r="A1221" s="59">
        <v>1219</v>
      </c>
      <c r="B1221" s="59" t="s">
        <v>158</v>
      </c>
      <c r="C1221" s="59" t="s">
        <v>1517</v>
      </c>
      <c r="D1221" s="59">
        <v>4.35</v>
      </c>
      <c r="E1221" s="62">
        <v>50000</v>
      </c>
      <c r="F1221" s="59" t="s">
        <v>152</v>
      </c>
      <c r="G1221" s="59" t="s">
        <v>153</v>
      </c>
      <c r="H1221" s="59">
        <v>20200630</v>
      </c>
      <c r="I1221" s="59" t="s">
        <v>1518</v>
      </c>
      <c r="J1221" s="59">
        <v>4.35</v>
      </c>
      <c r="K1221" s="59" t="s">
        <v>79</v>
      </c>
      <c r="L1221" s="66">
        <v>543.75</v>
      </c>
    </row>
    <row r="1222" ht="25" customHeight="1" spans="1:12">
      <c r="A1222" s="59">
        <v>1220</v>
      </c>
      <c r="B1222" s="59" t="s">
        <v>158</v>
      </c>
      <c r="C1222" s="59" t="s">
        <v>1519</v>
      </c>
      <c r="D1222" s="59">
        <v>4.35</v>
      </c>
      <c r="E1222" s="62">
        <v>50000</v>
      </c>
      <c r="F1222" s="59" t="s">
        <v>152</v>
      </c>
      <c r="G1222" s="59" t="s">
        <v>153</v>
      </c>
      <c r="H1222" s="59">
        <v>20200630</v>
      </c>
      <c r="I1222" s="59" t="s">
        <v>1520</v>
      </c>
      <c r="J1222" s="59">
        <v>4.35</v>
      </c>
      <c r="K1222" s="59" t="s">
        <v>79</v>
      </c>
      <c r="L1222" s="66">
        <v>543.75</v>
      </c>
    </row>
    <row r="1223" ht="25" customHeight="1" spans="1:12">
      <c r="A1223" s="59">
        <v>1221</v>
      </c>
      <c r="B1223" s="59" t="s">
        <v>158</v>
      </c>
      <c r="C1223" s="59" t="s">
        <v>1521</v>
      </c>
      <c r="D1223" s="59">
        <v>4.35</v>
      </c>
      <c r="E1223" s="62">
        <v>50000</v>
      </c>
      <c r="F1223" s="59" t="s">
        <v>152</v>
      </c>
      <c r="G1223" s="59" t="s">
        <v>153</v>
      </c>
      <c r="H1223" s="59">
        <v>20200630</v>
      </c>
      <c r="I1223" s="59" t="s">
        <v>1522</v>
      </c>
      <c r="J1223" s="59">
        <v>4.35</v>
      </c>
      <c r="K1223" s="59" t="s">
        <v>79</v>
      </c>
      <c r="L1223" s="66">
        <v>543.75</v>
      </c>
    </row>
    <row r="1224" ht="25" customHeight="1" spans="1:12">
      <c r="A1224" s="59">
        <v>1222</v>
      </c>
      <c r="B1224" s="59" t="s">
        <v>158</v>
      </c>
      <c r="C1224" s="59" t="s">
        <v>1523</v>
      </c>
      <c r="D1224" s="59">
        <v>4.35</v>
      </c>
      <c r="E1224" s="62">
        <v>50000</v>
      </c>
      <c r="F1224" s="59" t="s">
        <v>85</v>
      </c>
      <c r="G1224" s="59" t="s">
        <v>153</v>
      </c>
      <c r="H1224" s="59">
        <v>20200630</v>
      </c>
      <c r="I1224" s="59" t="s">
        <v>150</v>
      </c>
      <c r="J1224" s="59">
        <v>4.35</v>
      </c>
      <c r="K1224" s="59" t="s">
        <v>79</v>
      </c>
      <c r="L1224" s="66">
        <v>543.75</v>
      </c>
    </row>
    <row r="1225" ht="25" customHeight="1" spans="1:12">
      <c r="A1225" s="59">
        <v>1223</v>
      </c>
      <c r="B1225" s="59" t="s">
        <v>158</v>
      </c>
      <c r="C1225" s="59" t="s">
        <v>1524</v>
      </c>
      <c r="D1225" s="59">
        <v>4.35</v>
      </c>
      <c r="E1225" s="62">
        <v>5000</v>
      </c>
      <c r="F1225" s="59" t="s">
        <v>236</v>
      </c>
      <c r="G1225" s="59" t="s">
        <v>237</v>
      </c>
      <c r="H1225" s="59">
        <v>20200630</v>
      </c>
      <c r="I1225" s="59" t="s">
        <v>150</v>
      </c>
      <c r="J1225" s="59">
        <v>4.35</v>
      </c>
      <c r="K1225" s="59" t="s">
        <v>79</v>
      </c>
      <c r="L1225" s="66">
        <v>54.375</v>
      </c>
    </row>
    <row r="1226" ht="25" customHeight="1" spans="1:12">
      <c r="A1226" s="59">
        <v>1224</v>
      </c>
      <c r="B1226" s="59" t="s">
        <v>158</v>
      </c>
      <c r="C1226" s="59" t="s">
        <v>1525</v>
      </c>
      <c r="D1226" s="59">
        <v>4.35</v>
      </c>
      <c r="E1226" s="62">
        <v>5000</v>
      </c>
      <c r="F1226" s="59" t="s">
        <v>236</v>
      </c>
      <c r="G1226" s="59" t="s">
        <v>237</v>
      </c>
      <c r="H1226" s="59">
        <v>20200630</v>
      </c>
      <c r="I1226" s="59" t="s">
        <v>1526</v>
      </c>
      <c r="J1226" s="59">
        <v>4.35</v>
      </c>
      <c r="K1226" s="59" t="s">
        <v>79</v>
      </c>
      <c r="L1226" s="66">
        <v>54.375</v>
      </c>
    </row>
    <row r="1227" ht="25" customHeight="1" spans="1:12">
      <c r="A1227" s="59">
        <v>1225</v>
      </c>
      <c r="B1227" s="59" t="s">
        <v>158</v>
      </c>
      <c r="C1227" s="59" t="s">
        <v>1527</v>
      </c>
      <c r="D1227" s="59">
        <v>4.35</v>
      </c>
      <c r="E1227" s="62">
        <v>5000</v>
      </c>
      <c r="F1227" s="59" t="s">
        <v>236</v>
      </c>
      <c r="G1227" s="59" t="s">
        <v>237</v>
      </c>
      <c r="H1227" s="59">
        <v>20200630</v>
      </c>
      <c r="I1227" s="59" t="s">
        <v>87</v>
      </c>
      <c r="J1227" s="59">
        <v>4.35</v>
      </c>
      <c r="K1227" s="59" t="s">
        <v>79</v>
      </c>
      <c r="L1227" s="66">
        <v>54.375</v>
      </c>
    </row>
    <row r="1228" ht="25" customHeight="1" spans="1:12">
      <c r="A1228" s="59">
        <v>1226</v>
      </c>
      <c r="B1228" s="59" t="s">
        <v>158</v>
      </c>
      <c r="C1228" s="59" t="s">
        <v>1528</v>
      </c>
      <c r="D1228" s="59">
        <v>4.35</v>
      </c>
      <c r="E1228" s="62">
        <v>10000</v>
      </c>
      <c r="F1228" s="59" t="s">
        <v>236</v>
      </c>
      <c r="G1228" s="59" t="s">
        <v>237</v>
      </c>
      <c r="H1228" s="59">
        <v>20200630</v>
      </c>
      <c r="I1228" s="59" t="s">
        <v>242</v>
      </c>
      <c r="J1228" s="59">
        <v>4.35</v>
      </c>
      <c r="K1228" s="59" t="s">
        <v>79</v>
      </c>
      <c r="L1228" s="66">
        <v>108.75</v>
      </c>
    </row>
    <row r="1229" ht="25" customHeight="1" spans="1:12">
      <c r="A1229" s="59">
        <v>1227</v>
      </c>
      <c r="B1229" s="59" t="s">
        <v>158</v>
      </c>
      <c r="C1229" s="59" t="s">
        <v>1529</v>
      </c>
      <c r="D1229" s="59">
        <v>4.35</v>
      </c>
      <c r="E1229" s="62">
        <v>10000</v>
      </c>
      <c r="F1229" s="59" t="s">
        <v>236</v>
      </c>
      <c r="G1229" s="59" t="s">
        <v>237</v>
      </c>
      <c r="H1229" s="59">
        <v>20200630</v>
      </c>
      <c r="I1229" s="59" t="s">
        <v>1510</v>
      </c>
      <c r="J1229" s="59">
        <v>4.35</v>
      </c>
      <c r="K1229" s="59" t="s">
        <v>79</v>
      </c>
      <c r="L1229" s="66">
        <v>108.75</v>
      </c>
    </row>
    <row r="1230" ht="25" customHeight="1" spans="1:12">
      <c r="A1230" s="59">
        <v>1228</v>
      </c>
      <c r="B1230" s="59" t="s">
        <v>158</v>
      </c>
      <c r="C1230" s="59" t="s">
        <v>1530</v>
      </c>
      <c r="D1230" s="59">
        <v>4.35</v>
      </c>
      <c r="E1230" s="62">
        <v>50000</v>
      </c>
      <c r="F1230" s="59" t="s">
        <v>236</v>
      </c>
      <c r="G1230" s="59" t="s">
        <v>237</v>
      </c>
      <c r="H1230" s="59">
        <v>20200630</v>
      </c>
      <c r="I1230" s="59" t="s">
        <v>1518</v>
      </c>
      <c r="J1230" s="59">
        <v>4.35</v>
      </c>
      <c r="K1230" s="59" t="s">
        <v>79</v>
      </c>
      <c r="L1230" s="66">
        <v>543.75</v>
      </c>
    </row>
    <row r="1231" ht="25" customHeight="1" spans="1:12">
      <c r="A1231" s="59">
        <v>1229</v>
      </c>
      <c r="B1231" s="59" t="s">
        <v>158</v>
      </c>
      <c r="C1231" s="59" t="s">
        <v>1531</v>
      </c>
      <c r="D1231" s="59">
        <v>4.35</v>
      </c>
      <c r="E1231" s="62">
        <v>50000</v>
      </c>
      <c r="F1231" s="59" t="s">
        <v>236</v>
      </c>
      <c r="G1231" s="59" t="s">
        <v>237</v>
      </c>
      <c r="H1231" s="59">
        <v>20200630</v>
      </c>
      <c r="I1231" s="59" t="s">
        <v>150</v>
      </c>
      <c r="J1231" s="59">
        <v>4.35</v>
      </c>
      <c r="K1231" s="59" t="s">
        <v>79</v>
      </c>
      <c r="L1231" s="66">
        <v>543.75</v>
      </c>
    </row>
    <row r="1232" ht="25" customHeight="1" spans="1:12">
      <c r="A1232" s="59">
        <v>1230</v>
      </c>
      <c r="B1232" s="59" t="s">
        <v>158</v>
      </c>
      <c r="C1232" s="59" t="s">
        <v>1532</v>
      </c>
      <c r="D1232" s="59">
        <v>4.35</v>
      </c>
      <c r="E1232" s="62">
        <v>50000</v>
      </c>
      <c r="F1232" s="59" t="s">
        <v>236</v>
      </c>
      <c r="G1232" s="59" t="s">
        <v>237</v>
      </c>
      <c r="H1232" s="59">
        <v>20200630</v>
      </c>
      <c r="I1232" s="59" t="s">
        <v>1533</v>
      </c>
      <c r="J1232" s="59">
        <v>4.35</v>
      </c>
      <c r="K1232" s="59" t="s">
        <v>79</v>
      </c>
      <c r="L1232" s="66">
        <v>543.75</v>
      </c>
    </row>
    <row r="1233" ht="25" customHeight="1" spans="1:12">
      <c r="A1233" s="59">
        <v>1231</v>
      </c>
      <c r="B1233" s="59" t="s">
        <v>158</v>
      </c>
      <c r="C1233" s="59" t="s">
        <v>1534</v>
      </c>
      <c r="D1233" s="59">
        <v>4.35</v>
      </c>
      <c r="E1233" s="62">
        <v>5000</v>
      </c>
      <c r="F1233" s="59" t="s">
        <v>240</v>
      </c>
      <c r="G1233" s="59" t="s">
        <v>241</v>
      </c>
      <c r="H1233" s="59">
        <v>20200630</v>
      </c>
      <c r="I1233" s="59" t="s">
        <v>1535</v>
      </c>
      <c r="J1233" s="59">
        <v>4.35</v>
      </c>
      <c r="K1233" s="59" t="s">
        <v>79</v>
      </c>
      <c r="L1233" s="66">
        <v>54.375</v>
      </c>
    </row>
    <row r="1234" ht="25" customHeight="1" spans="1:12">
      <c r="A1234" s="59">
        <v>1232</v>
      </c>
      <c r="B1234" s="59" t="s">
        <v>158</v>
      </c>
      <c r="C1234" s="59" t="s">
        <v>1536</v>
      </c>
      <c r="D1234" s="59">
        <v>4.35</v>
      </c>
      <c r="E1234" s="62">
        <v>30000</v>
      </c>
      <c r="F1234" s="59" t="s">
        <v>240</v>
      </c>
      <c r="G1234" s="59" t="s">
        <v>241</v>
      </c>
      <c r="H1234" s="59">
        <v>20200630</v>
      </c>
      <c r="I1234" s="59" t="s">
        <v>150</v>
      </c>
      <c r="J1234" s="59">
        <v>4.35</v>
      </c>
      <c r="K1234" s="59" t="s">
        <v>79</v>
      </c>
      <c r="L1234" s="66">
        <v>326.25</v>
      </c>
    </row>
    <row r="1235" ht="25" customHeight="1" spans="1:12">
      <c r="A1235" s="59">
        <v>1233</v>
      </c>
      <c r="B1235" s="59" t="s">
        <v>158</v>
      </c>
      <c r="C1235" s="59" t="s">
        <v>1537</v>
      </c>
      <c r="D1235" s="59">
        <v>4.35</v>
      </c>
      <c r="E1235" s="62">
        <v>50000</v>
      </c>
      <c r="F1235" s="59" t="s">
        <v>240</v>
      </c>
      <c r="G1235" s="59" t="s">
        <v>241</v>
      </c>
      <c r="H1235" s="59">
        <v>20200630</v>
      </c>
      <c r="I1235" s="59" t="s">
        <v>1538</v>
      </c>
      <c r="J1235" s="59">
        <v>4.35</v>
      </c>
      <c r="K1235" s="59" t="s">
        <v>79</v>
      </c>
      <c r="L1235" s="66">
        <v>543.75</v>
      </c>
    </row>
    <row r="1236" ht="25" customHeight="1" spans="1:12">
      <c r="A1236" s="59">
        <v>1234</v>
      </c>
      <c r="B1236" s="59" t="s">
        <v>158</v>
      </c>
      <c r="C1236" s="59" t="s">
        <v>1539</v>
      </c>
      <c r="D1236" s="59">
        <v>4.35</v>
      </c>
      <c r="E1236" s="62">
        <v>50000</v>
      </c>
      <c r="F1236" s="59" t="s">
        <v>1540</v>
      </c>
      <c r="G1236" s="59" t="s">
        <v>1541</v>
      </c>
      <c r="H1236" s="59">
        <v>20200630</v>
      </c>
      <c r="I1236" s="59" t="s">
        <v>1514</v>
      </c>
      <c r="J1236" s="59">
        <v>4.35</v>
      </c>
      <c r="K1236" s="59" t="s">
        <v>79</v>
      </c>
      <c r="L1236" s="66">
        <v>543.75</v>
      </c>
    </row>
    <row r="1237" ht="25" customHeight="1" spans="1:12">
      <c r="A1237" s="59">
        <v>1235</v>
      </c>
      <c r="B1237" s="59" t="s">
        <v>158</v>
      </c>
      <c r="C1237" s="59" t="s">
        <v>1542</v>
      </c>
      <c r="D1237" s="59">
        <v>4.35</v>
      </c>
      <c r="E1237" s="62">
        <v>5000</v>
      </c>
      <c r="F1237" s="59" t="s">
        <v>1543</v>
      </c>
      <c r="G1237" s="59" t="s">
        <v>1544</v>
      </c>
      <c r="H1237" s="59">
        <v>20200630</v>
      </c>
      <c r="I1237" s="59" t="s">
        <v>87</v>
      </c>
      <c r="J1237" s="59">
        <v>4.35</v>
      </c>
      <c r="K1237" s="59" t="s">
        <v>79</v>
      </c>
      <c r="L1237" s="66">
        <v>54.375</v>
      </c>
    </row>
    <row r="1238" ht="25" customHeight="1" spans="1:12">
      <c r="A1238" s="59">
        <v>1236</v>
      </c>
      <c r="B1238" s="59" t="s">
        <v>158</v>
      </c>
      <c r="C1238" s="59" t="s">
        <v>1545</v>
      </c>
      <c r="D1238" s="59">
        <v>4.35</v>
      </c>
      <c r="E1238" s="62">
        <v>5000</v>
      </c>
      <c r="F1238" s="59" t="s">
        <v>76</v>
      </c>
      <c r="G1238" s="59" t="s">
        <v>77</v>
      </c>
      <c r="H1238" s="59">
        <v>20200630</v>
      </c>
      <c r="I1238" s="59" t="s">
        <v>87</v>
      </c>
      <c r="J1238" s="59">
        <v>4.35</v>
      </c>
      <c r="K1238" s="59" t="s">
        <v>79</v>
      </c>
      <c r="L1238" s="66">
        <v>54.375</v>
      </c>
    </row>
    <row r="1239" ht="25" customHeight="1" spans="1:12">
      <c r="A1239" s="59">
        <v>1237</v>
      </c>
      <c r="B1239" s="59" t="s">
        <v>158</v>
      </c>
      <c r="C1239" s="59" t="s">
        <v>1546</v>
      </c>
      <c r="D1239" s="59" t="s">
        <v>163</v>
      </c>
      <c r="E1239" s="62">
        <v>5000</v>
      </c>
      <c r="F1239" s="59" t="s">
        <v>76</v>
      </c>
      <c r="G1239" s="59" t="s">
        <v>77</v>
      </c>
      <c r="H1239" s="59">
        <v>20200630</v>
      </c>
      <c r="I1239" s="59" t="s">
        <v>87</v>
      </c>
      <c r="J1239" s="59">
        <v>4.35</v>
      </c>
      <c r="K1239" s="59" t="s">
        <v>79</v>
      </c>
      <c r="L1239" s="66">
        <v>54.375</v>
      </c>
    </row>
    <row r="1240" ht="25" customHeight="1" spans="1:12">
      <c r="A1240" s="59">
        <v>1238</v>
      </c>
      <c r="B1240" s="59" t="s">
        <v>158</v>
      </c>
      <c r="C1240" s="59" t="s">
        <v>1547</v>
      </c>
      <c r="D1240" s="59" t="s">
        <v>163</v>
      </c>
      <c r="E1240" s="62">
        <v>20000</v>
      </c>
      <c r="F1240" s="59" t="s">
        <v>76</v>
      </c>
      <c r="G1240" s="59" t="s">
        <v>77</v>
      </c>
      <c r="H1240" s="59">
        <v>20200630</v>
      </c>
      <c r="I1240" s="59" t="s">
        <v>200</v>
      </c>
      <c r="J1240" s="59">
        <v>4.35</v>
      </c>
      <c r="K1240" s="59" t="s">
        <v>79</v>
      </c>
      <c r="L1240" s="66">
        <v>217.5</v>
      </c>
    </row>
    <row r="1241" ht="25" customHeight="1" spans="1:12">
      <c r="A1241" s="59">
        <v>1239</v>
      </c>
      <c r="B1241" s="59" t="s">
        <v>158</v>
      </c>
      <c r="C1241" s="59" t="s">
        <v>1548</v>
      </c>
      <c r="D1241" s="59">
        <v>4.35</v>
      </c>
      <c r="E1241" s="62">
        <v>50000</v>
      </c>
      <c r="F1241" s="59" t="s">
        <v>76</v>
      </c>
      <c r="G1241" s="59" t="s">
        <v>77</v>
      </c>
      <c r="H1241" s="59">
        <v>20200630</v>
      </c>
      <c r="I1241" s="59" t="s">
        <v>1549</v>
      </c>
      <c r="J1241" s="59">
        <v>4.35</v>
      </c>
      <c r="K1241" s="59" t="s">
        <v>79</v>
      </c>
      <c r="L1241" s="66">
        <v>543.75</v>
      </c>
    </row>
    <row r="1242" ht="25" customHeight="1" spans="1:12">
      <c r="A1242" s="59">
        <v>1240</v>
      </c>
      <c r="B1242" s="59" t="s">
        <v>158</v>
      </c>
      <c r="C1242" s="59" t="s">
        <v>1550</v>
      </c>
      <c r="D1242" s="59" t="s">
        <v>163</v>
      </c>
      <c r="E1242" s="62">
        <v>5000</v>
      </c>
      <c r="F1242" s="59" t="s">
        <v>148</v>
      </c>
      <c r="G1242" s="59" t="s">
        <v>149</v>
      </c>
      <c r="H1242" s="59">
        <v>20200630</v>
      </c>
      <c r="I1242" s="59" t="s">
        <v>1535</v>
      </c>
      <c r="J1242" s="59">
        <v>4.35</v>
      </c>
      <c r="K1242" s="59" t="s">
        <v>79</v>
      </c>
      <c r="L1242" s="66">
        <v>54.375</v>
      </c>
    </row>
    <row r="1243" ht="25" customHeight="1" spans="1:12">
      <c r="A1243" s="59">
        <v>1241</v>
      </c>
      <c r="B1243" s="59" t="s">
        <v>158</v>
      </c>
      <c r="C1243" s="59" t="s">
        <v>1551</v>
      </c>
      <c r="D1243" s="59" t="s">
        <v>163</v>
      </c>
      <c r="E1243" s="62">
        <v>50000</v>
      </c>
      <c r="F1243" s="59" t="s">
        <v>148</v>
      </c>
      <c r="G1243" s="59" t="s">
        <v>149</v>
      </c>
      <c r="H1243" s="59">
        <v>20200630</v>
      </c>
      <c r="I1243" s="59" t="s">
        <v>87</v>
      </c>
      <c r="J1243" s="59">
        <v>4.35</v>
      </c>
      <c r="K1243" s="59" t="s">
        <v>79</v>
      </c>
      <c r="L1243" s="66">
        <v>543.75</v>
      </c>
    </row>
    <row r="1244" ht="25" customHeight="1" spans="1:12">
      <c r="A1244" s="59">
        <v>1242</v>
      </c>
      <c r="B1244" s="59" t="s">
        <v>158</v>
      </c>
      <c r="C1244" s="59" t="s">
        <v>1552</v>
      </c>
      <c r="D1244" s="59" t="s">
        <v>163</v>
      </c>
      <c r="E1244" s="62">
        <v>5000</v>
      </c>
      <c r="F1244" s="59" t="s">
        <v>245</v>
      </c>
      <c r="G1244" s="59" t="s">
        <v>246</v>
      </c>
      <c r="H1244" s="59">
        <v>20200630</v>
      </c>
      <c r="I1244" s="59" t="s">
        <v>248</v>
      </c>
      <c r="J1244" s="59">
        <v>4.35</v>
      </c>
      <c r="K1244" s="59" t="s">
        <v>79</v>
      </c>
      <c r="L1244" s="66">
        <v>54.375</v>
      </c>
    </row>
    <row r="1245" ht="25" customHeight="1" spans="1:12">
      <c r="A1245" s="59">
        <v>1243</v>
      </c>
      <c r="B1245" s="59" t="s">
        <v>158</v>
      </c>
      <c r="C1245" s="59" t="s">
        <v>1553</v>
      </c>
      <c r="D1245" s="59" t="s">
        <v>163</v>
      </c>
      <c r="E1245" s="62">
        <v>5000</v>
      </c>
      <c r="F1245" s="59" t="s">
        <v>95</v>
      </c>
      <c r="G1245" s="59" t="s">
        <v>96</v>
      </c>
      <c r="H1245" s="59">
        <v>20200630</v>
      </c>
      <c r="I1245" s="59" t="s">
        <v>87</v>
      </c>
      <c r="J1245" s="59">
        <v>4.35</v>
      </c>
      <c r="K1245" s="59" t="s">
        <v>79</v>
      </c>
      <c r="L1245" s="66">
        <v>54.375</v>
      </c>
    </row>
    <row r="1246" ht="25" customHeight="1" spans="1:12">
      <c r="A1246" s="59">
        <v>1244</v>
      </c>
      <c r="B1246" s="59" t="s">
        <v>158</v>
      </c>
      <c r="C1246" s="59" t="s">
        <v>1554</v>
      </c>
      <c r="D1246" s="59" t="s">
        <v>163</v>
      </c>
      <c r="E1246" s="62">
        <v>30000</v>
      </c>
      <c r="F1246" s="59" t="s">
        <v>95</v>
      </c>
      <c r="G1246" s="59" t="s">
        <v>96</v>
      </c>
      <c r="H1246" s="59">
        <v>20200630</v>
      </c>
      <c r="I1246" s="59" t="s">
        <v>177</v>
      </c>
      <c r="J1246" s="59">
        <v>4.35</v>
      </c>
      <c r="K1246" s="59" t="s">
        <v>79</v>
      </c>
      <c r="L1246" s="66">
        <v>326.25</v>
      </c>
    </row>
    <row r="1247" ht="25" customHeight="1" spans="1:12">
      <c r="A1247" s="59">
        <v>1245</v>
      </c>
      <c r="B1247" s="59" t="s">
        <v>158</v>
      </c>
      <c r="C1247" s="59" t="s">
        <v>1555</v>
      </c>
      <c r="D1247" s="59" t="s">
        <v>163</v>
      </c>
      <c r="E1247" s="62">
        <v>40000</v>
      </c>
      <c r="F1247" s="59" t="s">
        <v>95</v>
      </c>
      <c r="G1247" s="59" t="s">
        <v>96</v>
      </c>
      <c r="H1247" s="59">
        <v>20200630</v>
      </c>
      <c r="I1247" s="59" t="s">
        <v>1556</v>
      </c>
      <c r="J1247" s="59">
        <v>4.35</v>
      </c>
      <c r="K1247" s="59" t="s">
        <v>79</v>
      </c>
      <c r="L1247" s="66">
        <v>435</v>
      </c>
    </row>
    <row r="1248" ht="25" customHeight="1" spans="1:12">
      <c r="A1248" s="59">
        <v>1246</v>
      </c>
      <c r="B1248" s="59" t="s">
        <v>158</v>
      </c>
      <c r="C1248" s="59" t="s">
        <v>1557</v>
      </c>
      <c r="D1248" s="59" t="s">
        <v>163</v>
      </c>
      <c r="E1248" s="62">
        <v>50000</v>
      </c>
      <c r="F1248" s="59" t="s">
        <v>95</v>
      </c>
      <c r="G1248" s="59" t="s">
        <v>96</v>
      </c>
      <c r="H1248" s="59">
        <v>20200630</v>
      </c>
      <c r="I1248" s="59" t="s">
        <v>87</v>
      </c>
      <c r="J1248" s="59">
        <v>4.35</v>
      </c>
      <c r="K1248" s="59" t="s">
        <v>79</v>
      </c>
      <c r="L1248" s="66">
        <v>543.75</v>
      </c>
    </row>
    <row r="1249" ht="25" customHeight="1" spans="1:12">
      <c r="A1249" s="59">
        <v>1247</v>
      </c>
      <c r="B1249" s="59" t="s">
        <v>158</v>
      </c>
      <c r="C1249" s="59" t="s">
        <v>1558</v>
      </c>
      <c r="D1249" s="59" t="s">
        <v>163</v>
      </c>
      <c r="E1249" s="62">
        <v>50000</v>
      </c>
      <c r="F1249" s="59" t="s">
        <v>95</v>
      </c>
      <c r="G1249" s="59" t="s">
        <v>96</v>
      </c>
      <c r="H1249" s="59">
        <v>20200630</v>
      </c>
      <c r="I1249" s="59" t="s">
        <v>1559</v>
      </c>
      <c r="J1249" s="59">
        <v>4.35</v>
      </c>
      <c r="K1249" s="59" t="s">
        <v>79</v>
      </c>
      <c r="L1249" s="66">
        <v>543.75</v>
      </c>
    </row>
    <row r="1250" ht="25" customHeight="1" spans="1:12">
      <c r="A1250" s="59">
        <v>1248</v>
      </c>
      <c r="B1250" s="59" t="s">
        <v>158</v>
      </c>
      <c r="C1250" s="59" t="s">
        <v>1560</v>
      </c>
      <c r="D1250" s="59" t="s">
        <v>163</v>
      </c>
      <c r="E1250" s="62">
        <v>50000</v>
      </c>
      <c r="F1250" s="59" t="s">
        <v>95</v>
      </c>
      <c r="G1250" s="59" t="s">
        <v>96</v>
      </c>
      <c r="H1250" s="59">
        <v>20200630</v>
      </c>
      <c r="I1250" s="59" t="s">
        <v>1561</v>
      </c>
      <c r="J1250" s="59">
        <v>4.35</v>
      </c>
      <c r="K1250" s="59" t="s">
        <v>79</v>
      </c>
      <c r="L1250" s="66">
        <v>543.75</v>
      </c>
    </row>
    <row r="1251" ht="25" customHeight="1" spans="1:12">
      <c r="A1251" s="59">
        <v>1249</v>
      </c>
      <c r="B1251" s="59" t="s">
        <v>158</v>
      </c>
      <c r="C1251" s="59" t="s">
        <v>1562</v>
      </c>
      <c r="D1251" s="59" t="s">
        <v>163</v>
      </c>
      <c r="E1251" s="62">
        <v>5000</v>
      </c>
      <c r="F1251" s="59" t="s">
        <v>103</v>
      </c>
      <c r="G1251" s="59" t="s">
        <v>104</v>
      </c>
      <c r="H1251" s="59">
        <v>20200630</v>
      </c>
      <c r="I1251" s="59" t="s">
        <v>1563</v>
      </c>
      <c r="J1251" s="59">
        <v>4.35</v>
      </c>
      <c r="K1251" s="59" t="s">
        <v>79</v>
      </c>
      <c r="L1251" s="66">
        <v>54.375</v>
      </c>
    </row>
    <row r="1252" ht="25" customHeight="1" spans="1:12">
      <c r="A1252" s="59">
        <v>1250</v>
      </c>
      <c r="B1252" s="59" t="s">
        <v>158</v>
      </c>
      <c r="C1252" s="59" t="s">
        <v>1564</v>
      </c>
      <c r="D1252" s="59" t="s">
        <v>163</v>
      </c>
      <c r="E1252" s="62">
        <v>5000</v>
      </c>
      <c r="F1252" s="59" t="s">
        <v>103</v>
      </c>
      <c r="G1252" s="59" t="s">
        <v>104</v>
      </c>
      <c r="H1252" s="59">
        <v>20200630</v>
      </c>
      <c r="I1252" s="59" t="s">
        <v>87</v>
      </c>
      <c r="J1252" s="59">
        <v>4.35</v>
      </c>
      <c r="K1252" s="59" t="s">
        <v>79</v>
      </c>
      <c r="L1252" s="66">
        <v>54.375</v>
      </c>
    </row>
    <row r="1253" ht="25" customHeight="1" spans="1:12">
      <c r="A1253" s="59">
        <v>1251</v>
      </c>
      <c r="B1253" s="59" t="s">
        <v>158</v>
      </c>
      <c r="C1253" s="59" t="s">
        <v>1565</v>
      </c>
      <c r="D1253" s="59" t="s">
        <v>163</v>
      </c>
      <c r="E1253" s="62">
        <v>5000</v>
      </c>
      <c r="F1253" s="59" t="s">
        <v>103</v>
      </c>
      <c r="G1253" s="59" t="s">
        <v>104</v>
      </c>
      <c r="H1253" s="59">
        <v>20200630</v>
      </c>
      <c r="I1253" s="59" t="s">
        <v>1061</v>
      </c>
      <c r="J1253" s="59">
        <v>4.35</v>
      </c>
      <c r="K1253" s="59" t="s">
        <v>79</v>
      </c>
      <c r="L1253" s="66">
        <v>54.375</v>
      </c>
    </row>
    <row r="1254" ht="25" customHeight="1" spans="1:12">
      <c r="A1254" s="59">
        <v>1252</v>
      </c>
      <c r="B1254" s="59" t="s">
        <v>158</v>
      </c>
      <c r="C1254" s="59" t="s">
        <v>1566</v>
      </c>
      <c r="D1254" s="59" t="s">
        <v>163</v>
      </c>
      <c r="E1254" s="62">
        <v>50000</v>
      </c>
      <c r="F1254" s="59" t="s">
        <v>113</v>
      </c>
      <c r="G1254" s="59" t="s">
        <v>114</v>
      </c>
      <c r="H1254" s="59">
        <v>20200630</v>
      </c>
      <c r="I1254" s="59" t="s">
        <v>1567</v>
      </c>
      <c r="J1254" s="59">
        <v>4.35</v>
      </c>
      <c r="K1254" s="59" t="s">
        <v>79</v>
      </c>
      <c r="L1254" s="66">
        <v>543.75</v>
      </c>
    </row>
    <row r="1255" ht="25" customHeight="1" spans="1:12">
      <c r="A1255" s="59">
        <v>1253</v>
      </c>
      <c r="B1255" s="59" t="s">
        <v>158</v>
      </c>
      <c r="C1255" s="59" t="s">
        <v>1568</v>
      </c>
      <c r="D1255" s="59" t="s">
        <v>163</v>
      </c>
      <c r="E1255" s="62">
        <v>5000</v>
      </c>
      <c r="F1255" s="59" t="s">
        <v>198</v>
      </c>
      <c r="G1255" s="59" t="s">
        <v>199</v>
      </c>
      <c r="H1255" s="59">
        <v>20200630</v>
      </c>
      <c r="I1255" s="59" t="s">
        <v>1569</v>
      </c>
      <c r="J1255" s="59">
        <v>4.35</v>
      </c>
      <c r="K1255" s="59" t="s">
        <v>79</v>
      </c>
      <c r="L1255" s="66">
        <v>54.375</v>
      </c>
    </row>
    <row r="1256" ht="25" customHeight="1" spans="1:12">
      <c r="A1256" s="59">
        <v>1254</v>
      </c>
      <c r="B1256" s="59" t="s">
        <v>158</v>
      </c>
      <c r="C1256" s="59" t="s">
        <v>1570</v>
      </c>
      <c r="D1256" s="59" t="s">
        <v>163</v>
      </c>
      <c r="E1256" s="62">
        <v>5000</v>
      </c>
      <c r="F1256" s="59" t="s">
        <v>198</v>
      </c>
      <c r="G1256" s="59" t="s">
        <v>199</v>
      </c>
      <c r="H1256" s="59">
        <v>20200630</v>
      </c>
      <c r="I1256" s="59" t="s">
        <v>1571</v>
      </c>
      <c r="J1256" s="59">
        <v>4.35</v>
      </c>
      <c r="K1256" s="59" t="s">
        <v>79</v>
      </c>
      <c r="L1256" s="66">
        <v>54.375</v>
      </c>
    </row>
    <row r="1257" ht="25" customHeight="1" spans="1:12">
      <c r="A1257" s="59">
        <v>1255</v>
      </c>
      <c r="B1257" s="59" t="s">
        <v>158</v>
      </c>
      <c r="C1257" s="59" t="s">
        <v>1572</v>
      </c>
      <c r="D1257" s="59" t="s">
        <v>163</v>
      </c>
      <c r="E1257" s="62">
        <v>5000</v>
      </c>
      <c r="F1257" s="59" t="s">
        <v>198</v>
      </c>
      <c r="G1257" s="59" t="s">
        <v>199</v>
      </c>
      <c r="H1257" s="59">
        <v>20200630</v>
      </c>
      <c r="I1257" s="59" t="s">
        <v>1061</v>
      </c>
      <c r="J1257" s="59">
        <v>4.35</v>
      </c>
      <c r="K1257" s="59" t="s">
        <v>79</v>
      </c>
      <c r="L1257" s="66">
        <v>54.375</v>
      </c>
    </row>
    <row r="1258" ht="25" customHeight="1" spans="1:12">
      <c r="A1258" s="59">
        <v>1256</v>
      </c>
      <c r="B1258" s="59" t="s">
        <v>158</v>
      </c>
      <c r="C1258" s="59" t="s">
        <v>1573</v>
      </c>
      <c r="D1258" s="59" t="s">
        <v>163</v>
      </c>
      <c r="E1258" s="62">
        <v>5000</v>
      </c>
      <c r="F1258" s="59" t="s">
        <v>175</v>
      </c>
      <c r="G1258" s="59" t="s">
        <v>176</v>
      </c>
      <c r="H1258" s="59">
        <v>20200630</v>
      </c>
      <c r="I1258" s="59" t="s">
        <v>1574</v>
      </c>
      <c r="J1258" s="59">
        <v>4.35</v>
      </c>
      <c r="K1258" s="59" t="s">
        <v>79</v>
      </c>
      <c r="L1258" s="66">
        <v>54.375</v>
      </c>
    </row>
    <row r="1259" ht="25" customHeight="1" spans="1:12">
      <c r="A1259" s="59">
        <v>1257</v>
      </c>
      <c r="B1259" s="59" t="s">
        <v>158</v>
      </c>
      <c r="C1259" s="59" t="s">
        <v>1575</v>
      </c>
      <c r="D1259" s="59" t="s">
        <v>163</v>
      </c>
      <c r="E1259" s="62">
        <v>5000</v>
      </c>
      <c r="F1259" s="59" t="s">
        <v>175</v>
      </c>
      <c r="G1259" s="59" t="s">
        <v>176</v>
      </c>
      <c r="H1259" s="59">
        <v>20200630</v>
      </c>
      <c r="I1259" s="59" t="s">
        <v>1576</v>
      </c>
      <c r="J1259" s="59">
        <v>4.35</v>
      </c>
      <c r="K1259" s="59" t="s">
        <v>79</v>
      </c>
      <c r="L1259" s="66">
        <v>54.375</v>
      </c>
    </row>
    <row r="1260" ht="25" customHeight="1" spans="1:12">
      <c r="A1260" s="59">
        <v>1258</v>
      </c>
      <c r="B1260" s="59" t="s">
        <v>158</v>
      </c>
      <c r="C1260" s="59" t="s">
        <v>1577</v>
      </c>
      <c r="D1260" s="59" t="s">
        <v>163</v>
      </c>
      <c r="E1260" s="62">
        <v>5000</v>
      </c>
      <c r="F1260" s="59" t="s">
        <v>175</v>
      </c>
      <c r="G1260" s="59" t="s">
        <v>176</v>
      </c>
      <c r="H1260" s="59">
        <v>20200630</v>
      </c>
      <c r="I1260" s="59" t="s">
        <v>1061</v>
      </c>
      <c r="J1260" s="59">
        <v>4.35</v>
      </c>
      <c r="K1260" s="59" t="s">
        <v>79</v>
      </c>
      <c r="L1260" s="66">
        <v>54.375</v>
      </c>
    </row>
    <row r="1261" ht="25" customHeight="1" spans="1:12">
      <c r="A1261" s="59">
        <v>1259</v>
      </c>
      <c r="B1261" s="59" t="s">
        <v>158</v>
      </c>
      <c r="C1261" s="59" t="s">
        <v>1578</v>
      </c>
      <c r="D1261" s="59" t="s">
        <v>163</v>
      </c>
      <c r="E1261" s="62">
        <v>5000</v>
      </c>
      <c r="F1261" s="59" t="s">
        <v>175</v>
      </c>
      <c r="G1261" s="59" t="s">
        <v>176</v>
      </c>
      <c r="H1261" s="59">
        <v>20200630</v>
      </c>
      <c r="I1261" s="59" t="s">
        <v>87</v>
      </c>
      <c r="J1261" s="59">
        <v>4.35</v>
      </c>
      <c r="K1261" s="59" t="s">
        <v>79</v>
      </c>
      <c r="L1261" s="66">
        <v>54.375</v>
      </c>
    </row>
    <row r="1262" ht="25" customHeight="1" spans="1:12">
      <c r="A1262" s="59">
        <v>1260</v>
      </c>
      <c r="B1262" s="59" t="s">
        <v>158</v>
      </c>
      <c r="C1262" s="59" t="s">
        <v>1579</v>
      </c>
      <c r="D1262" s="59" t="s">
        <v>163</v>
      </c>
      <c r="E1262" s="62">
        <v>5000</v>
      </c>
      <c r="F1262" s="59" t="s">
        <v>212</v>
      </c>
      <c r="G1262" s="59" t="s">
        <v>213</v>
      </c>
      <c r="H1262" s="59">
        <v>20200630</v>
      </c>
      <c r="I1262" s="59" t="s">
        <v>1580</v>
      </c>
      <c r="J1262" s="59">
        <v>4.35</v>
      </c>
      <c r="K1262" s="59" t="s">
        <v>79</v>
      </c>
      <c r="L1262" s="66">
        <v>54.375</v>
      </c>
    </row>
    <row r="1263" ht="25" customHeight="1" spans="1:12">
      <c r="A1263" s="59">
        <v>1261</v>
      </c>
      <c r="B1263" s="59" t="s">
        <v>158</v>
      </c>
      <c r="C1263" s="59" t="s">
        <v>1581</v>
      </c>
      <c r="D1263" s="59" t="s">
        <v>163</v>
      </c>
      <c r="E1263" s="62">
        <v>5000</v>
      </c>
      <c r="F1263" s="59" t="s">
        <v>212</v>
      </c>
      <c r="G1263" s="59" t="s">
        <v>213</v>
      </c>
      <c r="H1263" s="59">
        <v>20200630</v>
      </c>
      <c r="I1263" s="59" t="s">
        <v>87</v>
      </c>
      <c r="J1263" s="59">
        <v>4.35</v>
      </c>
      <c r="K1263" s="59" t="s">
        <v>79</v>
      </c>
      <c r="L1263" s="66">
        <v>54.375</v>
      </c>
    </row>
    <row r="1264" ht="25" customHeight="1" spans="1:12">
      <c r="A1264" s="59">
        <v>1262</v>
      </c>
      <c r="B1264" s="59" t="s">
        <v>158</v>
      </c>
      <c r="C1264" s="59" t="s">
        <v>1582</v>
      </c>
      <c r="D1264" s="59" t="s">
        <v>163</v>
      </c>
      <c r="E1264" s="62">
        <v>5000</v>
      </c>
      <c r="F1264" s="59" t="s">
        <v>212</v>
      </c>
      <c r="G1264" s="59" t="s">
        <v>213</v>
      </c>
      <c r="H1264" s="59">
        <v>20200630</v>
      </c>
      <c r="I1264" s="59" t="s">
        <v>87</v>
      </c>
      <c r="J1264" s="59">
        <v>4.35</v>
      </c>
      <c r="K1264" s="59" t="s">
        <v>79</v>
      </c>
      <c r="L1264" s="66">
        <v>54.375</v>
      </c>
    </row>
    <row r="1265" ht="25" customHeight="1" spans="1:12">
      <c r="A1265" s="59">
        <v>1263</v>
      </c>
      <c r="B1265" s="59" t="s">
        <v>158</v>
      </c>
      <c r="C1265" s="59" t="s">
        <v>1583</v>
      </c>
      <c r="D1265" s="59" t="s">
        <v>163</v>
      </c>
      <c r="E1265" s="62">
        <v>5000</v>
      </c>
      <c r="F1265" s="59" t="s">
        <v>212</v>
      </c>
      <c r="G1265" s="59" t="s">
        <v>213</v>
      </c>
      <c r="H1265" s="59">
        <v>20200630</v>
      </c>
      <c r="I1265" s="59" t="s">
        <v>87</v>
      </c>
      <c r="J1265" s="59">
        <v>4.35</v>
      </c>
      <c r="K1265" s="59" t="s">
        <v>79</v>
      </c>
      <c r="L1265" s="66">
        <v>54.375</v>
      </c>
    </row>
    <row r="1266" ht="25" customHeight="1" spans="1:12">
      <c r="A1266" s="59">
        <v>1264</v>
      </c>
      <c r="B1266" s="59" t="s">
        <v>158</v>
      </c>
      <c r="C1266" s="59" t="s">
        <v>1584</v>
      </c>
      <c r="D1266" s="59" t="s">
        <v>163</v>
      </c>
      <c r="E1266" s="62">
        <v>5000</v>
      </c>
      <c r="F1266" s="59" t="s">
        <v>212</v>
      </c>
      <c r="G1266" s="59" t="s">
        <v>213</v>
      </c>
      <c r="H1266" s="59">
        <v>20200630</v>
      </c>
      <c r="I1266" s="59" t="s">
        <v>87</v>
      </c>
      <c r="J1266" s="59">
        <v>4.35</v>
      </c>
      <c r="K1266" s="59" t="s">
        <v>79</v>
      </c>
      <c r="L1266" s="66">
        <v>54.375</v>
      </c>
    </row>
    <row r="1267" ht="25" customHeight="1" spans="1:12">
      <c r="A1267" s="59">
        <v>1265</v>
      </c>
      <c r="B1267" s="59" t="s">
        <v>158</v>
      </c>
      <c r="C1267" s="59" t="s">
        <v>1585</v>
      </c>
      <c r="D1267" s="59" t="s">
        <v>163</v>
      </c>
      <c r="E1267" s="62">
        <v>5000</v>
      </c>
      <c r="F1267" s="59" t="s">
        <v>212</v>
      </c>
      <c r="G1267" s="59" t="s">
        <v>213</v>
      </c>
      <c r="H1267" s="59">
        <v>20200630</v>
      </c>
      <c r="I1267" s="59" t="s">
        <v>87</v>
      </c>
      <c r="J1267" s="59">
        <v>4.35</v>
      </c>
      <c r="K1267" s="59" t="s">
        <v>79</v>
      </c>
      <c r="L1267" s="66">
        <v>54.375</v>
      </c>
    </row>
    <row r="1268" ht="25" customHeight="1" spans="1:12">
      <c r="A1268" s="59">
        <v>1266</v>
      </c>
      <c r="B1268" s="59" t="s">
        <v>158</v>
      </c>
      <c r="C1268" s="59" t="s">
        <v>1586</v>
      </c>
      <c r="D1268" s="59" t="s">
        <v>163</v>
      </c>
      <c r="E1268" s="62">
        <v>5000</v>
      </c>
      <c r="F1268" s="59" t="s">
        <v>212</v>
      </c>
      <c r="G1268" s="59" t="s">
        <v>213</v>
      </c>
      <c r="H1268" s="59">
        <v>20200630</v>
      </c>
      <c r="I1268" s="59" t="s">
        <v>1061</v>
      </c>
      <c r="J1268" s="59">
        <v>4.35</v>
      </c>
      <c r="K1268" s="59" t="s">
        <v>79</v>
      </c>
      <c r="L1268" s="66">
        <v>54.375</v>
      </c>
    </row>
    <row r="1269" ht="25" customHeight="1" spans="1:12">
      <c r="A1269" s="59">
        <v>1267</v>
      </c>
      <c r="B1269" s="59" t="s">
        <v>158</v>
      </c>
      <c r="C1269" s="59" t="s">
        <v>1587</v>
      </c>
      <c r="D1269" s="59" t="s">
        <v>163</v>
      </c>
      <c r="E1269" s="62">
        <v>5000</v>
      </c>
      <c r="F1269" s="59" t="s">
        <v>212</v>
      </c>
      <c r="G1269" s="59" t="s">
        <v>213</v>
      </c>
      <c r="H1269" s="59">
        <v>20200630</v>
      </c>
      <c r="I1269" s="59" t="s">
        <v>1588</v>
      </c>
      <c r="J1269" s="59">
        <v>4.35</v>
      </c>
      <c r="K1269" s="59" t="s">
        <v>79</v>
      </c>
      <c r="L1269" s="66">
        <v>54.375</v>
      </c>
    </row>
    <row r="1270" ht="25" customHeight="1" spans="1:12">
      <c r="A1270" s="59">
        <v>1268</v>
      </c>
      <c r="B1270" s="59" t="s">
        <v>158</v>
      </c>
      <c r="C1270" s="59" t="s">
        <v>1589</v>
      </c>
      <c r="D1270" s="59" t="s">
        <v>163</v>
      </c>
      <c r="E1270" s="62">
        <v>5000</v>
      </c>
      <c r="F1270" s="59" t="s">
        <v>212</v>
      </c>
      <c r="G1270" s="59" t="s">
        <v>213</v>
      </c>
      <c r="H1270" s="59">
        <v>20200630</v>
      </c>
      <c r="I1270" s="59" t="s">
        <v>184</v>
      </c>
      <c r="J1270" s="59">
        <v>4.35</v>
      </c>
      <c r="K1270" s="59" t="s">
        <v>79</v>
      </c>
      <c r="L1270" s="66">
        <v>54.375</v>
      </c>
    </row>
    <row r="1271" ht="25" customHeight="1" spans="1:12">
      <c r="A1271" s="59">
        <v>1269</v>
      </c>
      <c r="B1271" s="59" t="s">
        <v>158</v>
      </c>
      <c r="C1271" s="59" t="s">
        <v>1590</v>
      </c>
      <c r="D1271" s="59" t="s">
        <v>163</v>
      </c>
      <c r="E1271" s="62">
        <v>5000</v>
      </c>
      <c r="F1271" s="59" t="s">
        <v>194</v>
      </c>
      <c r="G1271" s="59" t="s">
        <v>213</v>
      </c>
      <c r="H1271" s="59">
        <v>20200630</v>
      </c>
      <c r="I1271" s="59" t="s">
        <v>87</v>
      </c>
      <c r="J1271" s="59">
        <v>4.35</v>
      </c>
      <c r="K1271" s="59" t="s">
        <v>79</v>
      </c>
      <c r="L1271" s="66">
        <v>54.375</v>
      </c>
    </row>
    <row r="1272" ht="25" customHeight="1" spans="1:12">
      <c r="A1272" s="59">
        <v>1270</v>
      </c>
      <c r="B1272" s="59" t="s">
        <v>158</v>
      </c>
      <c r="C1272" s="59" t="s">
        <v>1591</v>
      </c>
      <c r="D1272" s="59" t="s">
        <v>163</v>
      </c>
      <c r="E1272" s="62">
        <v>50000</v>
      </c>
      <c r="F1272" s="59" t="s">
        <v>212</v>
      </c>
      <c r="G1272" s="59" t="s">
        <v>213</v>
      </c>
      <c r="H1272" s="59">
        <v>20200630</v>
      </c>
      <c r="I1272" s="59" t="s">
        <v>1592</v>
      </c>
      <c r="J1272" s="59">
        <v>4.35</v>
      </c>
      <c r="K1272" s="59" t="s">
        <v>79</v>
      </c>
      <c r="L1272" s="66">
        <v>543.75</v>
      </c>
    </row>
    <row r="1273" ht="25" customHeight="1" spans="1:12">
      <c r="A1273" s="59">
        <v>1271</v>
      </c>
      <c r="B1273" s="59" t="s">
        <v>158</v>
      </c>
      <c r="C1273" s="59" t="s">
        <v>1593</v>
      </c>
      <c r="D1273" s="59" t="s">
        <v>163</v>
      </c>
      <c r="E1273" s="62">
        <v>5000</v>
      </c>
      <c r="F1273" s="59" t="s">
        <v>194</v>
      </c>
      <c r="G1273" s="59" t="s">
        <v>195</v>
      </c>
      <c r="H1273" s="59">
        <v>20200630</v>
      </c>
      <c r="I1273" s="59" t="s">
        <v>87</v>
      </c>
      <c r="J1273" s="59">
        <v>4.35</v>
      </c>
      <c r="K1273" s="59" t="s">
        <v>79</v>
      </c>
      <c r="L1273" s="66">
        <v>54.375</v>
      </c>
    </row>
    <row r="1274" ht="25" customHeight="1" spans="1:12">
      <c r="A1274" s="59">
        <v>1272</v>
      </c>
      <c r="B1274" s="59" t="s">
        <v>158</v>
      </c>
      <c r="C1274" s="59" t="s">
        <v>1594</v>
      </c>
      <c r="D1274" s="59" t="s">
        <v>163</v>
      </c>
      <c r="E1274" s="62">
        <v>5000</v>
      </c>
      <c r="F1274" s="59" t="s">
        <v>194</v>
      </c>
      <c r="G1274" s="59" t="s">
        <v>195</v>
      </c>
      <c r="H1274" s="59">
        <v>20200630</v>
      </c>
      <c r="I1274" s="59" t="s">
        <v>87</v>
      </c>
      <c r="J1274" s="59">
        <v>4.35</v>
      </c>
      <c r="K1274" s="59" t="s">
        <v>79</v>
      </c>
      <c r="L1274" s="66">
        <v>54.375</v>
      </c>
    </row>
    <row r="1275" ht="25" customHeight="1" spans="1:12">
      <c r="A1275" s="59">
        <v>1273</v>
      </c>
      <c r="B1275" s="59" t="s">
        <v>158</v>
      </c>
      <c r="C1275" s="59" t="s">
        <v>1595</v>
      </c>
      <c r="D1275" s="59" t="s">
        <v>163</v>
      </c>
      <c r="E1275" s="62">
        <v>5000</v>
      </c>
      <c r="F1275" s="59" t="s">
        <v>194</v>
      </c>
      <c r="G1275" s="59" t="s">
        <v>195</v>
      </c>
      <c r="H1275" s="59">
        <v>20200630</v>
      </c>
      <c r="I1275" s="59" t="s">
        <v>87</v>
      </c>
      <c r="J1275" s="59">
        <v>4.35</v>
      </c>
      <c r="K1275" s="59" t="s">
        <v>79</v>
      </c>
      <c r="L1275" s="66">
        <v>54.375</v>
      </c>
    </row>
    <row r="1276" ht="25" customHeight="1" spans="1:12">
      <c r="A1276" s="59">
        <v>1274</v>
      </c>
      <c r="B1276" s="59" t="s">
        <v>158</v>
      </c>
      <c r="C1276" s="59" t="s">
        <v>1596</v>
      </c>
      <c r="D1276" s="59" t="s">
        <v>163</v>
      </c>
      <c r="E1276" s="62">
        <v>5000</v>
      </c>
      <c r="F1276" s="59" t="s">
        <v>194</v>
      </c>
      <c r="G1276" s="59" t="s">
        <v>195</v>
      </c>
      <c r="H1276" s="59">
        <v>20200630</v>
      </c>
      <c r="I1276" s="59" t="s">
        <v>1535</v>
      </c>
      <c r="J1276" s="59">
        <v>4.35</v>
      </c>
      <c r="K1276" s="59" t="s">
        <v>79</v>
      </c>
      <c r="L1276" s="66">
        <v>54.375</v>
      </c>
    </row>
    <row r="1277" ht="25" customHeight="1" spans="1:12">
      <c r="A1277" s="59">
        <v>1275</v>
      </c>
      <c r="B1277" s="59" t="s">
        <v>158</v>
      </c>
      <c r="C1277" s="59" t="s">
        <v>1597</v>
      </c>
      <c r="D1277" s="59" t="s">
        <v>163</v>
      </c>
      <c r="E1277" s="62">
        <v>5000</v>
      </c>
      <c r="F1277" s="59" t="s">
        <v>194</v>
      </c>
      <c r="G1277" s="59" t="s">
        <v>195</v>
      </c>
      <c r="H1277" s="59">
        <v>20200630</v>
      </c>
      <c r="I1277" s="59" t="s">
        <v>87</v>
      </c>
      <c r="J1277" s="59">
        <v>4.35</v>
      </c>
      <c r="K1277" s="59" t="s">
        <v>79</v>
      </c>
      <c r="L1277" s="66">
        <v>54.375</v>
      </c>
    </row>
    <row r="1278" ht="25" customHeight="1" spans="1:12">
      <c r="A1278" s="59">
        <v>1276</v>
      </c>
      <c r="B1278" s="59" t="s">
        <v>158</v>
      </c>
      <c r="C1278" s="59" t="s">
        <v>1598</v>
      </c>
      <c r="D1278" s="59" t="s">
        <v>163</v>
      </c>
      <c r="E1278" s="62">
        <v>5000</v>
      </c>
      <c r="F1278" s="59" t="s">
        <v>194</v>
      </c>
      <c r="G1278" s="59" t="s">
        <v>195</v>
      </c>
      <c r="H1278" s="59">
        <v>20200630</v>
      </c>
      <c r="I1278" s="59" t="s">
        <v>87</v>
      </c>
      <c r="J1278" s="59">
        <v>4.35</v>
      </c>
      <c r="K1278" s="59" t="s">
        <v>79</v>
      </c>
      <c r="L1278" s="66">
        <v>54.375</v>
      </c>
    </row>
    <row r="1279" ht="25" customHeight="1" spans="1:12">
      <c r="A1279" s="59">
        <v>1277</v>
      </c>
      <c r="B1279" s="59" t="s">
        <v>158</v>
      </c>
      <c r="C1279" s="59" t="s">
        <v>1599</v>
      </c>
      <c r="D1279" s="59" t="s">
        <v>163</v>
      </c>
      <c r="E1279" s="62">
        <v>5000</v>
      </c>
      <c r="F1279" s="59" t="s">
        <v>194</v>
      </c>
      <c r="G1279" s="59" t="s">
        <v>195</v>
      </c>
      <c r="H1279" s="59">
        <v>20200630</v>
      </c>
      <c r="I1279" s="59" t="s">
        <v>87</v>
      </c>
      <c r="J1279" s="59">
        <v>4.35</v>
      </c>
      <c r="K1279" s="59" t="s">
        <v>79</v>
      </c>
      <c r="L1279" s="66">
        <v>54.375</v>
      </c>
    </row>
    <row r="1280" ht="25" customHeight="1" spans="1:12">
      <c r="A1280" s="59">
        <v>1278</v>
      </c>
      <c r="B1280" s="59" t="s">
        <v>158</v>
      </c>
      <c r="C1280" s="59" t="s">
        <v>1600</v>
      </c>
      <c r="D1280" s="59" t="s">
        <v>163</v>
      </c>
      <c r="E1280" s="62">
        <v>5000</v>
      </c>
      <c r="F1280" s="59" t="s">
        <v>190</v>
      </c>
      <c r="G1280" s="59" t="s">
        <v>195</v>
      </c>
      <c r="H1280" s="59">
        <v>20200630</v>
      </c>
      <c r="I1280" s="59" t="s">
        <v>87</v>
      </c>
      <c r="J1280" s="59">
        <v>4.35</v>
      </c>
      <c r="K1280" s="59" t="s">
        <v>79</v>
      </c>
      <c r="L1280" s="66">
        <v>54.375</v>
      </c>
    </row>
    <row r="1281" ht="25" customHeight="1" spans="1:12">
      <c r="A1281" s="59">
        <v>1279</v>
      </c>
      <c r="B1281" s="59" t="s">
        <v>158</v>
      </c>
      <c r="C1281" s="59" t="s">
        <v>1601</v>
      </c>
      <c r="D1281" s="59" t="s">
        <v>163</v>
      </c>
      <c r="E1281" s="62">
        <v>5000</v>
      </c>
      <c r="F1281" s="59" t="s">
        <v>190</v>
      </c>
      <c r="G1281" s="59" t="s">
        <v>191</v>
      </c>
      <c r="H1281" s="59">
        <v>20200630</v>
      </c>
      <c r="I1281" s="59" t="s">
        <v>87</v>
      </c>
      <c r="J1281" s="59">
        <v>4.35</v>
      </c>
      <c r="K1281" s="59" t="s">
        <v>79</v>
      </c>
      <c r="L1281" s="66">
        <v>54.375</v>
      </c>
    </row>
    <row r="1282" ht="25" customHeight="1" spans="1:12">
      <c r="A1282" s="59">
        <v>1280</v>
      </c>
      <c r="B1282" s="59" t="s">
        <v>158</v>
      </c>
      <c r="C1282" s="59" t="s">
        <v>1602</v>
      </c>
      <c r="D1282" s="59" t="s">
        <v>163</v>
      </c>
      <c r="E1282" s="62">
        <v>5000</v>
      </c>
      <c r="F1282" s="59" t="s">
        <v>190</v>
      </c>
      <c r="G1282" s="59" t="s">
        <v>191</v>
      </c>
      <c r="H1282" s="59">
        <v>20200630</v>
      </c>
      <c r="I1282" s="59" t="s">
        <v>217</v>
      </c>
      <c r="J1282" s="59">
        <v>4.35</v>
      </c>
      <c r="K1282" s="59" t="s">
        <v>79</v>
      </c>
      <c r="L1282" s="66">
        <v>54.375</v>
      </c>
    </row>
    <row r="1283" ht="25" customHeight="1" spans="1:12">
      <c r="A1283" s="59">
        <v>1281</v>
      </c>
      <c r="B1283" s="59" t="s">
        <v>158</v>
      </c>
      <c r="C1283" s="59" t="s">
        <v>1603</v>
      </c>
      <c r="D1283" s="59" t="s">
        <v>163</v>
      </c>
      <c r="E1283" s="62">
        <v>5000</v>
      </c>
      <c r="F1283" s="59" t="s">
        <v>190</v>
      </c>
      <c r="G1283" s="59" t="s">
        <v>191</v>
      </c>
      <c r="H1283" s="59">
        <v>20200630</v>
      </c>
      <c r="I1283" s="59" t="s">
        <v>87</v>
      </c>
      <c r="J1283" s="59">
        <v>4.35</v>
      </c>
      <c r="K1283" s="59" t="s">
        <v>79</v>
      </c>
      <c r="L1283" s="66">
        <v>54.375</v>
      </c>
    </row>
    <row r="1284" ht="25" customHeight="1" spans="1:12">
      <c r="A1284" s="59">
        <v>1282</v>
      </c>
      <c r="B1284" s="59" t="s">
        <v>158</v>
      </c>
      <c r="C1284" s="59" t="s">
        <v>1604</v>
      </c>
      <c r="D1284" s="59" t="s">
        <v>163</v>
      </c>
      <c r="E1284" s="62">
        <v>5000</v>
      </c>
      <c r="F1284" s="59" t="s">
        <v>190</v>
      </c>
      <c r="G1284" s="59" t="s">
        <v>191</v>
      </c>
      <c r="H1284" s="59">
        <v>20200630</v>
      </c>
      <c r="I1284" s="59" t="s">
        <v>87</v>
      </c>
      <c r="J1284" s="59">
        <v>4.35</v>
      </c>
      <c r="K1284" s="59" t="s">
        <v>79</v>
      </c>
      <c r="L1284" s="66">
        <v>54.375</v>
      </c>
    </row>
    <row r="1285" ht="25" customHeight="1" spans="1:12">
      <c r="A1285" s="59">
        <v>1283</v>
      </c>
      <c r="B1285" s="59" t="s">
        <v>158</v>
      </c>
      <c r="C1285" s="59" t="s">
        <v>1605</v>
      </c>
      <c r="D1285" s="59" t="s">
        <v>163</v>
      </c>
      <c r="E1285" s="62">
        <v>5000</v>
      </c>
      <c r="F1285" s="59" t="s">
        <v>190</v>
      </c>
      <c r="G1285" s="59" t="s">
        <v>191</v>
      </c>
      <c r="H1285" s="59">
        <v>20200630</v>
      </c>
      <c r="I1285" s="59" t="s">
        <v>87</v>
      </c>
      <c r="J1285" s="59">
        <v>4.35</v>
      </c>
      <c r="K1285" s="59" t="s">
        <v>79</v>
      </c>
      <c r="L1285" s="66">
        <v>54.375</v>
      </c>
    </row>
    <row r="1286" ht="25" customHeight="1" spans="1:12">
      <c r="A1286" s="59">
        <v>1284</v>
      </c>
      <c r="B1286" s="59" t="s">
        <v>158</v>
      </c>
      <c r="C1286" s="59" t="s">
        <v>1606</v>
      </c>
      <c r="D1286" s="59" t="s">
        <v>163</v>
      </c>
      <c r="E1286" s="62">
        <v>5000</v>
      </c>
      <c r="F1286" s="59" t="s">
        <v>190</v>
      </c>
      <c r="G1286" s="59" t="s">
        <v>191</v>
      </c>
      <c r="H1286" s="59">
        <v>20200630</v>
      </c>
      <c r="I1286" s="59" t="s">
        <v>87</v>
      </c>
      <c r="J1286" s="59">
        <v>4.35</v>
      </c>
      <c r="K1286" s="59" t="s">
        <v>79</v>
      </c>
      <c r="L1286" s="66">
        <v>54.375</v>
      </c>
    </row>
    <row r="1287" ht="25" customHeight="1" spans="1:12">
      <c r="A1287" s="59">
        <v>1285</v>
      </c>
      <c r="B1287" s="59" t="s">
        <v>158</v>
      </c>
      <c r="C1287" s="59" t="s">
        <v>1607</v>
      </c>
      <c r="D1287" s="59" t="s">
        <v>163</v>
      </c>
      <c r="E1287" s="62">
        <v>5000</v>
      </c>
      <c r="F1287" s="59" t="s">
        <v>190</v>
      </c>
      <c r="G1287" s="59" t="s">
        <v>191</v>
      </c>
      <c r="H1287" s="59">
        <v>20200630</v>
      </c>
      <c r="I1287" s="59" t="s">
        <v>184</v>
      </c>
      <c r="J1287" s="59">
        <v>4.35</v>
      </c>
      <c r="K1287" s="59" t="s">
        <v>79</v>
      </c>
      <c r="L1287" s="66">
        <v>54.375</v>
      </c>
    </row>
    <row r="1288" ht="25" customHeight="1" spans="1:12">
      <c r="A1288" s="59">
        <v>1286</v>
      </c>
      <c r="B1288" s="59" t="s">
        <v>158</v>
      </c>
      <c r="C1288" s="59" t="s">
        <v>1608</v>
      </c>
      <c r="D1288" s="59" t="s">
        <v>163</v>
      </c>
      <c r="E1288" s="62">
        <v>5000</v>
      </c>
      <c r="F1288" s="59" t="s">
        <v>179</v>
      </c>
      <c r="G1288" s="59" t="s">
        <v>180</v>
      </c>
      <c r="H1288" s="59">
        <v>20200630</v>
      </c>
      <c r="I1288" s="59" t="s">
        <v>184</v>
      </c>
      <c r="J1288" s="59">
        <v>4.35</v>
      </c>
      <c r="K1288" s="59" t="s">
        <v>79</v>
      </c>
      <c r="L1288" s="66">
        <v>54.375</v>
      </c>
    </row>
    <row r="1289" ht="25" customHeight="1" spans="1:12">
      <c r="A1289" s="59">
        <v>1287</v>
      </c>
      <c r="B1289" s="59" t="s">
        <v>158</v>
      </c>
      <c r="C1289" s="59" t="s">
        <v>1609</v>
      </c>
      <c r="D1289" s="59" t="s">
        <v>163</v>
      </c>
      <c r="E1289" s="62">
        <v>5000</v>
      </c>
      <c r="F1289" s="59" t="s">
        <v>179</v>
      </c>
      <c r="G1289" s="59" t="s">
        <v>180</v>
      </c>
      <c r="H1289" s="59">
        <v>20200630</v>
      </c>
      <c r="I1289" s="59" t="s">
        <v>184</v>
      </c>
      <c r="J1289" s="59">
        <v>4.35</v>
      </c>
      <c r="K1289" s="59" t="s">
        <v>79</v>
      </c>
      <c r="L1289" s="66">
        <v>54.375</v>
      </c>
    </row>
    <row r="1290" ht="25" customHeight="1" spans="1:12">
      <c r="A1290" s="59">
        <v>1288</v>
      </c>
      <c r="B1290" s="59" t="s">
        <v>158</v>
      </c>
      <c r="C1290" s="59" t="s">
        <v>1610</v>
      </c>
      <c r="D1290" s="59" t="s">
        <v>163</v>
      </c>
      <c r="E1290" s="62">
        <v>5000</v>
      </c>
      <c r="F1290" s="59" t="s">
        <v>179</v>
      </c>
      <c r="G1290" s="59" t="s">
        <v>180</v>
      </c>
      <c r="H1290" s="59">
        <v>20200630</v>
      </c>
      <c r="I1290" s="59" t="s">
        <v>184</v>
      </c>
      <c r="J1290" s="59">
        <v>4.35</v>
      </c>
      <c r="K1290" s="59" t="s">
        <v>79</v>
      </c>
      <c r="L1290" s="66">
        <v>54.375</v>
      </c>
    </row>
    <row r="1291" ht="25" customHeight="1" spans="1:12">
      <c r="A1291" s="59">
        <v>1289</v>
      </c>
      <c r="B1291" s="59" t="s">
        <v>158</v>
      </c>
      <c r="C1291" s="59" t="s">
        <v>1611</v>
      </c>
      <c r="D1291" s="59" t="s">
        <v>163</v>
      </c>
      <c r="E1291" s="62">
        <v>5000</v>
      </c>
      <c r="F1291" s="59" t="s">
        <v>179</v>
      </c>
      <c r="G1291" s="59" t="s">
        <v>180</v>
      </c>
      <c r="H1291" s="59">
        <v>20200630</v>
      </c>
      <c r="I1291" s="59" t="s">
        <v>87</v>
      </c>
      <c r="J1291" s="59">
        <v>4.35</v>
      </c>
      <c r="K1291" s="59" t="s">
        <v>79</v>
      </c>
      <c r="L1291" s="66">
        <v>54.375</v>
      </c>
    </row>
    <row r="1292" ht="25" customHeight="1" spans="1:12">
      <c r="A1292" s="59">
        <v>1290</v>
      </c>
      <c r="B1292" s="59" t="s">
        <v>158</v>
      </c>
      <c r="C1292" s="59" t="s">
        <v>1612</v>
      </c>
      <c r="D1292" s="59" t="s">
        <v>163</v>
      </c>
      <c r="E1292" s="62">
        <v>5000</v>
      </c>
      <c r="F1292" s="59" t="s">
        <v>179</v>
      </c>
      <c r="G1292" s="59" t="s">
        <v>180</v>
      </c>
      <c r="H1292" s="59">
        <v>20200630</v>
      </c>
      <c r="I1292" s="59" t="s">
        <v>87</v>
      </c>
      <c r="J1292" s="59">
        <v>4.35</v>
      </c>
      <c r="K1292" s="59" t="s">
        <v>79</v>
      </c>
      <c r="L1292" s="66">
        <v>54.375</v>
      </c>
    </row>
    <row r="1293" ht="25" customHeight="1" spans="1:12">
      <c r="A1293" s="59">
        <v>1291</v>
      </c>
      <c r="B1293" s="59" t="s">
        <v>158</v>
      </c>
      <c r="C1293" s="59" t="s">
        <v>1613</v>
      </c>
      <c r="D1293" s="59" t="s">
        <v>163</v>
      </c>
      <c r="E1293" s="62">
        <v>5000</v>
      </c>
      <c r="F1293" s="59" t="s">
        <v>160</v>
      </c>
      <c r="G1293" s="59" t="s">
        <v>161</v>
      </c>
      <c r="H1293" s="59">
        <v>20200630</v>
      </c>
      <c r="I1293" s="59" t="s">
        <v>87</v>
      </c>
      <c r="J1293" s="59">
        <v>4.35</v>
      </c>
      <c r="K1293" s="59" t="s">
        <v>79</v>
      </c>
      <c r="L1293" s="66">
        <v>54.375</v>
      </c>
    </row>
    <row r="1294" ht="25" customHeight="1" spans="1:12">
      <c r="A1294" s="59">
        <v>1292</v>
      </c>
      <c r="B1294" s="59" t="s">
        <v>158</v>
      </c>
      <c r="C1294" s="59" t="s">
        <v>1614</v>
      </c>
      <c r="D1294" s="59" t="s">
        <v>163</v>
      </c>
      <c r="E1294" s="62">
        <v>5000</v>
      </c>
      <c r="F1294" s="59" t="s">
        <v>160</v>
      </c>
      <c r="G1294" s="59" t="s">
        <v>161</v>
      </c>
      <c r="H1294" s="59">
        <v>20200630</v>
      </c>
      <c r="I1294" s="59" t="s">
        <v>87</v>
      </c>
      <c r="J1294" s="59">
        <v>4.35</v>
      </c>
      <c r="K1294" s="59" t="s">
        <v>79</v>
      </c>
      <c r="L1294" s="66">
        <v>54.375</v>
      </c>
    </row>
    <row r="1295" ht="25" customHeight="1" spans="1:12">
      <c r="A1295" s="59">
        <v>1293</v>
      </c>
      <c r="B1295" s="59" t="s">
        <v>158</v>
      </c>
      <c r="C1295" s="59" t="s">
        <v>1615</v>
      </c>
      <c r="D1295" s="59" t="s">
        <v>163</v>
      </c>
      <c r="E1295" s="62">
        <v>5000</v>
      </c>
      <c r="F1295" s="59" t="s">
        <v>160</v>
      </c>
      <c r="G1295" s="59" t="s">
        <v>161</v>
      </c>
      <c r="H1295" s="59">
        <v>20200630</v>
      </c>
      <c r="I1295" s="59" t="s">
        <v>87</v>
      </c>
      <c r="J1295" s="59">
        <v>4.35</v>
      </c>
      <c r="K1295" s="59" t="s">
        <v>79</v>
      </c>
      <c r="L1295" s="66">
        <v>54.375</v>
      </c>
    </row>
    <row r="1296" ht="25" customHeight="1" spans="1:12">
      <c r="A1296" s="59">
        <v>1294</v>
      </c>
      <c r="B1296" s="59" t="s">
        <v>158</v>
      </c>
      <c r="C1296" s="59" t="s">
        <v>1616</v>
      </c>
      <c r="D1296" s="59" t="s">
        <v>163</v>
      </c>
      <c r="E1296" s="62">
        <v>5000</v>
      </c>
      <c r="F1296" s="59" t="s">
        <v>160</v>
      </c>
      <c r="G1296" s="59" t="s">
        <v>161</v>
      </c>
      <c r="H1296" s="59">
        <v>20200630</v>
      </c>
      <c r="I1296" s="59" t="s">
        <v>87</v>
      </c>
      <c r="J1296" s="59">
        <v>4.35</v>
      </c>
      <c r="K1296" s="59" t="s">
        <v>79</v>
      </c>
      <c r="L1296" s="66">
        <v>54.375</v>
      </c>
    </row>
    <row r="1297" ht="25" customHeight="1" spans="1:12">
      <c r="A1297" s="59">
        <v>1295</v>
      </c>
      <c r="B1297" s="59" t="s">
        <v>158</v>
      </c>
      <c r="C1297" s="59" t="s">
        <v>1617</v>
      </c>
      <c r="D1297" s="59" t="s">
        <v>163</v>
      </c>
      <c r="E1297" s="62">
        <v>5000</v>
      </c>
      <c r="F1297" s="59" t="s">
        <v>160</v>
      </c>
      <c r="G1297" s="59" t="s">
        <v>161</v>
      </c>
      <c r="H1297" s="59">
        <v>20200630</v>
      </c>
      <c r="I1297" s="59" t="s">
        <v>87</v>
      </c>
      <c r="J1297" s="59">
        <v>4.35</v>
      </c>
      <c r="K1297" s="59" t="s">
        <v>79</v>
      </c>
      <c r="L1297" s="66">
        <v>54.375</v>
      </c>
    </row>
    <row r="1298" ht="25" customHeight="1" spans="1:12">
      <c r="A1298" s="59">
        <v>1296</v>
      </c>
      <c r="B1298" s="59" t="s">
        <v>158</v>
      </c>
      <c r="C1298" s="59" t="s">
        <v>1618</v>
      </c>
      <c r="D1298" s="59" t="s">
        <v>163</v>
      </c>
      <c r="E1298" s="62">
        <v>5000</v>
      </c>
      <c r="F1298" s="59" t="s">
        <v>160</v>
      </c>
      <c r="G1298" s="59" t="s">
        <v>161</v>
      </c>
      <c r="H1298" s="59">
        <v>20200630</v>
      </c>
      <c r="I1298" s="59" t="s">
        <v>87</v>
      </c>
      <c r="J1298" s="59">
        <v>4.35</v>
      </c>
      <c r="K1298" s="59" t="s">
        <v>79</v>
      </c>
      <c r="L1298" s="66">
        <v>54.375</v>
      </c>
    </row>
    <row r="1299" ht="25" customHeight="1" spans="1:12">
      <c r="A1299" s="59">
        <v>1297</v>
      </c>
      <c r="B1299" s="59" t="s">
        <v>158</v>
      </c>
      <c r="C1299" s="59" t="s">
        <v>1619</v>
      </c>
      <c r="D1299" s="59" t="s">
        <v>163</v>
      </c>
      <c r="E1299" s="62">
        <v>5000</v>
      </c>
      <c r="F1299" s="59" t="s">
        <v>160</v>
      </c>
      <c r="G1299" s="59" t="s">
        <v>161</v>
      </c>
      <c r="H1299" s="59">
        <v>20200630</v>
      </c>
      <c r="I1299" s="59" t="s">
        <v>87</v>
      </c>
      <c r="J1299" s="59">
        <v>4.35</v>
      </c>
      <c r="K1299" s="59" t="s">
        <v>79</v>
      </c>
      <c r="L1299" s="66">
        <v>54.375</v>
      </c>
    </row>
    <row r="1300" ht="25" customHeight="1" spans="1:12">
      <c r="A1300" s="59">
        <v>1298</v>
      </c>
      <c r="B1300" s="59" t="s">
        <v>158</v>
      </c>
      <c r="C1300" s="59" t="s">
        <v>1620</v>
      </c>
      <c r="D1300" s="59" t="s">
        <v>163</v>
      </c>
      <c r="E1300" s="62">
        <v>5000</v>
      </c>
      <c r="F1300" s="59" t="s">
        <v>160</v>
      </c>
      <c r="G1300" s="59" t="s">
        <v>161</v>
      </c>
      <c r="H1300" s="59">
        <v>20200630</v>
      </c>
      <c r="I1300" s="59" t="s">
        <v>87</v>
      </c>
      <c r="J1300" s="59">
        <v>4.35</v>
      </c>
      <c r="K1300" s="59" t="s">
        <v>79</v>
      </c>
      <c r="L1300" s="66">
        <v>54.375</v>
      </c>
    </row>
    <row r="1301" ht="25" customHeight="1" spans="1:12">
      <c r="A1301" s="59">
        <v>1299</v>
      </c>
      <c r="B1301" s="59" t="s">
        <v>158</v>
      </c>
      <c r="C1301" s="59" t="s">
        <v>1621</v>
      </c>
      <c r="D1301" s="59" t="s">
        <v>163</v>
      </c>
      <c r="E1301" s="62">
        <v>5000</v>
      </c>
      <c r="F1301" s="59" t="s">
        <v>160</v>
      </c>
      <c r="G1301" s="59" t="s">
        <v>161</v>
      </c>
      <c r="H1301" s="59">
        <v>20200630</v>
      </c>
      <c r="I1301" s="59" t="s">
        <v>87</v>
      </c>
      <c r="J1301" s="59">
        <v>4.35</v>
      </c>
      <c r="K1301" s="59" t="s">
        <v>79</v>
      </c>
      <c r="L1301" s="66">
        <v>54.375</v>
      </c>
    </row>
    <row r="1302" ht="25" customHeight="1" spans="1:12">
      <c r="A1302" s="59">
        <v>1300</v>
      </c>
      <c r="B1302" s="59" t="s">
        <v>158</v>
      </c>
      <c r="C1302" s="59" t="s">
        <v>1622</v>
      </c>
      <c r="D1302" s="59" t="s">
        <v>163</v>
      </c>
      <c r="E1302" s="62">
        <v>5000</v>
      </c>
      <c r="F1302" s="59" t="s">
        <v>160</v>
      </c>
      <c r="G1302" s="59" t="s">
        <v>161</v>
      </c>
      <c r="H1302" s="59">
        <v>20200630</v>
      </c>
      <c r="I1302" s="59" t="s">
        <v>87</v>
      </c>
      <c r="J1302" s="59">
        <v>4.35</v>
      </c>
      <c r="K1302" s="59" t="s">
        <v>79</v>
      </c>
      <c r="L1302" s="66">
        <v>54.375</v>
      </c>
    </row>
    <row r="1303" ht="25" customHeight="1" spans="1:12">
      <c r="A1303" s="59">
        <v>1301</v>
      </c>
      <c r="B1303" s="59" t="s">
        <v>158</v>
      </c>
      <c r="C1303" s="59" t="s">
        <v>1623</v>
      </c>
      <c r="D1303" s="59" t="s">
        <v>163</v>
      </c>
      <c r="E1303" s="62">
        <v>5000</v>
      </c>
      <c r="F1303" s="59" t="s">
        <v>164</v>
      </c>
      <c r="G1303" s="59" t="s">
        <v>165</v>
      </c>
      <c r="H1303" s="59">
        <v>20200630</v>
      </c>
      <c r="I1303" s="59" t="s">
        <v>250</v>
      </c>
      <c r="J1303" s="59">
        <v>4.35</v>
      </c>
      <c r="K1303" s="59" t="s">
        <v>79</v>
      </c>
      <c r="L1303" s="66">
        <v>54.375</v>
      </c>
    </row>
    <row r="1304" ht="25" customHeight="1" spans="1:12">
      <c r="A1304" s="59">
        <v>1302</v>
      </c>
      <c r="B1304" s="59" t="s">
        <v>158</v>
      </c>
      <c r="C1304" s="59" t="s">
        <v>1624</v>
      </c>
      <c r="D1304" s="59" t="s">
        <v>163</v>
      </c>
      <c r="E1304" s="62">
        <v>5000</v>
      </c>
      <c r="F1304" s="59" t="s">
        <v>233</v>
      </c>
      <c r="G1304" s="59" t="s">
        <v>234</v>
      </c>
      <c r="H1304" s="59">
        <v>20200630</v>
      </c>
      <c r="I1304" s="59" t="s">
        <v>250</v>
      </c>
      <c r="J1304" s="59">
        <v>4.35</v>
      </c>
      <c r="K1304" s="59" t="s">
        <v>79</v>
      </c>
      <c r="L1304" s="66">
        <v>54.375</v>
      </c>
    </row>
    <row r="1305" ht="25" customHeight="1" spans="1:12">
      <c r="A1305" s="59">
        <v>1303</v>
      </c>
      <c r="B1305" s="59" t="s">
        <v>158</v>
      </c>
      <c r="C1305" s="59" t="s">
        <v>1625</v>
      </c>
      <c r="D1305" s="59" t="s">
        <v>163</v>
      </c>
      <c r="E1305" s="62">
        <v>5000</v>
      </c>
      <c r="F1305" s="59" t="s">
        <v>233</v>
      </c>
      <c r="G1305" s="59" t="s">
        <v>234</v>
      </c>
      <c r="H1305" s="59">
        <v>20200630</v>
      </c>
      <c r="I1305" s="59" t="s">
        <v>87</v>
      </c>
      <c r="J1305" s="59">
        <v>4.35</v>
      </c>
      <c r="K1305" s="59" t="s">
        <v>79</v>
      </c>
      <c r="L1305" s="66">
        <v>54.375</v>
      </c>
    </row>
    <row r="1306" ht="25" customHeight="1" spans="1:12">
      <c r="A1306" s="59">
        <v>1304</v>
      </c>
      <c r="B1306" s="59" t="s">
        <v>158</v>
      </c>
      <c r="C1306" s="59" t="s">
        <v>1626</v>
      </c>
      <c r="D1306" s="59" t="s">
        <v>163</v>
      </c>
      <c r="E1306" s="62">
        <v>5000</v>
      </c>
      <c r="F1306" s="59" t="s">
        <v>233</v>
      </c>
      <c r="G1306" s="59" t="s">
        <v>234</v>
      </c>
      <c r="H1306" s="59">
        <v>20200630</v>
      </c>
      <c r="I1306" s="59" t="s">
        <v>250</v>
      </c>
      <c r="J1306" s="59">
        <v>4.35</v>
      </c>
      <c r="K1306" s="59" t="s">
        <v>79</v>
      </c>
      <c r="L1306" s="66">
        <v>54.375</v>
      </c>
    </row>
    <row r="1307" ht="25" customHeight="1" spans="1:12">
      <c r="A1307" s="59">
        <v>1305</v>
      </c>
      <c r="B1307" s="59" t="s">
        <v>158</v>
      </c>
      <c r="C1307" s="59" t="s">
        <v>1627</v>
      </c>
      <c r="D1307" s="59" t="s">
        <v>163</v>
      </c>
      <c r="E1307" s="62">
        <v>5000</v>
      </c>
      <c r="F1307" s="59" t="s">
        <v>233</v>
      </c>
      <c r="G1307" s="59" t="s">
        <v>234</v>
      </c>
      <c r="H1307" s="59">
        <v>20200630</v>
      </c>
      <c r="I1307" s="59" t="s">
        <v>87</v>
      </c>
      <c r="J1307" s="59">
        <v>4.35</v>
      </c>
      <c r="K1307" s="59" t="s">
        <v>79</v>
      </c>
      <c r="L1307" s="66">
        <v>54.375</v>
      </c>
    </row>
    <row r="1308" ht="25" customHeight="1" spans="1:12">
      <c r="A1308" s="59">
        <v>1306</v>
      </c>
      <c r="B1308" s="59" t="s">
        <v>158</v>
      </c>
      <c r="C1308" s="59" t="s">
        <v>1628</v>
      </c>
      <c r="D1308" s="59" t="s">
        <v>163</v>
      </c>
      <c r="E1308" s="62">
        <v>5000</v>
      </c>
      <c r="F1308" s="59" t="s">
        <v>233</v>
      </c>
      <c r="G1308" s="59" t="s">
        <v>234</v>
      </c>
      <c r="H1308" s="59">
        <v>20200630</v>
      </c>
      <c r="I1308" s="59" t="s">
        <v>250</v>
      </c>
      <c r="J1308" s="59">
        <v>4.35</v>
      </c>
      <c r="K1308" s="59" t="s">
        <v>79</v>
      </c>
      <c r="L1308" s="66">
        <v>54.375</v>
      </c>
    </row>
    <row r="1309" ht="25" customHeight="1" spans="1:12">
      <c r="A1309" s="59">
        <v>1307</v>
      </c>
      <c r="B1309" s="59" t="s">
        <v>158</v>
      </c>
      <c r="C1309" s="59" t="s">
        <v>1629</v>
      </c>
      <c r="D1309" s="59" t="s">
        <v>163</v>
      </c>
      <c r="E1309" s="62">
        <v>30000</v>
      </c>
      <c r="F1309" s="59" t="s">
        <v>233</v>
      </c>
      <c r="G1309" s="59" t="s">
        <v>234</v>
      </c>
      <c r="H1309" s="59">
        <v>20200630</v>
      </c>
      <c r="I1309" s="59" t="s">
        <v>1630</v>
      </c>
      <c r="J1309" s="59">
        <v>4.35</v>
      </c>
      <c r="K1309" s="59" t="s">
        <v>79</v>
      </c>
      <c r="L1309" s="66">
        <v>326.25</v>
      </c>
    </row>
    <row r="1310" ht="25" customHeight="1" spans="1:12">
      <c r="A1310" s="59">
        <v>1308</v>
      </c>
      <c r="B1310" s="59" t="s">
        <v>158</v>
      </c>
      <c r="C1310" s="59" t="s">
        <v>1631</v>
      </c>
      <c r="D1310" s="59" t="s">
        <v>163</v>
      </c>
      <c r="E1310" s="62">
        <v>5000</v>
      </c>
      <c r="F1310" s="59" t="s">
        <v>501</v>
      </c>
      <c r="G1310" s="59" t="s">
        <v>502</v>
      </c>
      <c r="H1310" s="59">
        <v>20200630</v>
      </c>
      <c r="I1310" s="59" t="s">
        <v>177</v>
      </c>
      <c r="J1310" s="59">
        <v>4.35</v>
      </c>
      <c r="K1310" s="59" t="s">
        <v>79</v>
      </c>
      <c r="L1310" s="66">
        <v>54.375</v>
      </c>
    </row>
    <row r="1311" ht="25" customHeight="1" spans="1:12">
      <c r="A1311" s="59">
        <v>1309</v>
      </c>
      <c r="B1311" s="59" t="s">
        <v>158</v>
      </c>
      <c r="C1311" s="59" t="s">
        <v>1632</v>
      </c>
      <c r="D1311" s="59" t="s">
        <v>163</v>
      </c>
      <c r="E1311" s="62">
        <v>5000</v>
      </c>
      <c r="F1311" s="59" t="s">
        <v>501</v>
      </c>
      <c r="G1311" s="59" t="s">
        <v>502</v>
      </c>
      <c r="H1311" s="59">
        <v>20200630</v>
      </c>
      <c r="I1311" s="59" t="s">
        <v>87</v>
      </c>
      <c r="J1311" s="59">
        <v>4.35</v>
      </c>
      <c r="K1311" s="59" t="s">
        <v>79</v>
      </c>
      <c r="L1311" s="66">
        <v>54.375</v>
      </c>
    </row>
    <row r="1312" ht="25" customHeight="1" spans="1:12">
      <c r="A1312" s="59">
        <v>1310</v>
      </c>
      <c r="B1312" s="59" t="s">
        <v>158</v>
      </c>
      <c r="C1312" s="59" t="s">
        <v>1633</v>
      </c>
      <c r="D1312" s="59" t="s">
        <v>163</v>
      </c>
      <c r="E1312" s="62">
        <v>5000</v>
      </c>
      <c r="F1312" s="59" t="s">
        <v>127</v>
      </c>
      <c r="G1312" s="59" t="s">
        <v>128</v>
      </c>
      <c r="H1312" s="59">
        <v>20200630</v>
      </c>
      <c r="I1312" s="59" t="s">
        <v>87</v>
      </c>
      <c r="J1312" s="59">
        <v>4.35</v>
      </c>
      <c r="K1312" s="59" t="s">
        <v>79</v>
      </c>
      <c r="L1312" s="66">
        <v>54.375</v>
      </c>
    </row>
    <row r="1313" ht="25" customHeight="1" spans="1:12">
      <c r="A1313" s="59">
        <v>1311</v>
      </c>
      <c r="B1313" s="59" t="s">
        <v>158</v>
      </c>
      <c r="C1313" s="59" t="s">
        <v>1634</v>
      </c>
      <c r="D1313" s="59" t="s">
        <v>163</v>
      </c>
      <c r="E1313" s="62">
        <v>5000</v>
      </c>
      <c r="F1313" s="59" t="s">
        <v>169</v>
      </c>
      <c r="G1313" s="59" t="s">
        <v>170</v>
      </c>
      <c r="H1313" s="59">
        <v>20200630</v>
      </c>
      <c r="I1313" s="59" t="s">
        <v>87</v>
      </c>
      <c r="J1313" s="59">
        <v>4.35</v>
      </c>
      <c r="K1313" s="59" t="s">
        <v>79</v>
      </c>
      <c r="L1313" s="66">
        <v>54.375</v>
      </c>
    </row>
    <row r="1314" ht="25" customHeight="1" spans="1:12">
      <c r="A1314" s="59">
        <v>1312</v>
      </c>
      <c r="B1314" s="59" t="s">
        <v>158</v>
      </c>
      <c r="C1314" s="59" t="s">
        <v>1635</v>
      </c>
      <c r="D1314" s="59" t="s">
        <v>163</v>
      </c>
      <c r="E1314" s="62">
        <v>5000</v>
      </c>
      <c r="F1314" s="59" t="s">
        <v>169</v>
      </c>
      <c r="G1314" s="59" t="s">
        <v>170</v>
      </c>
      <c r="H1314" s="59">
        <v>20200630</v>
      </c>
      <c r="I1314" s="59" t="s">
        <v>87</v>
      </c>
      <c r="J1314" s="59">
        <v>4.35</v>
      </c>
      <c r="K1314" s="59" t="s">
        <v>79</v>
      </c>
      <c r="L1314" s="66">
        <v>54.375</v>
      </c>
    </row>
    <row r="1315" ht="25" customHeight="1" spans="1:12">
      <c r="A1315" s="59">
        <v>1313</v>
      </c>
      <c r="B1315" s="59" t="s">
        <v>158</v>
      </c>
      <c r="C1315" s="59" t="s">
        <v>1636</v>
      </c>
      <c r="D1315" s="59" t="s">
        <v>163</v>
      </c>
      <c r="E1315" s="62">
        <v>5000</v>
      </c>
      <c r="F1315" s="59" t="s">
        <v>1637</v>
      </c>
      <c r="G1315" s="59" t="s">
        <v>1638</v>
      </c>
      <c r="H1315" s="59">
        <v>20200630</v>
      </c>
      <c r="I1315" s="59" t="s">
        <v>87</v>
      </c>
      <c r="J1315" s="59">
        <v>4.35</v>
      </c>
      <c r="K1315" s="59" t="s">
        <v>79</v>
      </c>
      <c r="L1315" s="66">
        <v>54.375</v>
      </c>
    </row>
    <row r="1316" ht="25" customHeight="1" spans="1:12">
      <c r="A1316" s="59">
        <v>1314</v>
      </c>
      <c r="B1316" s="59" t="s">
        <v>158</v>
      </c>
      <c r="C1316" s="59" t="s">
        <v>1639</v>
      </c>
      <c r="D1316" s="59" t="s">
        <v>163</v>
      </c>
      <c r="E1316" s="62">
        <v>50000</v>
      </c>
      <c r="F1316" s="59" t="s">
        <v>506</v>
      </c>
      <c r="G1316" s="59" t="s">
        <v>507</v>
      </c>
      <c r="H1316" s="59">
        <v>20200630</v>
      </c>
      <c r="I1316" s="59" t="s">
        <v>1516</v>
      </c>
      <c r="J1316" s="59">
        <v>4.35</v>
      </c>
      <c r="K1316" s="59" t="s">
        <v>79</v>
      </c>
      <c r="L1316" s="66">
        <v>543.75</v>
      </c>
    </row>
    <row r="1317" ht="25" customHeight="1" spans="1:12">
      <c r="A1317" s="59">
        <v>1315</v>
      </c>
      <c r="B1317" s="59" t="s">
        <v>158</v>
      </c>
      <c r="C1317" s="59" t="s">
        <v>1640</v>
      </c>
      <c r="D1317" s="59" t="s">
        <v>163</v>
      </c>
      <c r="E1317" s="62">
        <v>5000</v>
      </c>
      <c r="F1317" s="59" t="s">
        <v>206</v>
      </c>
      <c r="G1317" s="59" t="s">
        <v>207</v>
      </c>
      <c r="H1317" s="59">
        <v>20200630</v>
      </c>
      <c r="I1317" s="59" t="s">
        <v>87</v>
      </c>
      <c r="J1317" s="59">
        <v>4.35</v>
      </c>
      <c r="K1317" s="59" t="s">
        <v>79</v>
      </c>
      <c r="L1317" s="66">
        <v>54.375</v>
      </c>
    </row>
    <row r="1318" ht="25" customHeight="1" spans="1:12">
      <c r="A1318" s="59">
        <v>1316</v>
      </c>
      <c r="B1318" s="59" t="s">
        <v>158</v>
      </c>
      <c r="C1318" s="59" t="s">
        <v>1641</v>
      </c>
      <c r="D1318" s="59" t="s">
        <v>163</v>
      </c>
      <c r="E1318" s="62">
        <v>5000</v>
      </c>
      <c r="F1318" s="59" t="s">
        <v>206</v>
      </c>
      <c r="G1318" s="59" t="s">
        <v>207</v>
      </c>
      <c r="H1318" s="59">
        <v>20200630</v>
      </c>
      <c r="I1318" s="59" t="s">
        <v>87</v>
      </c>
      <c r="J1318" s="59">
        <v>4.35</v>
      </c>
      <c r="K1318" s="59" t="s">
        <v>79</v>
      </c>
      <c r="L1318" s="66">
        <v>54.375</v>
      </c>
    </row>
    <row r="1319" ht="25" customHeight="1" spans="1:12">
      <c r="A1319" s="59">
        <v>1317</v>
      </c>
      <c r="B1319" s="59" t="s">
        <v>158</v>
      </c>
      <c r="C1319" s="59" t="s">
        <v>1642</v>
      </c>
      <c r="D1319" s="59" t="s">
        <v>163</v>
      </c>
      <c r="E1319" s="62">
        <v>5000</v>
      </c>
      <c r="F1319" s="59" t="s">
        <v>206</v>
      </c>
      <c r="G1319" s="59" t="s">
        <v>207</v>
      </c>
      <c r="H1319" s="59">
        <v>20200630</v>
      </c>
      <c r="I1319" s="59" t="s">
        <v>87</v>
      </c>
      <c r="J1319" s="59">
        <v>4.35</v>
      </c>
      <c r="K1319" s="59" t="s">
        <v>79</v>
      </c>
      <c r="L1319" s="66">
        <v>54.375</v>
      </c>
    </row>
    <row r="1320" ht="25" customHeight="1" spans="1:12">
      <c r="A1320" s="59">
        <v>1318</v>
      </c>
      <c r="B1320" s="59" t="s">
        <v>158</v>
      </c>
      <c r="C1320" s="59" t="s">
        <v>1643</v>
      </c>
      <c r="D1320" s="59" t="s">
        <v>163</v>
      </c>
      <c r="E1320" s="62">
        <v>50000</v>
      </c>
      <c r="F1320" s="59" t="s">
        <v>206</v>
      </c>
      <c r="G1320" s="59" t="s">
        <v>207</v>
      </c>
      <c r="H1320" s="59">
        <v>20200630</v>
      </c>
      <c r="I1320" s="59" t="s">
        <v>1592</v>
      </c>
      <c r="J1320" s="59">
        <v>4.35</v>
      </c>
      <c r="K1320" s="59" t="s">
        <v>79</v>
      </c>
      <c r="L1320" s="66">
        <v>543.75</v>
      </c>
    </row>
    <row r="1321" ht="25" customHeight="1" spans="1:12">
      <c r="A1321" s="59">
        <v>1319</v>
      </c>
      <c r="B1321" s="59" t="s">
        <v>158</v>
      </c>
      <c r="C1321" s="59" t="s">
        <v>1644</v>
      </c>
      <c r="D1321" s="59" t="s">
        <v>163</v>
      </c>
      <c r="E1321" s="62">
        <v>5000</v>
      </c>
      <c r="F1321" s="59" t="s">
        <v>1645</v>
      </c>
      <c r="G1321" s="59" t="s">
        <v>1646</v>
      </c>
      <c r="H1321" s="59">
        <v>20200630</v>
      </c>
      <c r="I1321" s="59" t="s">
        <v>87</v>
      </c>
      <c r="J1321" s="59">
        <v>4.35</v>
      </c>
      <c r="K1321" s="59" t="s">
        <v>79</v>
      </c>
      <c r="L1321" s="66">
        <v>54.375</v>
      </c>
    </row>
    <row r="1322" ht="25" customHeight="1" spans="1:12">
      <c r="A1322" s="59">
        <v>1320</v>
      </c>
      <c r="B1322" s="59" t="s">
        <v>258</v>
      </c>
      <c r="C1322" s="59" t="s">
        <v>1647</v>
      </c>
      <c r="D1322" s="59">
        <v>4.35</v>
      </c>
      <c r="E1322" s="62">
        <v>5000</v>
      </c>
      <c r="F1322" s="59">
        <v>20190922</v>
      </c>
      <c r="G1322" s="59">
        <v>20200922</v>
      </c>
      <c r="H1322" s="59">
        <v>20200630</v>
      </c>
      <c r="I1322" s="59" t="s">
        <v>87</v>
      </c>
      <c r="J1322" s="59">
        <v>4.35</v>
      </c>
      <c r="K1322" s="59" t="s">
        <v>79</v>
      </c>
      <c r="L1322" s="66">
        <v>54.375</v>
      </c>
    </row>
    <row r="1323" ht="25" customHeight="1" spans="1:12">
      <c r="A1323" s="59">
        <v>1321</v>
      </c>
      <c r="B1323" s="59" t="s">
        <v>258</v>
      </c>
      <c r="C1323" s="59" t="s">
        <v>1648</v>
      </c>
      <c r="D1323" s="59">
        <v>4.35</v>
      </c>
      <c r="E1323" s="62">
        <v>5000</v>
      </c>
      <c r="F1323" s="59">
        <v>20190922</v>
      </c>
      <c r="G1323" s="59">
        <v>20200922</v>
      </c>
      <c r="H1323" s="59">
        <v>20200630</v>
      </c>
      <c r="I1323" s="59" t="s">
        <v>383</v>
      </c>
      <c r="J1323" s="59">
        <v>4.35</v>
      </c>
      <c r="K1323" s="59" t="s">
        <v>79</v>
      </c>
      <c r="L1323" s="66">
        <v>54.375</v>
      </c>
    </row>
    <row r="1324" ht="25" customHeight="1" spans="1:12">
      <c r="A1324" s="59">
        <v>1322</v>
      </c>
      <c r="B1324" s="59" t="s">
        <v>258</v>
      </c>
      <c r="C1324" s="59" t="s">
        <v>1649</v>
      </c>
      <c r="D1324" s="59">
        <v>4.35</v>
      </c>
      <c r="E1324" s="62">
        <v>5000</v>
      </c>
      <c r="F1324" s="59">
        <v>20190922</v>
      </c>
      <c r="G1324" s="59">
        <v>20200922</v>
      </c>
      <c r="H1324" s="59">
        <v>20200630</v>
      </c>
      <c r="I1324" s="59" t="s">
        <v>87</v>
      </c>
      <c r="J1324" s="59">
        <v>4.35</v>
      </c>
      <c r="K1324" s="59" t="s">
        <v>79</v>
      </c>
      <c r="L1324" s="66">
        <v>54.375</v>
      </c>
    </row>
    <row r="1325" ht="25" customHeight="1" spans="1:12">
      <c r="A1325" s="59">
        <v>1323</v>
      </c>
      <c r="B1325" s="59" t="s">
        <v>258</v>
      </c>
      <c r="C1325" s="59" t="s">
        <v>1650</v>
      </c>
      <c r="D1325" s="59">
        <v>4.35</v>
      </c>
      <c r="E1325" s="62">
        <v>5000</v>
      </c>
      <c r="F1325" s="59">
        <v>20190922</v>
      </c>
      <c r="G1325" s="59">
        <v>20200922</v>
      </c>
      <c r="H1325" s="59">
        <v>20200630</v>
      </c>
      <c r="I1325" s="59" t="s">
        <v>87</v>
      </c>
      <c r="J1325" s="59">
        <v>4.35</v>
      </c>
      <c r="K1325" s="59" t="s">
        <v>79</v>
      </c>
      <c r="L1325" s="66">
        <v>54.375</v>
      </c>
    </row>
    <row r="1326" ht="25" customHeight="1" spans="1:12">
      <c r="A1326" s="59">
        <v>1324</v>
      </c>
      <c r="B1326" s="59" t="s">
        <v>258</v>
      </c>
      <c r="C1326" s="59" t="s">
        <v>1651</v>
      </c>
      <c r="D1326" s="59">
        <v>4.35</v>
      </c>
      <c r="E1326" s="62">
        <v>30000</v>
      </c>
      <c r="F1326" s="59">
        <v>20190922</v>
      </c>
      <c r="G1326" s="59">
        <v>20200922</v>
      </c>
      <c r="H1326" s="59">
        <v>20200630</v>
      </c>
      <c r="I1326" s="59" t="s">
        <v>1652</v>
      </c>
      <c r="J1326" s="59">
        <v>4.35</v>
      </c>
      <c r="K1326" s="59" t="s">
        <v>79</v>
      </c>
      <c r="L1326" s="66">
        <v>326.25</v>
      </c>
    </row>
    <row r="1327" ht="25" customHeight="1" spans="1:12">
      <c r="A1327" s="59">
        <v>1325</v>
      </c>
      <c r="B1327" s="59" t="s">
        <v>258</v>
      </c>
      <c r="C1327" s="59" t="s">
        <v>1653</v>
      </c>
      <c r="D1327" s="59">
        <v>4.35</v>
      </c>
      <c r="E1327" s="62">
        <v>50000</v>
      </c>
      <c r="F1327" s="59">
        <v>20190930</v>
      </c>
      <c r="G1327" s="59">
        <v>20200930</v>
      </c>
      <c r="H1327" s="59">
        <v>20200630</v>
      </c>
      <c r="I1327" s="59" t="s">
        <v>150</v>
      </c>
      <c r="J1327" s="59">
        <v>4.35</v>
      </c>
      <c r="K1327" s="59" t="s">
        <v>79</v>
      </c>
      <c r="L1327" s="66">
        <v>543.75</v>
      </c>
    </row>
    <row r="1328" ht="25" customHeight="1" spans="1:12">
      <c r="A1328" s="59">
        <v>1326</v>
      </c>
      <c r="B1328" s="59" t="s">
        <v>258</v>
      </c>
      <c r="C1328" s="59" t="s">
        <v>1654</v>
      </c>
      <c r="D1328" s="59">
        <v>4.35</v>
      </c>
      <c r="E1328" s="62">
        <v>50000</v>
      </c>
      <c r="F1328" s="59">
        <v>20191001</v>
      </c>
      <c r="G1328" s="59">
        <v>20201001</v>
      </c>
      <c r="H1328" s="59">
        <v>20200630</v>
      </c>
      <c r="I1328" s="59" t="s">
        <v>1655</v>
      </c>
      <c r="J1328" s="59">
        <v>4.35</v>
      </c>
      <c r="K1328" s="59" t="s">
        <v>79</v>
      </c>
      <c r="L1328" s="66">
        <v>543.75</v>
      </c>
    </row>
    <row r="1329" ht="25" customHeight="1" spans="1:12">
      <c r="A1329" s="59">
        <v>1327</v>
      </c>
      <c r="B1329" s="59" t="s">
        <v>258</v>
      </c>
      <c r="C1329" s="59" t="s">
        <v>1656</v>
      </c>
      <c r="D1329" s="59">
        <v>4.35</v>
      </c>
      <c r="E1329" s="62">
        <v>5000</v>
      </c>
      <c r="F1329" s="59">
        <v>20191010</v>
      </c>
      <c r="G1329" s="59">
        <v>20201010</v>
      </c>
      <c r="H1329" s="59">
        <v>20200630</v>
      </c>
      <c r="I1329" s="59" t="s">
        <v>383</v>
      </c>
      <c r="J1329" s="59">
        <v>4.35</v>
      </c>
      <c r="K1329" s="59" t="s">
        <v>79</v>
      </c>
      <c r="L1329" s="66">
        <v>54.375</v>
      </c>
    </row>
    <row r="1330" ht="25" customHeight="1" spans="1:12">
      <c r="A1330" s="59">
        <v>1328</v>
      </c>
      <c r="B1330" s="59" t="s">
        <v>258</v>
      </c>
      <c r="C1330" s="59" t="s">
        <v>1657</v>
      </c>
      <c r="D1330" s="59">
        <v>4.35</v>
      </c>
      <c r="E1330" s="62">
        <v>5000</v>
      </c>
      <c r="F1330" s="59">
        <v>20191010</v>
      </c>
      <c r="G1330" s="59">
        <v>20201010</v>
      </c>
      <c r="H1330" s="59">
        <v>20200630</v>
      </c>
      <c r="I1330" s="59" t="s">
        <v>383</v>
      </c>
      <c r="J1330" s="59">
        <v>4.35</v>
      </c>
      <c r="K1330" s="59" t="s">
        <v>79</v>
      </c>
      <c r="L1330" s="66">
        <v>54.375</v>
      </c>
    </row>
    <row r="1331" ht="25" customHeight="1" spans="1:12">
      <c r="A1331" s="59">
        <v>1329</v>
      </c>
      <c r="B1331" s="59" t="s">
        <v>258</v>
      </c>
      <c r="C1331" s="59" t="s">
        <v>1658</v>
      </c>
      <c r="D1331" s="59">
        <v>4.35</v>
      </c>
      <c r="E1331" s="62">
        <v>10000</v>
      </c>
      <c r="F1331" s="59">
        <v>20191010</v>
      </c>
      <c r="G1331" s="59">
        <v>20201010</v>
      </c>
      <c r="H1331" s="59">
        <v>20200630</v>
      </c>
      <c r="I1331" s="59" t="s">
        <v>1659</v>
      </c>
      <c r="J1331" s="59">
        <v>4.35</v>
      </c>
      <c r="K1331" s="59" t="s">
        <v>79</v>
      </c>
      <c r="L1331" s="66">
        <v>108.75</v>
      </c>
    </row>
    <row r="1332" ht="25" customHeight="1" spans="1:12">
      <c r="A1332" s="59">
        <v>1330</v>
      </c>
      <c r="B1332" s="59" t="s">
        <v>258</v>
      </c>
      <c r="C1332" s="59" t="s">
        <v>1660</v>
      </c>
      <c r="D1332" s="59">
        <v>4.35</v>
      </c>
      <c r="E1332" s="62">
        <v>3000</v>
      </c>
      <c r="F1332" s="59">
        <v>20191013</v>
      </c>
      <c r="G1332" s="59">
        <v>20201013</v>
      </c>
      <c r="H1332" s="59">
        <v>20200630</v>
      </c>
      <c r="I1332" s="59" t="s">
        <v>150</v>
      </c>
      <c r="J1332" s="59">
        <v>4.35</v>
      </c>
      <c r="K1332" s="59" t="s">
        <v>79</v>
      </c>
      <c r="L1332" s="66">
        <v>32.625</v>
      </c>
    </row>
    <row r="1333" ht="25" customHeight="1" spans="1:12">
      <c r="A1333" s="59">
        <v>1331</v>
      </c>
      <c r="B1333" s="59" t="s">
        <v>258</v>
      </c>
      <c r="C1333" s="59" t="s">
        <v>1661</v>
      </c>
      <c r="D1333" s="59">
        <v>4.35</v>
      </c>
      <c r="E1333" s="62">
        <v>5000</v>
      </c>
      <c r="F1333" s="59">
        <v>20191013</v>
      </c>
      <c r="G1333" s="59">
        <v>20201013</v>
      </c>
      <c r="H1333" s="59">
        <v>20200630</v>
      </c>
      <c r="I1333" s="59" t="s">
        <v>150</v>
      </c>
      <c r="J1333" s="59">
        <v>4.35</v>
      </c>
      <c r="K1333" s="59" t="s">
        <v>79</v>
      </c>
      <c r="L1333" s="66">
        <v>54.375</v>
      </c>
    </row>
    <row r="1334" ht="25" customHeight="1" spans="1:12">
      <c r="A1334" s="59">
        <v>1332</v>
      </c>
      <c r="B1334" s="59" t="s">
        <v>258</v>
      </c>
      <c r="C1334" s="59" t="s">
        <v>1197</v>
      </c>
      <c r="D1334" s="59">
        <v>4.35</v>
      </c>
      <c r="E1334" s="62">
        <v>5000</v>
      </c>
      <c r="F1334" s="59">
        <v>20191015</v>
      </c>
      <c r="G1334" s="59">
        <v>20201015</v>
      </c>
      <c r="H1334" s="59">
        <v>20200630</v>
      </c>
      <c r="I1334" s="59" t="s">
        <v>87</v>
      </c>
      <c r="J1334" s="59">
        <v>4.35</v>
      </c>
      <c r="K1334" s="59" t="s">
        <v>79</v>
      </c>
      <c r="L1334" s="66">
        <v>54.375</v>
      </c>
    </row>
    <row r="1335" ht="25" customHeight="1" spans="1:12">
      <c r="A1335" s="59">
        <v>1333</v>
      </c>
      <c r="B1335" s="59" t="s">
        <v>258</v>
      </c>
      <c r="C1335" s="59" t="s">
        <v>1662</v>
      </c>
      <c r="D1335" s="59">
        <v>4.35</v>
      </c>
      <c r="E1335" s="62">
        <v>5000</v>
      </c>
      <c r="F1335" s="59">
        <v>20191015</v>
      </c>
      <c r="G1335" s="59">
        <v>20201015</v>
      </c>
      <c r="H1335" s="59">
        <v>20200630</v>
      </c>
      <c r="I1335" s="59" t="s">
        <v>150</v>
      </c>
      <c r="J1335" s="59">
        <v>4.35</v>
      </c>
      <c r="K1335" s="59" t="s">
        <v>79</v>
      </c>
      <c r="L1335" s="66">
        <v>54.375</v>
      </c>
    </row>
    <row r="1336" ht="25" customHeight="1" spans="1:12">
      <c r="A1336" s="59">
        <v>1334</v>
      </c>
      <c r="B1336" s="59" t="s">
        <v>258</v>
      </c>
      <c r="C1336" s="59" t="s">
        <v>1663</v>
      </c>
      <c r="D1336" s="59">
        <v>4.35</v>
      </c>
      <c r="E1336" s="62">
        <v>5000</v>
      </c>
      <c r="F1336" s="59">
        <v>20191016</v>
      </c>
      <c r="G1336" s="59">
        <v>20201016</v>
      </c>
      <c r="H1336" s="59">
        <v>20200630</v>
      </c>
      <c r="I1336" s="59" t="s">
        <v>150</v>
      </c>
      <c r="J1336" s="59">
        <v>4.35</v>
      </c>
      <c r="K1336" s="59" t="s">
        <v>79</v>
      </c>
      <c r="L1336" s="66">
        <v>54.375</v>
      </c>
    </row>
    <row r="1337" ht="25" customHeight="1" spans="1:12">
      <c r="A1337" s="59">
        <v>1335</v>
      </c>
      <c r="B1337" s="59" t="s">
        <v>258</v>
      </c>
      <c r="C1337" s="59" t="s">
        <v>1664</v>
      </c>
      <c r="D1337" s="59">
        <v>4.35</v>
      </c>
      <c r="E1337" s="62">
        <v>5000</v>
      </c>
      <c r="F1337" s="59">
        <v>20191018</v>
      </c>
      <c r="G1337" s="59">
        <v>20201018</v>
      </c>
      <c r="H1337" s="59">
        <v>20200630</v>
      </c>
      <c r="I1337" s="59" t="s">
        <v>150</v>
      </c>
      <c r="J1337" s="59">
        <v>4.35</v>
      </c>
      <c r="K1337" s="59" t="s">
        <v>79</v>
      </c>
      <c r="L1337" s="66">
        <v>54.375</v>
      </c>
    </row>
    <row r="1338" ht="25" customHeight="1" spans="1:12">
      <c r="A1338" s="59">
        <v>1336</v>
      </c>
      <c r="B1338" s="59" t="s">
        <v>258</v>
      </c>
      <c r="C1338" s="59" t="s">
        <v>1665</v>
      </c>
      <c r="D1338" s="59">
        <v>4.35</v>
      </c>
      <c r="E1338" s="62">
        <v>3000</v>
      </c>
      <c r="F1338" s="59">
        <v>20191020</v>
      </c>
      <c r="G1338" s="59">
        <v>20201020</v>
      </c>
      <c r="H1338" s="59">
        <v>20200630</v>
      </c>
      <c r="I1338" s="59" t="s">
        <v>150</v>
      </c>
      <c r="J1338" s="59">
        <v>4.35</v>
      </c>
      <c r="K1338" s="59" t="s">
        <v>79</v>
      </c>
      <c r="L1338" s="66">
        <v>32.625</v>
      </c>
    </row>
    <row r="1339" ht="25" customHeight="1" spans="1:12">
      <c r="A1339" s="59">
        <v>1337</v>
      </c>
      <c r="B1339" s="59" t="s">
        <v>258</v>
      </c>
      <c r="C1339" s="59" t="s">
        <v>1666</v>
      </c>
      <c r="D1339" s="59">
        <v>4.35</v>
      </c>
      <c r="E1339" s="62">
        <v>5000</v>
      </c>
      <c r="F1339" s="59">
        <v>20191020</v>
      </c>
      <c r="G1339" s="59">
        <v>20201020</v>
      </c>
      <c r="H1339" s="59">
        <v>20200630</v>
      </c>
      <c r="I1339" s="59" t="s">
        <v>150</v>
      </c>
      <c r="J1339" s="59">
        <v>4.35</v>
      </c>
      <c r="K1339" s="59" t="s">
        <v>79</v>
      </c>
      <c r="L1339" s="66">
        <v>54.375</v>
      </c>
    </row>
    <row r="1340" ht="25" customHeight="1" spans="1:12">
      <c r="A1340" s="59">
        <v>1338</v>
      </c>
      <c r="B1340" s="59" t="s">
        <v>258</v>
      </c>
      <c r="C1340" s="59" t="s">
        <v>1667</v>
      </c>
      <c r="D1340" s="59">
        <v>4.35</v>
      </c>
      <c r="E1340" s="62">
        <v>10000</v>
      </c>
      <c r="F1340" s="59">
        <v>20191020</v>
      </c>
      <c r="G1340" s="59">
        <v>20201020</v>
      </c>
      <c r="H1340" s="59">
        <v>20200630</v>
      </c>
      <c r="I1340" s="59" t="s">
        <v>150</v>
      </c>
      <c r="J1340" s="59">
        <v>4.35</v>
      </c>
      <c r="K1340" s="59" t="s">
        <v>79</v>
      </c>
      <c r="L1340" s="66">
        <v>108.75</v>
      </c>
    </row>
    <row r="1341" ht="25" customHeight="1" spans="1:12">
      <c r="A1341" s="59">
        <v>1339</v>
      </c>
      <c r="B1341" s="59" t="s">
        <v>258</v>
      </c>
      <c r="C1341" s="59" t="s">
        <v>1668</v>
      </c>
      <c r="D1341" s="59">
        <v>4.35</v>
      </c>
      <c r="E1341" s="62">
        <v>50000</v>
      </c>
      <c r="F1341" s="59">
        <v>20191022</v>
      </c>
      <c r="G1341" s="59">
        <v>20201022</v>
      </c>
      <c r="H1341" s="59">
        <v>20200630</v>
      </c>
      <c r="I1341" s="59" t="s">
        <v>87</v>
      </c>
      <c r="J1341" s="59">
        <v>4.35</v>
      </c>
      <c r="K1341" s="59" t="s">
        <v>79</v>
      </c>
      <c r="L1341" s="66">
        <v>543.75</v>
      </c>
    </row>
    <row r="1342" ht="25" customHeight="1" spans="1:12">
      <c r="A1342" s="59">
        <v>1340</v>
      </c>
      <c r="B1342" s="59" t="s">
        <v>258</v>
      </c>
      <c r="C1342" s="59" t="s">
        <v>1669</v>
      </c>
      <c r="D1342" s="59">
        <v>4.35</v>
      </c>
      <c r="E1342" s="62">
        <v>5000</v>
      </c>
      <c r="F1342" s="59">
        <v>20191024</v>
      </c>
      <c r="G1342" s="59">
        <v>20201024</v>
      </c>
      <c r="H1342" s="59">
        <v>20200630</v>
      </c>
      <c r="I1342" s="59" t="s">
        <v>150</v>
      </c>
      <c r="J1342" s="59">
        <v>4.35</v>
      </c>
      <c r="K1342" s="59" t="s">
        <v>79</v>
      </c>
      <c r="L1342" s="66">
        <v>54.375</v>
      </c>
    </row>
    <row r="1343" ht="25" customHeight="1" spans="1:12">
      <c r="A1343" s="59">
        <v>1341</v>
      </c>
      <c r="B1343" s="59" t="s">
        <v>258</v>
      </c>
      <c r="C1343" s="59" t="s">
        <v>1670</v>
      </c>
      <c r="D1343" s="59">
        <v>4.35</v>
      </c>
      <c r="E1343" s="62">
        <v>10000</v>
      </c>
      <c r="F1343" s="59">
        <v>20191024</v>
      </c>
      <c r="G1343" s="59">
        <v>20201024</v>
      </c>
      <c r="H1343" s="59">
        <v>20200630</v>
      </c>
      <c r="I1343" s="59" t="s">
        <v>150</v>
      </c>
      <c r="J1343" s="59">
        <v>4.35</v>
      </c>
      <c r="K1343" s="59" t="s">
        <v>79</v>
      </c>
      <c r="L1343" s="66">
        <v>108.75</v>
      </c>
    </row>
    <row r="1344" ht="25" customHeight="1" spans="1:12">
      <c r="A1344" s="59">
        <v>1342</v>
      </c>
      <c r="B1344" s="59" t="s">
        <v>258</v>
      </c>
      <c r="C1344" s="59" t="s">
        <v>1671</v>
      </c>
      <c r="D1344" s="59">
        <v>4.35</v>
      </c>
      <c r="E1344" s="62">
        <v>5000</v>
      </c>
      <c r="F1344" s="59">
        <v>20191026</v>
      </c>
      <c r="G1344" s="59">
        <v>20201026</v>
      </c>
      <c r="H1344" s="59">
        <v>20200630</v>
      </c>
      <c r="I1344" s="59" t="s">
        <v>1672</v>
      </c>
      <c r="J1344" s="59">
        <v>4.35</v>
      </c>
      <c r="K1344" s="59" t="s">
        <v>79</v>
      </c>
      <c r="L1344" s="66">
        <v>54.375</v>
      </c>
    </row>
    <row r="1345" ht="25" customHeight="1" spans="1:12">
      <c r="A1345" s="59">
        <v>1343</v>
      </c>
      <c r="B1345" s="59" t="s">
        <v>258</v>
      </c>
      <c r="C1345" s="59" t="s">
        <v>1673</v>
      </c>
      <c r="D1345" s="59">
        <v>4.35</v>
      </c>
      <c r="E1345" s="62">
        <v>10000</v>
      </c>
      <c r="F1345" s="59">
        <v>20191026</v>
      </c>
      <c r="G1345" s="59">
        <v>20201026</v>
      </c>
      <c r="H1345" s="59">
        <v>20200630</v>
      </c>
      <c r="I1345" s="59" t="s">
        <v>150</v>
      </c>
      <c r="J1345" s="59">
        <v>4.35</v>
      </c>
      <c r="K1345" s="59" t="s">
        <v>79</v>
      </c>
      <c r="L1345" s="66">
        <v>108.75</v>
      </c>
    </row>
    <row r="1346" ht="25" customHeight="1" spans="1:12">
      <c r="A1346" s="59">
        <v>1344</v>
      </c>
      <c r="B1346" s="59" t="s">
        <v>258</v>
      </c>
      <c r="C1346" s="59" t="s">
        <v>1674</v>
      </c>
      <c r="D1346" s="59">
        <v>4.35</v>
      </c>
      <c r="E1346" s="62">
        <v>10000</v>
      </c>
      <c r="F1346" s="59">
        <v>20191107</v>
      </c>
      <c r="G1346" s="59">
        <v>20201107</v>
      </c>
      <c r="H1346" s="59">
        <v>20200630</v>
      </c>
      <c r="I1346" s="59" t="s">
        <v>27</v>
      </c>
      <c r="J1346" s="59">
        <v>4.35</v>
      </c>
      <c r="K1346" s="59" t="s">
        <v>79</v>
      </c>
      <c r="L1346" s="66">
        <v>108.75</v>
      </c>
    </row>
    <row r="1347" ht="25" customHeight="1" spans="1:12">
      <c r="A1347" s="59">
        <v>1345</v>
      </c>
      <c r="B1347" s="59" t="s">
        <v>258</v>
      </c>
      <c r="C1347" s="59" t="s">
        <v>1675</v>
      </c>
      <c r="D1347" s="59">
        <v>4.35</v>
      </c>
      <c r="E1347" s="62">
        <v>10000</v>
      </c>
      <c r="F1347" s="59">
        <v>20191114</v>
      </c>
      <c r="G1347" s="59">
        <v>20201114</v>
      </c>
      <c r="H1347" s="59">
        <v>20200630</v>
      </c>
      <c r="I1347" s="59" t="s">
        <v>150</v>
      </c>
      <c r="J1347" s="59">
        <v>4.35</v>
      </c>
      <c r="K1347" s="59" t="s">
        <v>79</v>
      </c>
      <c r="L1347" s="66">
        <v>108.75</v>
      </c>
    </row>
    <row r="1348" ht="25" customHeight="1" spans="1:12">
      <c r="A1348" s="59">
        <v>1346</v>
      </c>
      <c r="B1348" s="59" t="s">
        <v>258</v>
      </c>
      <c r="C1348" s="59" t="s">
        <v>1676</v>
      </c>
      <c r="D1348" s="59">
        <v>4.35</v>
      </c>
      <c r="E1348" s="62">
        <v>20000</v>
      </c>
      <c r="F1348" s="59">
        <v>20191121</v>
      </c>
      <c r="G1348" s="59">
        <v>20201121</v>
      </c>
      <c r="H1348" s="59">
        <v>20200630</v>
      </c>
      <c r="I1348" s="59" t="s">
        <v>150</v>
      </c>
      <c r="J1348" s="59">
        <v>4.35</v>
      </c>
      <c r="K1348" s="59" t="s">
        <v>79</v>
      </c>
      <c r="L1348" s="66">
        <v>217.5</v>
      </c>
    </row>
    <row r="1349" ht="25" customHeight="1" spans="1:12">
      <c r="A1349" s="59">
        <v>1347</v>
      </c>
      <c r="B1349" s="59" t="s">
        <v>258</v>
      </c>
      <c r="C1349" s="59" t="s">
        <v>831</v>
      </c>
      <c r="D1349" s="59">
        <v>4.35</v>
      </c>
      <c r="E1349" s="62">
        <v>5000</v>
      </c>
      <c r="F1349" s="59">
        <v>20191128</v>
      </c>
      <c r="G1349" s="59">
        <v>20201128</v>
      </c>
      <c r="H1349" s="59">
        <v>20200630</v>
      </c>
      <c r="I1349" s="59" t="s">
        <v>150</v>
      </c>
      <c r="J1349" s="59">
        <v>4.35</v>
      </c>
      <c r="K1349" s="59" t="s">
        <v>79</v>
      </c>
      <c r="L1349" s="66">
        <v>54.375</v>
      </c>
    </row>
    <row r="1350" ht="25" customHeight="1" spans="1:12">
      <c r="A1350" s="59">
        <v>1348</v>
      </c>
      <c r="B1350" s="59" t="s">
        <v>258</v>
      </c>
      <c r="C1350" s="59" t="s">
        <v>1677</v>
      </c>
      <c r="D1350" s="59">
        <v>4.35</v>
      </c>
      <c r="E1350" s="62">
        <v>3000</v>
      </c>
      <c r="F1350" s="59">
        <v>20200315</v>
      </c>
      <c r="G1350" s="59">
        <v>20210315</v>
      </c>
      <c r="H1350" s="59">
        <v>20200630</v>
      </c>
      <c r="I1350" s="59" t="s">
        <v>150</v>
      </c>
      <c r="J1350" s="59">
        <v>4.35</v>
      </c>
      <c r="K1350" s="59" t="s">
        <v>79</v>
      </c>
      <c r="L1350" s="66">
        <v>32.625</v>
      </c>
    </row>
    <row r="1351" ht="25" customHeight="1" spans="1:12">
      <c r="A1351" s="59">
        <v>1349</v>
      </c>
      <c r="B1351" s="59" t="s">
        <v>258</v>
      </c>
      <c r="C1351" s="59" t="s">
        <v>1678</v>
      </c>
      <c r="D1351" s="59">
        <v>4.35</v>
      </c>
      <c r="E1351" s="62">
        <v>5000</v>
      </c>
      <c r="F1351" s="59">
        <v>20200315</v>
      </c>
      <c r="G1351" s="59">
        <v>20210315</v>
      </c>
      <c r="H1351" s="59">
        <v>20200630</v>
      </c>
      <c r="I1351" s="59" t="s">
        <v>150</v>
      </c>
      <c r="J1351" s="59">
        <v>4.35</v>
      </c>
      <c r="K1351" s="59" t="s">
        <v>79</v>
      </c>
      <c r="L1351" s="66">
        <v>54.375</v>
      </c>
    </row>
    <row r="1352" ht="25" customHeight="1" spans="1:12">
      <c r="A1352" s="59">
        <v>1350</v>
      </c>
      <c r="B1352" s="59" t="s">
        <v>258</v>
      </c>
      <c r="C1352" s="59" t="s">
        <v>1679</v>
      </c>
      <c r="D1352" s="59">
        <v>4.35</v>
      </c>
      <c r="E1352" s="62">
        <v>10000</v>
      </c>
      <c r="F1352" s="59">
        <v>20200315</v>
      </c>
      <c r="G1352" s="59">
        <v>20210315</v>
      </c>
      <c r="H1352" s="59">
        <v>20200630</v>
      </c>
      <c r="I1352" s="59" t="s">
        <v>150</v>
      </c>
      <c r="J1352" s="59">
        <v>4.35</v>
      </c>
      <c r="K1352" s="59" t="s">
        <v>79</v>
      </c>
      <c r="L1352" s="66">
        <v>108.75</v>
      </c>
    </row>
    <row r="1353" ht="25" customHeight="1" spans="1:12">
      <c r="A1353" s="59">
        <v>1351</v>
      </c>
      <c r="B1353" s="59" t="s">
        <v>258</v>
      </c>
      <c r="C1353" s="59" t="s">
        <v>1680</v>
      </c>
      <c r="D1353" s="59">
        <v>4.35</v>
      </c>
      <c r="E1353" s="62">
        <v>10000</v>
      </c>
      <c r="F1353" s="59">
        <v>20200315</v>
      </c>
      <c r="G1353" s="59">
        <v>20210315</v>
      </c>
      <c r="H1353" s="59">
        <v>20200630</v>
      </c>
      <c r="I1353" s="59" t="s">
        <v>150</v>
      </c>
      <c r="J1353" s="59">
        <v>4.35</v>
      </c>
      <c r="K1353" s="59" t="s">
        <v>79</v>
      </c>
      <c r="L1353" s="66">
        <v>108.75</v>
      </c>
    </row>
    <row r="1354" ht="25" customHeight="1" spans="1:12">
      <c r="A1354" s="59">
        <v>1352</v>
      </c>
      <c r="B1354" s="59" t="s">
        <v>258</v>
      </c>
      <c r="C1354" s="59" t="s">
        <v>1681</v>
      </c>
      <c r="D1354" s="59">
        <v>4.35</v>
      </c>
      <c r="E1354" s="62">
        <v>10000</v>
      </c>
      <c r="F1354" s="59">
        <v>20200315</v>
      </c>
      <c r="G1354" s="59">
        <v>20210315</v>
      </c>
      <c r="H1354" s="59">
        <v>20200630</v>
      </c>
      <c r="I1354" s="59" t="s">
        <v>150</v>
      </c>
      <c r="J1354" s="59">
        <v>4.35</v>
      </c>
      <c r="K1354" s="59" t="s">
        <v>79</v>
      </c>
      <c r="L1354" s="66">
        <v>108.75</v>
      </c>
    </row>
    <row r="1355" ht="25" customHeight="1" spans="1:12">
      <c r="A1355" s="59">
        <v>1353</v>
      </c>
      <c r="B1355" s="59" t="s">
        <v>258</v>
      </c>
      <c r="C1355" s="59" t="s">
        <v>1682</v>
      </c>
      <c r="D1355" s="59">
        <v>4.35</v>
      </c>
      <c r="E1355" s="62">
        <v>50000</v>
      </c>
      <c r="F1355" s="59">
        <v>20200315</v>
      </c>
      <c r="G1355" s="59">
        <v>20210315</v>
      </c>
      <c r="H1355" s="59">
        <v>20200630</v>
      </c>
      <c r="I1355" s="59" t="s">
        <v>150</v>
      </c>
      <c r="J1355" s="59">
        <v>4.35</v>
      </c>
      <c r="K1355" s="59" t="s">
        <v>79</v>
      </c>
      <c r="L1355" s="66">
        <v>543.75</v>
      </c>
    </row>
    <row r="1356" ht="25" customHeight="1" spans="1:12">
      <c r="A1356" s="59">
        <v>1354</v>
      </c>
      <c r="B1356" s="59" t="s">
        <v>258</v>
      </c>
      <c r="C1356" s="59" t="s">
        <v>1683</v>
      </c>
      <c r="D1356" s="59">
        <v>4.35</v>
      </c>
      <c r="E1356" s="62">
        <v>30000</v>
      </c>
      <c r="F1356" s="59">
        <v>20200317</v>
      </c>
      <c r="G1356" s="59">
        <v>20210317</v>
      </c>
      <c r="H1356" s="59">
        <v>20200630</v>
      </c>
      <c r="I1356" s="59" t="s">
        <v>150</v>
      </c>
      <c r="J1356" s="59">
        <v>4.35</v>
      </c>
      <c r="K1356" s="59" t="s">
        <v>79</v>
      </c>
      <c r="L1356" s="66">
        <v>326.25</v>
      </c>
    </row>
    <row r="1357" ht="25" customHeight="1" spans="1:12">
      <c r="A1357" s="59">
        <v>1355</v>
      </c>
      <c r="B1357" s="59" t="s">
        <v>258</v>
      </c>
      <c r="C1357" s="59" t="s">
        <v>1684</v>
      </c>
      <c r="D1357" s="59">
        <v>4.35</v>
      </c>
      <c r="E1357" s="62">
        <v>3000</v>
      </c>
      <c r="F1357" s="59">
        <v>20200318</v>
      </c>
      <c r="G1357" s="59">
        <v>20210318</v>
      </c>
      <c r="H1357" s="59">
        <v>20200630</v>
      </c>
      <c r="I1357" s="59" t="s">
        <v>150</v>
      </c>
      <c r="J1357" s="59">
        <v>4.35</v>
      </c>
      <c r="K1357" s="59" t="s">
        <v>79</v>
      </c>
      <c r="L1357" s="66">
        <v>32.625</v>
      </c>
    </row>
    <row r="1358" ht="25" customHeight="1" spans="1:12">
      <c r="A1358" s="59">
        <v>1356</v>
      </c>
      <c r="B1358" s="59" t="s">
        <v>258</v>
      </c>
      <c r="C1358" s="59" t="s">
        <v>1685</v>
      </c>
      <c r="D1358" s="59">
        <v>4.35</v>
      </c>
      <c r="E1358" s="62">
        <v>5000</v>
      </c>
      <c r="F1358" s="59">
        <v>20200318</v>
      </c>
      <c r="G1358" s="59">
        <v>20210318</v>
      </c>
      <c r="H1358" s="59">
        <v>20200630</v>
      </c>
      <c r="I1358" s="59" t="s">
        <v>150</v>
      </c>
      <c r="J1358" s="59">
        <v>4.35</v>
      </c>
      <c r="K1358" s="59" t="s">
        <v>79</v>
      </c>
      <c r="L1358" s="66">
        <v>54.375</v>
      </c>
    </row>
    <row r="1359" ht="25" customHeight="1" spans="1:12">
      <c r="A1359" s="59">
        <v>1357</v>
      </c>
      <c r="B1359" s="59" t="s">
        <v>258</v>
      </c>
      <c r="C1359" s="59" t="s">
        <v>1686</v>
      </c>
      <c r="D1359" s="59">
        <v>4.35</v>
      </c>
      <c r="E1359" s="62">
        <v>5000</v>
      </c>
      <c r="F1359" s="59">
        <v>20200319</v>
      </c>
      <c r="G1359" s="59">
        <v>20210319</v>
      </c>
      <c r="H1359" s="59">
        <v>20200630</v>
      </c>
      <c r="I1359" s="59" t="s">
        <v>150</v>
      </c>
      <c r="J1359" s="59">
        <v>4.35</v>
      </c>
      <c r="K1359" s="59" t="s">
        <v>79</v>
      </c>
      <c r="L1359" s="66">
        <v>54.375</v>
      </c>
    </row>
    <row r="1360" ht="25" customHeight="1" spans="1:12">
      <c r="A1360" s="59">
        <v>1358</v>
      </c>
      <c r="B1360" s="59" t="s">
        <v>258</v>
      </c>
      <c r="C1360" s="59" t="s">
        <v>1687</v>
      </c>
      <c r="D1360" s="59">
        <v>4.35</v>
      </c>
      <c r="E1360" s="62">
        <v>5000</v>
      </c>
      <c r="F1360" s="59">
        <v>20200319</v>
      </c>
      <c r="G1360" s="59">
        <v>20210319</v>
      </c>
      <c r="H1360" s="59">
        <v>20200630</v>
      </c>
      <c r="I1360" s="59" t="s">
        <v>150</v>
      </c>
      <c r="J1360" s="59">
        <v>4.35</v>
      </c>
      <c r="K1360" s="59" t="s">
        <v>79</v>
      </c>
      <c r="L1360" s="66">
        <v>54.375</v>
      </c>
    </row>
    <row r="1361" ht="25" customHeight="1" spans="1:12">
      <c r="A1361" s="59">
        <v>1359</v>
      </c>
      <c r="B1361" s="59" t="s">
        <v>258</v>
      </c>
      <c r="C1361" s="59" t="s">
        <v>1688</v>
      </c>
      <c r="D1361" s="59">
        <v>4.35</v>
      </c>
      <c r="E1361" s="62">
        <v>10000</v>
      </c>
      <c r="F1361" s="59">
        <v>20200324</v>
      </c>
      <c r="G1361" s="59">
        <v>20210324</v>
      </c>
      <c r="H1361" s="59">
        <v>20200630</v>
      </c>
      <c r="I1361" s="59" t="s">
        <v>150</v>
      </c>
      <c r="J1361" s="59">
        <v>4.35</v>
      </c>
      <c r="K1361" s="59" t="s">
        <v>79</v>
      </c>
      <c r="L1361" s="66">
        <v>108.75</v>
      </c>
    </row>
    <row r="1362" ht="25" customHeight="1" spans="1:12">
      <c r="A1362" s="59">
        <v>1360</v>
      </c>
      <c r="B1362" s="59" t="s">
        <v>258</v>
      </c>
      <c r="C1362" s="59" t="s">
        <v>1689</v>
      </c>
      <c r="D1362" s="59">
        <v>4.35</v>
      </c>
      <c r="E1362" s="62">
        <v>10000</v>
      </c>
      <c r="F1362" s="59">
        <v>20200324</v>
      </c>
      <c r="G1362" s="59">
        <v>20210324</v>
      </c>
      <c r="H1362" s="59">
        <v>20200630</v>
      </c>
      <c r="I1362" s="59" t="s">
        <v>150</v>
      </c>
      <c r="J1362" s="59">
        <v>4.35</v>
      </c>
      <c r="K1362" s="59" t="s">
        <v>79</v>
      </c>
      <c r="L1362" s="66">
        <v>108.75</v>
      </c>
    </row>
    <row r="1363" ht="25" customHeight="1" spans="1:12">
      <c r="A1363" s="59">
        <v>1361</v>
      </c>
      <c r="B1363" s="59" t="s">
        <v>258</v>
      </c>
      <c r="C1363" s="59" t="s">
        <v>1690</v>
      </c>
      <c r="D1363" s="59">
        <v>4.35</v>
      </c>
      <c r="E1363" s="62">
        <v>20000</v>
      </c>
      <c r="F1363" s="59">
        <v>20200324</v>
      </c>
      <c r="G1363" s="59">
        <v>20210324</v>
      </c>
      <c r="H1363" s="59">
        <v>20200630</v>
      </c>
      <c r="I1363" s="59" t="s">
        <v>150</v>
      </c>
      <c r="J1363" s="59">
        <v>4.35</v>
      </c>
      <c r="K1363" s="59" t="s">
        <v>79</v>
      </c>
      <c r="L1363" s="66">
        <v>217.5</v>
      </c>
    </row>
    <row r="1364" ht="25" customHeight="1" spans="1:12">
      <c r="A1364" s="59">
        <v>1362</v>
      </c>
      <c r="B1364" s="59" t="s">
        <v>258</v>
      </c>
      <c r="C1364" s="59" t="s">
        <v>1691</v>
      </c>
      <c r="D1364" s="59">
        <v>4.35</v>
      </c>
      <c r="E1364" s="62">
        <v>5000</v>
      </c>
      <c r="F1364" s="59">
        <v>20200325</v>
      </c>
      <c r="G1364" s="59">
        <v>20210325</v>
      </c>
      <c r="H1364" s="59">
        <v>20200630</v>
      </c>
      <c r="I1364" s="59" t="s">
        <v>150</v>
      </c>
      <c r="J1364" s="59">
        <v>4.35</v>
      </c>
      <c r="K1364" s="59" t="s">
        <v>79</v>
      </c>
      <c r="L1364" s="66">
        <v>54.375</v>
      </c>
    </row>
    <row r="1365" ht="25" customHeight="1" spans="1:12">
      <c r="A1365" s="59">
        <v>1363</v>
      </c>
      <c r="B1365" s="59" t="s">
        <v>258</v>
      </c>
      <c r="C1365" s="59" t="s">
        <v>1692</v>
      </c>
      <c r="D1365" s="59">
        <v>4.35</v>
      </c>
      <c r="E1365" s="62">
        <v>10000</v>
      </c>
      <c r="F1365" s="59">
        <v>20200327</v>
      </c>
      <c r="G1365" s="59">
        <v>20210327</v>
      </c>
      <c r="H1365" s="59">
        <v>20200630</v>
      </c>
      <c r="I1365" s="59" t="s">
        <v>150</v>
      </c>
      <c r="J1365" s="59">
        <v>4.35</v>
      </c>
      <c r="K1365" s="59" t="s">
        <v>79</v>
      </c>
      <c r="L1365" s="66">
        <v>108.75</v>
      </c>
    </row>
    <row r="1366" ht="25" customHeight="1" spans="1:12">
      <c r="A1366" s="59">
        <v>1364</v>
      </c>
      <c r="B1366" s="59" t="s">
        <v>258</v>
      </c>
      <c r="C1366" s="59" t="s">
        <v>1693</v>
      </c>
      <c r="D1366" s="59">
        <v>4.35</v>
      </c>
      <c r="E1366" s="62">
        <v>5000</v>
      </c>
      <c r="F1366" s="59">
        <v>20200330</v>
      </c>
      <c r="G1366" s="59">
        <v>20210330</v>
      </c>
      <c r="H1366" s="59">
        <v>20200630</v>
      </c>
      <c r="I1366" s="59" t="s">
        <v>150</v>
      </c>
      <c r="J1366" s="59">
        <v>4.35</v>
      </c>
      <c r="K1366" s="59" t="s">
        <v>79</v>
      </c>
      <c r="L1366" s="66">
        <v>54.375</v>
      </c>
    </row>
    <row r="1367" ht="25" customHeight="1" spans="1:12">
      <c r="A1367" s="59">
        <v>1365</v>
      </c>
      <c r="B1367" s="59" t="s">
        <v>258</v>
      </c>
      <c r="C1367" s="59" t="s">
        <v>1694</v>
      </c>
      <c r="D1367" s="59">
        <v>4.35</v>
      </c>
      <c r="E1367" s="62">
        <v>10000</v>
      </c>
      <c r="F1367" s="59">
        <v>20200330</v>
      </c>
      <c r="G1367" s="59">
        <v>20210330</v>
      </c>
      <c r="H1367" s="59">
        <v>20200630</v>
      </c>
      <c r="I1367" s="59" t="s">
        <v>150</v>
      </c>
      <c r="J1367" s="59">
        <v>4.35</v>
      </c>
      <c r="K1367" s="59" t="s">
        <v>79</v>
      </c>
      <c r="L1367" s="66">
        <v>108.75</v>
      </c>
    </row>
    <row r="1368" ht="25" customHeight="1" spans="1:12">
      <c r="A1368" s="59">
        <v>1366</v>
      </c>
      <c r="B1368" s="59" t="s">
        <v>258</v>
      </c>
      <c r="C1368" s="59" t="s">
        <v>1695</v>
      </c>
      <c r="D1368" s="59">
        <v>4.35</v>
      </c>
      <c r="E1368" s="62">
        <v>5000</v>
      </c>
      <c r="F1368" s="59">
        <v>20200331</v>
      </c>
      <c r="G1368" s="59">
        <v>20210331</v>
      </c>
      <c r="H1368" s="59">
        <v>20200630</v>
      </c>
      <c r="I1368" s="59" t="s">
        <v>150</v>
      </c>
      <c r="J1368" s="59">
        <v>4.35</v>
      </c>
      <c r="K1368" s="59" t="s">
        <v>79</v>
      </c>
      <c r="L1368" s="66">
        <v>54.375</v>
      </c>
    </row>
    <row r="1369" ht="25" customHeight="1" spans="1:12">
      <c r="A1369" s="59">
        <v>1367</v>
      </c>
      <c r="B1369" s="59" t="s">
        <v>258</v>
      </c>
      <c r="C1369" s="59" t="s">
        <v>1696</v>
      </c>
      <c r="D1369" s="59">
        <v>4.35</v>
      </c>
      <c r="E1369" s="62">
        <v>10000</v>
      </c>
      <c r="F1369" s="59">
        <v>20200331</v>
      </c>
      <c r="G1369" s="59">
        <v>20210331</v>
      </c>
      <c r="H1369" s="59">
        <v>20200630</v>
      </c>
      <c r="I1369" s="59" t="s">
        <v>150</v>
      </c>
      <c r="J1369" s="59">
        <v>4.35</v>
      </c>
      <c r="K1369" s="59" t="s">
        <v>79</v>
      </c>
      <c r="L1369" s="66">
        <v>108.75</v>
      </c>
    </row>
    <row r="1370" ht="25" customHeight="1" spans="1:12">
      <c r="A1370" s="59">
        <v>1368</v>
      </c>
      <c r="B1370" s="59" t="s">
        <v>28</v>
      </c>
      <c r="C1370" s="59" t="s">
        <v>1697</v>
      </c>
      <c r="D1370" s="59">
        <v>4.35</v>
      </c>
      <c r="E1370" s="62">
        <v>20000</v>
      </c>
      <c r="F1370" s="59" t="s">
        <v>186</v>
      </c>
      <c r="G1370" s="59" t="s">
        <v>187</v>
      </c>
      <c r="H1370" s="59">
        <v>20200630</v>
      </c>
      <c r="I1370" s="59" t="s">
        <v>150</v>
      </c>
      <c r="J1370" s="59" t="s">
        <v>163</v>
      </c>
      <c r="K1370" s="59" t="s">
        <v>79</v>
      </c>
      <c r="L1370" s="66">
        <f t="shared" ref="L1370:L1433" si="1">D1370/100/360*91*E1370</f>
        <v>219.916666666667</v>
      </c>
    </row>
    <row r="1371" ht="25" customHeight="1" spans="1:12">
      <c r="A1371" s="59">
        <v>1369</v>
      </c>
      <c r="B1371" s="59" t="s">
        <v>28</v>
      </c>
      <c r="C1371" s="59" t="s">
        <v>1698</v>
      </c>
      <c r="D1371" s="59">
        <v>4.35</v>
      </c>
      <c r="E1371" s="62">
        <v>20000</v>
      </c>
      <c r="F1371" s="59" t="s">
        <v>1699</v>
      </c>
      <c r="G1371" s="59" t="s">
        <v>1700</v>
      </c>
      <c r="H1371" s="59">
        <v>20200630</v>
      </c>
      <c r="I1371" s="59" t="s">
        <v>1701</v>
      </c>
      <c r="J1371" s="59" t="s">
        <v>163</v>
      </c>
      <c r="K1371" s="59" t="s">
        <v>79</v>
      </c>
      <c r="L1371" s="66">
        <f t="shared" si="1"/>
        <v>219.916666666667</v>
      </c>
    </row>
    <row r="1372" ht="25" customHeight="1" spans="1:12">
      <c r="A1372" s="59">
        <v>1370</v>
      </c>
      <c r="B1372" s="59" t="s">
        <v>28</v>
      </c>
      <c r="C1372" s="59" t="s">
        <v>1702</v>
      </c>
      <c r="D1372" s="59">
        <v>4.35</v>
      </c>
      <c r="E1372" s="62">
        <v>20000</v>
      </c>
      <c r="F1372" s="59" t="s">
        <v>1699</v>
      </c>
      <c r="G1372" s="59" t="s">
        <v>1700</v>
      </c>
      <c r="H1372" s="59">
        <v>20200630</v>
      </c>
      <c r="I1372" s="59" t="s">
        <v>1703</v>
      </c>
      <c r="J1372" s="59" t="s">
        <v>163</v>
      </c>
      <c r="K1372" s="59" t="s">
        <v>79</v>
      </c>
      <c r="L1372" s="66">
        <f t="shared" si="1"/>
        <v>219.916666666667</v>
      </c>
    </row>
    <row r="1373" ht="25" customHeight="1" spans="1:12">
      <c r="A1373" s="59">
        <v>1371</v>
      </c>
      <c r="B1373" s="59" t="s">
        <v>28</v>
      </c>
      <c r="C1373" s="59" t="s">
        <v>1704</v>
      </c>
      <c r="D1373" s="59">
        <v>4.35</v>
      </c>
      <c r="E1373" s="62">
        <v>5000</v>
      </c>
      <c r="F1373" s="59" t="s">
        <v>203</v>
      </c>
      <c r="G1373" s="59" t="s">
        <v>204</v>
      </c>
      <c r="H1373" s="59">
        <v>20200630</v>
      </c>
      <c r="I1373" s="59" t="s">
        <v>87</v>
      </c>
      <c r="J1373" s="59" t="s">
        <v>163</v>
      </c>
      <c r="K1373" s="59" t="s">
        <v>79</v>
      </c>
      <c r="L1373" s="66">
        <f t="shared" si="1"/>
        <v>54.9791666666667</v>
      </c>
    </row>
    <row r="1374" ht="25" customHeight="1" spans="1:12">
      <c r="A1374" s="59">
        <v>1372</v>
      </c>
      <c r="B1374" s="59" t="s">
        <v>28</v>
      </c>
      <c r="C1374" s="59" t="s">
        <v>1705</v>
      </c>
      <c r="D1374" s="59">
        <v>4.35</v>
      </c>
      <c r="E1374" s="62">
        <v>50000</v>
      </c>
      <c r="F1374" s="59" t="s">
        <v>203</v>
      </c>
      <c r="G1374" s="59" t="s">
        <v>204</v>
      </c>
      <c r="H1374" s="59">
        <v>20200630</v>
      </c>
      <c r="I1374" s="59" t="s">
        <v>87</v>
      </c>
      <c r="J1374" s="59" t="s">
        <v>163</v>
      </c>
      <c r="K1374" s="59" t="s">
        <v>79</v>
      </c>
      <c r="L1374" s="66">
        <f t="shared" si="1"/>
        <v>549.791666666667</v>
      </c>
    </row>
    <row r="1375" ht="25" customHeight="1" spans="1:12">
      <c r="A1375" s="59">
        <v>1373</v>
      </c>
      <c r="B1375" s="59" t="s">
        <v>28</v>
      </c>
      <c r="C1375" s="59" t="s">
        <v>1706</v>
      </c>
      <c r="D1375" s="59">
        <v>4.35</v>
      </c>
      <c r="E1375" s="62">
        <v>5000</v>
      </c>
      <c r="F1375" s="59" t="s">
        <v>85</v>
      </c>
      <c r="G1375" s="59" t="s">
        <v>86</v>
      </c>
      <c r="H1375" s="59">
        <v>20200630</v>
      </c>
      <c r="I1375" s="59" t="s">
        <v>87</v>
      </c>
      <c r="J1375" s="59" t="s">
        <v>163</v>
      </c>
      <c r="K1375" s="59" t="s">
        <v>79</v>
      </c>
      <c r="L1375" s="66">
        <f t="shared" si="1"/>
        <v>54.9791666666667</v>
      </c>
    </row>
    <row r="1376" ht="25" customHeight="1" spans="1:12">
      <c r="A1376" s="59">
        <v>1374</v>
      </c>
      <c r="B1376" s="59" t="s">
        <v>28</v>
      </c>
      <c r="C1376" s="59" t="s">
        <v>1707</v>
      </c>
      <c r="D1376" s="59">
        <v>4.35</v>
      </c>
      <c r="E1376" s="62">
        <v>20000</v>
      </c>
      <c r="F1376" s="59" t="s">
        <v>85</v>
      </c>
      <c r="G1376" s="59" t="s">
        <v>86</v>
      </c>
      <c r="H1376" s="59">
        <v>20200630</v>
      </c>
      <c r="I1376" s="59" t="s">
        <v>1580</v>
      </c>
      <c r="J1376" s="59" t="s">
        <v>163</v>
      </c>
      <c r="K1376" s="59" t="s">
        <v>79</v>
      </c>
      <c r="L1376" s="66">
        <f t="shared" si="1"/>
        <v>219.916666666667</v>
      </c>
    </row>
    <row r="1377" ht="25" customHeight="1" spans="1:12">
      <c r="A1377" s="59">
        <v>1375</v>
      </c>
      <c r="B1377" s="59" t="s">
        <v>28</v>
      </c>
      <c r="C1377" s="59" t="s">
        <v>1708</v>
      </c>
      <c r="D1377" s="59">
        <v>4.35</v>
      </c>
      <c r="E1377" s="62">
        <v>30000</v>
      </c>
      <c r="F1377" s="59" t="s">
        <v>85</v>
      </c>
      <c r="G1377" s="59" t="s">
        <v>86</v>
      </c>
      <c r="H1377" s="59">
        <v>20200630</v>
      </c>
      <c r="I1377" s="59" t="s">
        <v>1334</v>
      </c>
      <c r="J1377" s="59" t="s">
        <v>163</v>
      </c>
      <c r="K1377" s="59" t="s">
        <v>79</v>
      </c>
      <c r="L1377" s="66">
        <f t="shared" si="1"/>
        <v>329.875</v>
      </c>
    </row>
    <row r="1378" ht="25" customHeight="1" spans="1:12">
      <c r="A1378" s="59">
        <v>1376</v>
      </c>
      <c r="B1378" s="59" t="s">
        <v>28</v>
      </c>
      <c r="C1378" s="59" t="s">
        <v>1709</v>
      </c>
      <c r="D1378" s="59">
        <v>4.35</v>
      </c>
      <c r="E1378" s="62">
        <v>5000</v>
      </c>
      <c r="F1378" s="59" t="s">
        <v>103</v>
      </c>
      <c r="G1378" s="59" t="s">
        <v>104</v>
      </c>
      <c r="H1378" s="59">
        <v>20200630</v>
      </c>
      <c r="I1378" s="59" t="s">
        <v>87</v>
      </c>
      <c r="J1378" s="59" t="s">
        <v>163</v>
      </c>
      <c r="K1378" s="59" t="s">
        <v>79</v>
      </c>
      <c r="L1378" s="66">
        <f t="shared" si="1"/>
        <v>54.9791666666667</v>
      </c>
    </row>
    <row r="1379" ht="25" customHeight="1" spans="1:12">
      <c r="A1379" s="59">
        <v>1377</v>
      </c>
      <c r="B1379" s="59" t="s">
        <v>28</v>
      </c>
      <c r="C1379" s="59" t="s">
        <v>1710</v>
      </c>
      <c r="D1379" s="59">
        <v>4.35</v>
      </c>
      <c r="E1379" s="62">
        <v>5000</v>
      </c>
      <c r="F1379" s="59" t="s">
        <v>103</v>
      </c>
      <c r="G1379" s="59" t="s">
        <v>104</v>
      </c>
      <c r="H1379" s="59">
        <v>20200630</v>
      </c>
      <c r="I1379" s="59" t="s">
        <v>87</v>
      </c>
      <c r="J1379" s="59" t="s">
        <v>163</v>
      </c>
      <c r="K1379" s="59" t="s">
        <v>79</v>
      </c>
      <c r="L1379" s="66">
        <f t="shared" si="1"/>
        <v>54.9791666666667</v>
      </c>
    </row>
    <row r="1380" ht="25" customHeight="1" spans="1:12">
      <c r="A1380" s="59">
        <v>1378</v>
      </c>
      <c r="B1380" s="59" t="s">
        <v>28</v>
      </c>
      <c r="C1380" s="59" t="s">
        <v>1711</v>
      </c>
      <c r="D1380" s="59">
        <v>4.35</v>
      </c>
      <c r="E1380" s="62">
        <v>5000</v>
      </c>
      <c r="F1380" s="59" t="s">
        <v>103</v>
      </c>
      <c r="G1380" s="59" t="s">
        <v>104</v>
      </c>
      <c r="H1380" s="59">
        <v>20200630</v>
      </c>
      <c r="I1380" s="59" t="s">
        <v>87</v>
      </c>
      <c r="J1380" s="59" t="s">
        <v>163</v>
      </c>
      <c r="K1380" s="59" t="s">
        <v>79</v>
      </c>
      <c r="L1380" s="66">
        <f t="shared" si="1"/>
        <v>54.9791666666667</v>
      </c>
    </row>
    <row r="1381" ht="25" customHeight="1" spans="1:12">
      <c r="A1381" s="59">
        <v>1379</v>
      </c>
      <c r="B1381" s="59" t="s">
        <v>28</v>
      </c>
      <c r="C1381" s="59" t="s">
        <v>1712</v>
      </c>
      <c r="D1381" s="59">
        <v>4.35</v>
      </c>
      <c r="E1381" s="62">
        <v>5000</v>
      </c>
      <c r="F1381" s="59" t="s">
        <v>103</v>
      </c>
      <c r="G1381" s="59" t="s">
        <v>104</v>
      </c>
      <c r="H1381" s="59">
        <v>20200630</v>
      </c>
      <c r="I1381" s="59" t="s">
        <v>150</v>
      </c>
      <c r="J1381" s="59" t="s">
        <v>163</v>
      </c>
      <c r="K1381" s="59" t="s">
        <v>79</v>
      </c>
      <c r="L1381" s="66">
        <f t="shared" si="1"/>
        <v>54.9791666666667</v>
      </c>
    </row>
    <row r="1382" ht="25" customHeight="1" spans="1:12">
      <c r="A1382" s="59">
        <v>1380</v>
      </c>
      <c r="B1382" s="59" t="s">
        <v>28</v>
      </c>
      <c r="C1382" s="59" t="s">
        <v>1713</v>
      </c>
      <c r="D1382" s="59">
        <v>4.35</v>
      </c>
      <c r="E1382" s="62">
        <v>5000</v>
      </c>
      <c r="F1382" s="59" t="s">
        <v>103</v>
      </c>
      <c r="G1382" s="59" t="s">
        <v>104</v>
      </c>
      <c r="H1382" s="59">
        <v>20200630</v>
      </c>
      <c r="I1382" s="59" t="s">
        <v>87</v>
      </c>
      <c r="J1382" s="59" t="s">
        <v>163</v>
      </c>
      <c r="K1382" s="59" t="s">
        <v>79</v>
      </c>
      <c r="L1382" s="66">
        <f t="shared" si="1"/>
        <v>54.9791666666667</v>
      </c>
    </row>
    <row r="1383" ht="25" customHeight="1" spans="1:12">
      <c r="A1383" s="59">
        <v>1381</v>
      </c>
      <c r="B1383" s="59" t="s">
        <v>28</v>
      </c>
      <c r="C1383" s="59" t="s">
        <v>1714</v>
      </c>
      <c r="D1383" s="59">
        <v>4.35</v>
      </c>
      <c r="E1383" s="62">
        <v>5000</v>
      </c>
      <c r="F1383" s="59" t="s">
        <v>103</v>
      </c>
      <c r="G1383" s="59" t="s">
        <v>104</v>
      </c>
      <c r="H1383" s="59">
        <v>20200630</v>
      </c>
      <c r="I1383" s="59" t="s">
        <v>87</v>
      </c>
      <c r="J1383" s="59" t="s">
        <v>163</v>
      </c>
      <c r="K1383" s="59" t="s">
        <v>79</v>
      </c>
      <c r="L1383" s="66">
        <f t="shared" si="1"/>
        <v>54.9791666666667</v>
      </c>
    </row>
    <row r="1384" ht="25" customHeight="1" spans="1:12">
      <c r="A1384" s="59">
        <v>1382</v>
      </c>
      <c r="B1384" s="59" t="s">
        <v>28</v>
      </c>
      <c r="C1384" s="59" t="s">
        <v>1715</v>
      </c>
      <c r="D1384" s="59">
        <v>4.35</v>
      </c>
      <c r="E1384" s="62">
        <v>5000</v>
      </c>
      <c r="F1384" s="59" t="s">
        <v>103</v>
      </c>
      <c r="G1384" s="59" t="s">
        <v>104</v>
      </c>
      <c r="H1384" s="59">
        <v>20200630</v>
      </c>
      <c r="I1384" s="59" t="s">
        <v>150</v>
      </c>
      <c r="J1384" s="59" t="s">
        <v>163</v>
      </c>
      <c r="K1384" s="59" t="s">
        <v>79</v>
      </c>
      <c r="L1384" s="66">
        <f t="shared" si="1"/>
        <v>54.9791666666667</v>
      </c>
    </row>
    <row r="1385" ht="25" customHeight="1" spans="1:12">
      <c r="A1385" s="59">
        <v>1383</v>
      </c>
      <c r="B1385" s="59" t="s">
        <v>28</v>
      </c>
      <c r="C1385" s="59" t="s">
        <v>1716</v>
      </c>
      <c r="D1385" s="59">
        <v>4.35</v>
      </c>
      <c r="E1385" s="62">
        <v>50000</v>
      </c>
      <c r="F1385" s="59" t="s">
        <v>103</v>
      </c>
      <c r="G1385" s="59" t="s">
        <v>104</v>
      </c>
      <c r="H1385" s="59">
        <v>20200630</v>
      </c>
      <c r="I1385" s="59" t="s">
        <v>87</v>
      </c>
      <c r="J1385" s="59" t="s">
        <v>163</v>
      </c>
      <c r="K1385" s="59" t="s">
        <v>79</v>
      </c>
      <c r="L1385" s="66">
        <f t="shared" si="1"/>
        <v>549.791666666667</v>
      </c>
    </row>
    <row r="1386" ht="25" customHeight="1" spans="1:12">
      <c r="A1386" s="59">
        <v>1384</v>
      </c>
      <c r="B1386" s="59" t="s">
        <v>28</v>
      </c>
      <c r="C1386" s="59" t="s">
        <v>1717</v>
      </c>
      <c r="D1386" s="59">
        <v>4.35</v>
      </c>
      <c r="E1386" s="62">
        <v>20000</v>
      </c>
      <c r="F1386" s="59" t="s">
        <v>1718</v>
      </c>
      <c r="G1386" s="59" t="s">
        <v>1719</v>
      </c>
      <c r="H1386" s="59">
        <v>20200630</v>
      </c>
      <c r="I1386" s="59" t="s">
        <v>87</v>
      </c>
      <c r="J1386" s="59" t="s">
        <v>163</v>
      </c>
      <c r="K1386" s="59" t="s">
        <v>79</v>
      </c>
      <c r="L1386" s="66">
        <f t="shared" si="1"/>
        <v>219.916666666667</v>
      </c>
    </row>
    <row r="1387" ht="25" customHeight="1" spans="1:12">
      <c r="A1387" s="59">
        <v>1385</v>
      </c>
      <c r="B1387" s="59" t="s">
        <v>28</v>
      </c>
      <c r="C1387" s="59" t="s">
        <v>1720</v>
      </c>
      <c r="D1387" s="59">
        <v>4.35</v>
      </c>
      <c r="E1387" s="62">
        <v>10000</v>
      </c>
      <c r="F1387" s="59" t="s">
        <v>1721</v>
      </c>
      <c r="G1387" s="59" t="s">
        <v>1722</v>
      </c>
      <c r="H1387" s="59">
        <v>20200630</v>
      </c>
      <c r="I1387" s="59" t="s">
        <v>87</v>
      </c>
      <c r="J1387" s="59" t="s">
        <v>163</v>
      </c>
      <c r="K1387" s="59" t="s">
        <v>79</v>
      </c>
      <c r="L1387" s="66">
        <f t="shared" si="1"/>
        <v>109.958333333333</v>
      </c>
    </row>
    <row r="1388" ht="25" customHeight="1" spans="1:12">
      <c r="A1388" s="59">
        <v>1386</v>
      </c>
      <c r="B1388" s="59" t="s">
        <v>28</v>
      </c>
      <c r="C1388" s="59" t="s">
        <v>1723</v>
      </c>
      <c r="D1388" s="59">
        <v>4.35</v>
      </c>
      <c r="E1388" s="62">
        <v>20000</v>
      </c>
      <c r="F1388" s="59" t="s">
        <v>1721</v>
      </c>
      <c r="G1388" s="59" t="s">
        <v>1722</v>
      </c>
      <c r="H1388" s="59">
        <v>20200630</v>
      </c>
      <c r="I1388" s="59" t="s">
        <v>87</v>
      </c>
      <c r="J1388" s="59" t="s">
        <v>163</v>
      </c>
      <c r="K1388" s="59" t="s">
        <v>79</v>
      </c>
      <c r="L1388" s="66">
        <f t="shared" si="1"/>
        <v>219.916666666667</v>
      </c>
    </row>
    <row r="1389" ht="25" customHeight="1" spans="1:12">
      <c r="A1389" s="59">
        <v>1387</v>
      </c>
      <c r="B1389" s="59" t="s">
        <v>28</v>
      </c>
      <c r="C1389" s="59" t="s">
        <v>1724</v>
      </c>
      <c r="D1389" s="59">
        <v>4.35</v>
      </c>
      <c r="E1389" s="62">
        <v>30000</v>
      </c>
      <c r="F1389" s="59" t="s">
        <v>1721</v>
      </c>
      <c r="G1389" s="59" t="s">
        <v>1722</v>
      </c>
      <c r="H1389" s="59">
        <v>20200630</v>
      </c>
      <c r="I1389" s="59" t="s">
        <v>87</v>
      </c>
      <c r="J1389" s="59" t="s">
        <v>163</v>
      </c>
      <c r="K1389" s="59" t="s">
        <v>79</v>
      </c>
      <c r="L1389" s="66">
        <f t="shared" si="1"/>
        <v>329.875</v>
      </c>
    </row>
    <row r="1390" ht="25" customHeight="1" spans="1:12">
      <c r="A1390" s="59">
        <v>1388</v>
      </c>
      <c r="B1390" s="59" t="s">
        <v>28</v>
      </c>
      <c r="C1390" s="59" t="s">
        <v>1725</v>
      </c>
      <c r="D1390" s="59">
        <v>4.35</v>
      </c>
      <c r="E1390" s="62">
        <v>20000</v>
      </c>
      <c r="F1390" s="59" t="s">
        <v>501</v>
      </c>
      <c r="G1390" s="59" t="s">
        <v>502</v>
      </c>
      <c r="H1390" s="59">
        <v>20200630</v>
      </c>
      <c r="I1390" s="59" t="s">
        <v>87</v>
      </c>
      <c r="J1390" s="59" t="s">
        <v>163</v>
      </c>
      <c r="K1390" s="59" t="s">
        <v>79</v>
      </c>
      <c r="L1390" s="66">
        <f t="shared" si="1"/>
        <v>219.916666666667</v>
      </c>
    </row>
    <row r="1391" ht="25" customHeight="1" spans="1:12">
      <c r="A1391" s="59">
        <v>1389</v>
      </c>
      <c r="B1391" s="59" t="s">
        <v>28</v>
      </c>
      <c r="C1391" s="59" t="s">
        <v>1726</v>
      </c>
      <c r="D1391" s="59">
        <v>4.35</v>
      </c>
      <c r="E1391" s="62">
        <v>10000</v>
      </c>
      <c r="F1391" s="59" t="s">
        <v>127</v>
      </c>
      <c r="G1391" s="59" t="s">
        <v>128</v>
      </c>
      <c r="H1391" s="59">
        <v>20200630</v>
      </c>
      <c r="I1391" s="59" t="s">
        <v>87</v>
      </c>
      <c r="J1391" s="59" t="s">
        <v>163</v>
      </c>
      <c r="K1391" s="59" t="s">
        <v>79</v>
      </c>
      <c r="L1391" s="66">
        <f t="shared" si="1"/>
        <v>109.958333333333</v>
      </c>
    </row>
    <row r="1392" ht="25" customHeight="1" spans="1:12">
      <c r="A1392" s="59">
        <v>1390</v>
      </c>
      <c r="B1392" s="59" t="s">
        <v>28</v>
      </c>
      <c r="C1392" s="59" t="s">
        <v>1727</v>
      </c>
      <c r="D1392" s="59">
        <v>4.35</v>
      </c>
      <c r="E1392" s="62">
        <v>50000</v>
      </c>
      <c r="F1392" s="59" t="s">
        <v>1728</v>
      </c>
      <c r="G1392" s="59" t="s">
        <v>1729</v>
      </c>
      <c r="H1392" s="59">
        <v>20200630</v>
      </c>
      <c r="I1392" s="59" t="s">
        <v>1580</v>
      </c>
      <c r="J1392" s="59" t="s">
        <v>163</v>
      </c>
      <c r="K1392" s="59" t="s">
        <v>79</v>
      </c>
      <c r="L1392" s="66">
        <f t="shared" si="1"/>
        <v>549.791666666667</v>
      </c>
    </row>
    <row r="1393" ht="25" customHeight="1" spans="1:12">
      <c r="A1393" s="59">
        <v>1391</v>
      </c>
      <c r="B1393" s="59" t="s">
        <v>28</v>
      </c>
      <c r="C1393" s="59" t="s">
        <v>1730</v>
      </c>
      <c r="D1393" s="59">
        <v>4.35</v>
      </c>
      <c r="E1393" s="62">
        <v>50000</v>
      </c>
      <c r="F1393" s="59" t="s">
        <v>169</v>
      </c>
      <c r="G1393" s="59" t="s">
        <v>170</v>
      </c>
      <c r="H1393" s="59">
        <v>20200630</v>
      </c>
      <c r="I1393" s="59" t="s">
        <v>150</v>
      </c>
      <c r="J1393" s="59" t="s">
        <v>163</v>
      </c>
      <c r="K1393" s="59" t="s">
        <v>79</v>
      </c>
      <c r="L1393" s="66">
        <f t="shared" si="1"/>
        <v>549.791666666667</v>
      </c>
    </row>
    <row r="1394" ht="25" customHeight="1" spans="1:12">
      <c r="A1394" s="59">
        <v>1392</v>
      </c>
      <c r="B1394" s="59" t="s">
        <v>28</v>
      </c>
      <c r="C1394" s="59" t="s">
        <v>1731</v>
      </c>
      <c r="D1394" s="59">
        <v>4.35</v>
      </c>
      <c r="E1394" s="62">
        <v>50000</v>
      </c>
      <c r="F1394" s="59" t="s">
        <v>1637</v>
      </c>
      <c r="G1394" s="59" t="s">
        <v>1638</v>
      </c>
      <c r="H1394" s="59">
        <v>20200630</v>
      </c>
      <c r="I1394" s="59" t="s">
        <v>87</v>
      </c>
      <c r="J1394" s="59" t="s">
        <v>163</v>
      </c>
      <c r="K1394" s="59" t="s">
        <v>79</v>
      </c>
      <c r="L1394" s="66">
        <f t="shared" si="1"/>
        <v>549.791666666667</v>
      </c>
    </row>
    <row r="1395" ht="25" customHeight="1" spans="1:12">
      <c r="A1395" s="59">
        <v>1393</v>
      </c>
      <c r="B1395" s="59" t="s">
        <v>28</v>
      </c>
      <c r="C1395" s="59" t="s">
        <v>1732</v>
      </c>
      <c r="D1395" s="59">
        <v>4.35</v>
      </c>
      <c r="E1395" s="62">
        <v>20000</v>
      </c>
      <c r="F1395" s="59" t="s">
        <v>290</v>
      </c>
      <c r="G1395" s="59" t="s">
        <v>291</v>
      </c>
      <c r="H1395" s="59">
        <v>20200630</v>
      </c>
      <c r="I1395" s="59" t="s">
        <v>87</v>
      </c>
      <c r="J1395" s="59" t="s">
        <v>163</v>
      </c>
      <c r="K1395" s="59" t="s">
        <v>79</v>
      </c>
      <c r="L1395" s="66">
        <f t="shared" si="1"/>
        <v>219.916666666667</v>
      </c>
    </row>
    <row r="1396" ht="25" customHeight="1" spans="1:12">
      <c r="A1396" s="59">
        <v>1394</v>
      </c>
      <c r="B1396" s="59" t="s">
        <v>28</v>
      </c>
      <c r="C1396" s="59" t="s">
        <v>1733</v>
      </c>
      <c r="D1396" s="59">
        <v>4.35</v>
      </c>
      <c r="E1396" s="62">
        <v>20000</v>
      </c>
      <c r="F1396" s="59" t="s">
        <v>290</v>
      </c>
      <c r="G1396" s="59" t="s">
        <v>291</v>
      </c>
      <c r="H1396" s="59">
        <v>20200630</v>
      </c>
      <c r="I1396" s="59" t="s">
        <v>87</v>
      </c>
      <c r="J1396" s="59" t="s">
        <v>163</v>
      </c>
      <c r="K1396" s="59" t="s">
        <v>79</v>
      </c>
      <c r="L1396" s="66">
        <f t="shared" si="1"/>
        <v>219.916666666667</v>
      </c>
    </row>
    <row r="1397" ht="25" customHeight="1" spans="1:12">
      <c r="A1397" s="59">
        <v>1395</v>
      </c>
      <c r="B1397" s="59" t="s">
        <v>28</v>
      </c>
      <c r="C1397" s="59" t="s">
        <v>1734</v>
      </c>
      <c r="D1397" s="59">
        <v>4.35</v>
      </c>
      <c r="E1397" s="62">
        <v>50000</v>
      </c>
      <c r="F1397" s="59" t="s">
        <v>135</v>
      </c>
      <c r="G1397" s="59" t="s">
        <v>136</v>
      </c>
      <c r="H1397" s="59">
        <v>20200630</v>
      </c>
      <c r="I1397" s="59" t="s">
        <v>87</v>
      </c>
      <c r="J1397" s="59" t="s">
        <v>163</v>
      </c>
      <c r="K1397" s="59" t="s">
        <v>79</v>
      </c>
      <c r="L1397" s="66">
        <f t="shared" si="1"/>
        <v>549.791666666667</v>
      </c>
    </row>
    <row r="1398" ht="25" customHeight="1" spans="1:12">
      <c r="A1398" s="59">
        <v>1396</v>
      </c>
      <c r="B1398" s="59" t="s">
        <v>28</v>
      </c>
      <c r="C1398" s="59" t="s">
        <v>1735</v>
      </c>
      <c r="D1398" s="59">
        <v>4.35</v>
      </c>
      <c r="E1398" s="62">
        <v>10000</v>
      </c>
      <c r="F1398" s="59" t="s">
        <v>506</v>
      </c>
      <c r="G1398" s="59" t="s">
        <v>507</v>
      </c>
      <c r="H1398" s="59">
        <v>20200630</v>
      </c>
      <c r="I1398" s="59" t="s">
        <v>150</v>
      </c>
      <c r="J1398" s="59" t="s">
        <v>163</v>
      </c>
      <c r="K1398" s="59" t="s">
        <v>79</v>
      </c>
      <c r="L1398" s="66">
        <f t="shared" si="1"/>
        <v>109.958333333333</v>
      </c>
    </row>
    <row r="1399" ht="25" customHeight="1" spans="1:12">
      <c r="A1399" s="59">
        <v>1397</v>
      </c>
      <c r="B1399" s="59" t="s">
        <v>28</v>
      </c>
      <c r="C1399" s="59" t="s">
        <v>1736</v>
      </c>
      <c r="D1399" s="59">
        <v>4.35</v>
      </c>
      <c r="E1399" s="62">
        <v>10000</v>
      </c>
      <c r="F1399" s="59" t="s">
        <v>506</v>
      </c>
      <c r="G1399" s="59" t="s">
        <v>507</v>
      </c>
      <c r="H1399" s="59">
        <v>20200630</v>
      </c>
      <c r="I1399" s="59" t="s">
        <v>87</v>
      </c>
      <c r="J1399" s="59" t="s">
        <v>163</v>
      </c>
      <c r="K1399" s="59" t="s">
        <v>79</v>
      </c>
      <c r="L1399" s="66">
        <f t="shared" si="1"/>
        <v>109.958333333333</v>
      </c>
    </row>
    <row r="1400" ht="25" customHeight="1" spans="1:12">
      <c r="A1400" s="59">
        <v>1398</v>
      </c>
      <c r="B1400" s="59" t="s">
        <v>28</v>
      </c>
      <c r="C1400" s="59" t="s">
        <v>1737</v>
      </c>
      <c r="D1400" s="59">
        <v>4.35</v>
      </c>
      <c r="E1400" s="62">
        <v>50000</v>
      </c>
      <c r="F1400" s="59" t="s">
        <v>506</v>
      </c>
      <c r="G1400" s="59" t="s">
        <v>507</v>
      </c>
      <c r="H1400" s="59">
        <v>20200630</v>
      </c>
      <c r="I1400" s="59" t="s">
        <v>87</v>
      </c>
      <c r="J1400" s="59" t="s">
        <v>163</v>
      </c>
      <c r="K1400" s="59" t="s">
        <v>79</v>
      </c>
      <c r="L1400" s="66">
        <f t="shared" si="1"/>
        <v>549.791666666667</v>
      </c>
    </row>
    <row r="1401" ht="25" customHeight="1" spans="1:12">
      <c r="A1401" s="59">
        <v>1399</v>
      </c>
      <c r="B1401" s="59" t="s">
        <v>28</v>
      </c>
      <c r="C1401" s="59" t="s">
        <v>1738</v>
      </c>
      <c r="D1401" s="59">
        <v>4.35</v>
      </c>
      <c r="E1401" s="62">
        <v>5000</v>
      </c>
      <c r="F1401" s="59" t="s">
        <v>1739</v>
      </c>
      <c r="G1401" s="59" t="s">
        <v>1740</v>
      </c>
      <c r="H1401" s="59">
        <v>20200630</v>
      </c>
      <c r="I1401" s="59" t="s">
        <v>87</v>
      </c>
      <c r="J1401" s="59" t="s">
        <v>163</v>
      </c>
      <c r="K1401" s="59" t="s">
        <v>79</v>
      </c>
      <c r="L1401" s="66">
        <f t="shared" si="1"/>
        <v>54.9791666666667</v>
      </c>
    </row>
    <row r="1402" ht="25" customHeight="1" spans="1:12">
      <c r="A1402" s="59">
        <v>1400</v>
      </c>
      <c r="B1402" s="59" t="s">
        <v>28</v>
      </c>
      <c r="C1402" s="59" t="s">
        <v>1741</v>
      </c>
      <c r="D1402" s="59">
        <v>4.35</v>
      </c>
      <c r="E1402" s="62">
        <v>50000</v>
      </c>
      <c r="F1402" s="59" t="s">
        <v>1739</v>
      </c>
      <c r="G1402" s="59" t="s">
        <v>1740</v>
      </c>
      <c r="H1402" s="59">
        <v>20200630</v>
      </c>
      <c r="I1402" s="59" t="s">
        <v>87</v>
      </c>
      <c r="J1402" s="59" t="s">
        <v>163</v>
      </c>
      <c r="K1402" s="59" t="s">
        <v>79</v>
      </c>
      <c r="L1402" s="66">
        <f t="shared" si="1"/>
        <v>549.791666666667</v>
      </c>
    </row>
    <row r="1403" ht="25" customHeight="1" spans="1:12">
      <c r="A1403" s="59">
        <v>1401</v>
      </c>
      <c r="B1403" s="59" t="s">
        <v>28</v>
      </c>
      <c r="C1403" s="59" t="s">
        <v>1742</v>
      </c>
      <c r="D1403" s="59">
        <v>4.35</v>
      </c>
      <c r="E1403" s="62">
        <v>10000</v>
      </c>
      <c r="F1403" s="59" t="s">
        <v>1743</v>
      </c>
      <c r="G1403" s="59" t="s">
        <v>1744</v>
      </c>
      <c r="H1403" s="59">
        <v>20200630</v>
      </c>
      <c r="I1403" s="59" t="s">
        <v>87</v>
      </c>
      <c r="J1403" s="59" t="s">
        <v>163</v>
      </c>
      <c r="K1403" s="59" t="s">
        <v>79</v>
      </c>
      <c r="L1403" s="66">
        <f t="shared" si="1"/>
        <v>109.958333333333</v>
      </c>
    </row>
    <row r="1404" ht="25" customHeight="1" spans="1:12">
      <c r="A1404" s="59">
        <v>1402</v>
      </c>
      <c r="B1404" s="59" t="s">
        <v>28</v>
      </c>
      <c r="C1404" s="59" t="s">
        <v>1745</v>
      </c>
      <c r="D1404" s="59">
        <v>4.35</v>
      </c>
      <c r="E1404" s="62">
        <v>20000</v>
      </c>
      <c r="F1404" s="59" t="s">
        <v>1746</v>
      </c>
      <c r="G1404" s="59" t="s">
        <v>1747</v>
      </c>
      <c r="H1404" s="59">
        <v>20200630</v>
      </c>
      <c r="I1404" s="59" t="s">
        <v>87</v>
      </c>
      <c r="J1404" s="59" t="s">
        <v>163</v>
      </c>
      <c r="K1404" s="59" t="s">
        <v>79</v>
      </c>
      <c r="L1404" s="66">
        <f t="shared" si="1"/>
        <v>219.916666666667</v>
      </c>
    </row>
    <row r="1405" ht="25" customHeight="1" spans="1:12">
      <c r="A1405" s="59">
        <v>1403</v>
      </c>
      <c r="B1405" s="59" t="s">
        <v>28</v>
      </c>
      <c r="C1405" s="59" t="s">
        <v>1748</v>
      </c>
      <c r="D1405" s="59">
        <v>4.35</v>
      </c>
      <c r="E1405" s="62">
        <v>40000</v>
      </c>
      <c r="F1405" s="59" t="s">
        <v>1746</v>
      </c>
      <c r="G1405" s="59" t="s">
        <v>1747</v>
      </c>
      <c r="H1405" s="59">
        <v>20200630</v>
      </c>
      <c r="I1405" s="59" t="s">
        <v>87</v>
      </c>
      <c r="J1405" s="59" t="s">
        <v>163</v>
      </c>
      <c r="K1405" s="59" t="s">
        <v>79</v>
      </c>
      <c r="L1405" s="66">
        <f t="shared" si="1"/>
        <v>439.833333333333</v>
      </c>
    </row>
    <row r="1406" ht="25" customHeight="1" spans="1:12">
      <c r="A1406" s="59">
        <v>1404</v>
      </c>
      <c r="B1406" s="59" t="s">
        <v>28</v>
      </c>
      <c r="C1406" s="59" t="s">
        <v>1749</v>
      </c>
      <c r="D1406" s="59">
        <v>4.35</v>
      </c>
      <c r="E1406" s="62">
        <v>10000</v>
      </c>
      <c r="F1406" s="59" t="s">
        <v>1750</v>
      </c>
      <c r="G1406" s="59" t="s">
        <v>1751</v>
      </c>
      <c r="H1406" s="59">
        <v>20200630</v>
      </c>
      <c r="I1406" s="59" t="s">
        <v>87</v>
      </c>
      <c r="J1406" s="59" t="s">
        <v>163</v>
      </c>
      <c r="K1406" s="59" t="s">
        <v>79</v>
      </c>
      <c r="L1406" s="66">
        <f t="shared" si="1"/>
        <v>109.958333333333</v>
      </c>
    </row>
    <row r="1407" ht="25" customHeight="1" spans="1:12">
      <c r="A1407" s="59">
        <v>1405</v>
      </c>
      <c r="B1407" s="59" t="s">
        <v>28</v>
      </c>
      <c r="C1407" s="59" t="s">
        <v>1752</v>
      </c>
      <c r="D1407" s="59">
        <v>4.35</v>
      </c>
      <c r="E1407" s="62">
        <v>5000</v>
      </c>
      <c r="F1407" s="59" t="s">
        <v>271</v>
      </c>
      <c r="G1407" s="59" t="s">
        <v>272</v>
      </c>
      <c r="H1407" s="59">
        <v>20200630</v>
      </c>
      <c r="I1407" s="59" t="s">
        <v>87</v>
      </c>
      <c r="J1407" s="59" t="s">
        <v>163</v>
      </c>
      <c r="K1407" s="59" t="s">
        <v>79</v>
      </c>
      <c r="L1407" s="66">
        <f t="shared" si="1"/>
        <v>54.9791666666667</v>
      </c>
    </row>
    <row r="1408" ht="25" customHeight="1" spans="1:12">
      <c r="A1408" s="59">
        <v>1406</v>
      </c>
      <c r="B1408" s="59" t="s">
        <v>28</v>
      </c>
      <c r="C1408" s="59" t="s">
        <v>1753</v>
      </c>
      <c r="D1408" s="59">
        <v>4.35</v>
      </c>
      <c r="E1408" s="62">
        <v>50000</v>
      </c>
      <c r="F1408" s="59" t="s">
        <v>271</v>
      </c>
      <c r="G1408" s="59" t="s">
        <v>272</v>
      </c>
      <c r="H1408" s="59">
        <v>20200630</v>
      </c>
      <c r="I1408" s="59" t="s">
        <v>87</v>
      </c>
      <c r="J1408" s="59" t="s">
        <v>163</v>
      </c>
      <c r="K1408" s="59" t="s">
        <v>79</v>
      </c>
      <c r="L1408" s="66">
        <f t="shared" si="1"/>
        <v>549.791666666667</v>
      </c>
    </row>
    <row r="1409" ht="25" customHeight="1" spans="1:12">
      <c r="A1409" s="59">
        <v>1407</v>
      </c>
      <c r="B1409" s="59" t="s">
        <v>28</v>
      </c>
      <c r="C1409" s="59" t="s">
        <v>1754</v>
      </c>
      <c r="D1409" s="59">
        <v>4.35</v>
      </c>
      <c r="E1409" s="62">
        <v>10000</v>
      </c>
      <c r="F1409" s="59" t="s">
        <v>1755</v>
      </c>
      <c r="G1409" s="59" t="s">
        <v>1756</v>
      </c>
      <c r="H1409" s="59">
        <v>20200630</v>
      </c>
      <c r="I1409" s="59" t="s">
        <v>87</v>
      </c>
      <c r="J1409" s="59" t="s">
        <v>163</v>
      </c>
      <c r="K1409" s="59" t="s">
        <v>79</v>
      </c>
      <c r="L1409" s="66">
        <f t="shared" si="1"/>
        <v>109.958333333333</v>
      </c>
    </row>
    <row r="1410" ht="25" customHeight="1" spans="1:12">
      <c r="A1410" s="59">
        <v>1408</v>
      </c>
      <c r="B1410" s="59" t="s">
        <v>28</v>
      </c>
      <c r="C1410" s="59" t="s">
        <v>1757</v>
      </c>
      <c r="D1410" s="59">
        <v>4.35</v>
      </c>
      <c r="E1410" s="62">
        <v>50000</v>
      </c>
      <c r="F1410" s="59" t="s">
        <v>1755</v>
      </c>
      <c r="G1410" s="59" t="s">
        <v>1756</v>
      </c>
      <c r="H1410" s="59">
        <v>20200630</v>
      </c>
      <c r="I1410" s="59" t="s">
        <v>87</v>
      </c>
      <c r="J1410" s="59" t="s">
        <v>163</v>
      </c>
      <c r="K1410" s="59" t="s">
        <v>79</v>
      </c>
      <c r="L1410" s="66">
        <f t="shared" si="1"/>
        <v>549.791666666667</v>
      </c>
    </row>
    <row r="1411" ht="25" customHeight="1" spans="1:12">
      <c r="A1411" s="59">
        <v>1409</v>
      </c>
      <c r="B1411" s="59" t="s">
        <v>28</v>
      </c>
      <c r="C1411" s="59" t="s">
        <v>1758</v>
      </c>
      <c r="D1411" s="59">
        <v>4.35</v>
      </c>
      <c r="E1411" s="62">
        <v>50000</v>
      </c>
      <c r="F1411" s="59" t="s">
        <v>1755</v>
      </c>
      <c r="G1411" s="59" t="s">
        <v>1756</v>
      </c>
      <c r="H1411" s="59">
        <v>20200630</v>
      </c>
      <c r="I1411" s="59" t="s">
        <v>150</v>
      </c>
      <c r="J1411" s="59" t="s">
        <v>163</v>
      </c>
      <c r="K1411" s="59" t="s">
        <v>79</v>
      </c>
      <c r="L1411" s="66">
        <f t="shared" si="1"/>
        <v>549.791666666667</v>
      </c>
    </row>
    <row r="1412" ht="25" customHeight="1" spans="1:12">
      <c r="A1412" s="59">
        <v>1410</v>
      </c>
      <c r="B1412" s="59" t="s">
        <v>28</v>
      </c>
      <c r="C1412" s="59" t="s">
        <v>1759</v>
      </c>
      <c r="D1412" s="59">
        <v>4.35</v>
      </c>
      <c r="E1412" s="62">
        <v>10000</v>
      </c>
      <c r="F1412" s="59" t="s">
        <v>1760</v>
      </c>
      <c r="G1412" s="59" t="s">
        <v>1761</v>
      </c>
      <c r="H1412" s="59">
        <v>20200630</v>
      </c>
      <c r="I1412" s="59" t="s">
        <v>87</v>
      </c>
      <c r="J1412" s="59" t="s">
        <v>163</v>
      </c>
      <c r="K1412" s="59" t="s">
        <v>79</v>
      </c>
      <c r="L1412" s="66">
        <f t="shared" si="1"/>
        <v>109.958333333333</v>
      </c>
    </row>
    <row r="1413" ht="25" customHeight="1" spans="1:12">
      <c r="A1413" s="59">
        <v>1411</v>
      </c>
      <c r="B1413" s="59" t="s">
        <v>28</v>
      </c>
      <c r="C1413" s="59" t="s">
        <v>1762</v>
      </c>
      <c r="D1413" s="59">
        <v>4.35</v>
      </c>
      <c r="E1413" s="62">
        <v>10000</v>
      </c>
      <c r="F1413" s="59" t="s">
        <v>1763</v>
      </c>
      <c r="G1413" s="59" t="s">
        <v>1764</v>
      </c>
      <c r="H1413" s="59">
        <v>20200630</v>
      </c>
      <c r="I1413" s="59" t="s">
        <v>87</v>
      </c>
      <c r="J1413" s="59" t="s">
        <v>163</v>
      </c>
      <c r="K1413" s="59" t="s">
        <v>79</v>
      </c>
      <c r="L1413" s="66">
        <f t="shared" si="1"/>
        <v>109.958333333333</v>
      </c>
    </row>
    <row r="1414" ht="25" customHeight="1" spans="1:12">
      <c r="A1414" s="59">
        <v>1412</v>
      </c>
      <c r="B1414" s="59" t="s">
        <v>28</v>
      </c>
      <c r="C1414" s="59" t="s">
        <v>397</v>
      </c>
      <c r="D1414" s="59">
        <v>4.35</v>
      </c>
      <c r="E1414" s="62">
        <v>10000</v>
      </c>
      <c r="F1414" s="59" t="s">
        <v>1763</v>
      </c>
      <c r="G1414" s="59" t="s">
        <v>1764</v>
      </c>
      <c r="H1414" s="59">
        <v>20200630</v>
      </c>
      <c r="I1414" s="59" t="s">
        <v>87</v>
      </c>
      <c r="J1414" s="59" t="s">
        <v>163</v>
      </c>
      <c r="K1414" s="59" t="s">
        <v>79</v>
      </c>
      <c r="L1414" s="66">
        <f t="shared" si="1"/>
        <v>109.958333333333</v>
      </c>
    </row>
    <row r="1415" ht="25" customHeight="1" spans="1:12">
      <c r="A1415" s="59">
        <v>1413</v>
      </c>
      <c r="B1415" s="59" t="s">
        <v>28</v>
      </c>
      <c r="C1415" s="59" t="s">
        <v>1765</v>
      </c>
      <c r="D1415" s="59">
        <v>4.35</v>
      </c>
      <c r="E1415" s="62">
        <v>10000</v>
      </c>
      <c r="F1415" s="59" t="s">
        <v>1766</v>
      </c>
      <c r="G1415" s="59" t="s">
        <v>1767</v>
      </c>
      <c r="H1415" s="59">
        <v>20200630</v>
      </c>
      <c r="I1415" s="59" t="s">
        <v>87</v>
      </c>
      <c r="J1415" s="59" t="s">
        <v>163</v>
      </c>
      <c r="K1415" s="59" t="s">
        <v>79</v>
      </c>
      <c r="L1415" s="66">
        <f t="shared" si="1"/>
        <v>109.958333333333</v>
      </c>
    </row>
    <row r="1416" ht="25" customHeight="1" spans="1:12">
      <c r="A1416" s="59">
        <v>1414</v>
      </c>
      <c r="B1416" s="59" t="s">
        <v>28</v>
      </c>
      <c r="C1416" s="59" t="s">
        <v>1768</v>
      </c>
      <c r="D1416" s="59">
        <v>4.35</v>
      </c>
      <c r="E1416" s="62">
        <v>5000</v>
      </c>
      <c r="F1416" s="59" t="s">
        <v>306</v>
      </c>
      <c r="G1416" s="59" t="s">
        <v>307</v>
      </c>
      <c r="H1416" s="59">
        <v>20200630</v>
      </c>
      <c r="I1416" s="59" t="s">
        <v>87</v>
      </c>
      <c r="J1416" s="59" t="s">
        <v>163</v>
      </c>
      <c r="K1416" s="59" t="s">
        <v>79</v>
      </c>
      <c r="L1416" s="66">
        <f t="shared" si="1"/>
        <v>54.9791666666667</v>
      </c>
    </row>
    <row r="1417" ht="25" customHeight="1" spans="1:12">
      <c r="A1417" s="59">
        <v>1415</v>
      </c>
      <c r="B1417" s="59" t="s">
        <v>28</v>
      </c>
      <c r="C1417" s="59" t="s">
        <v>1769</v>
      </c>
      <c r="D1417" s="59">
        <v>4.35</v>
      </c>
      <c r="E1417" s="62">
        <v>5000</v>
      </c>
      <c r="F1417" s="59" t="s">
        <v>306</v>
      </c>
      <c r="G1417" s="59" t="s">
        <v>307</v>
      </c>
      <c r="H1417" s="59">
        <v>20200630</v>
      </c>
      <c r="I1417" s="59" t="s">
        <v>87</v>
      </c>
      <c r="J1417" s="59" t="s">
        <v>163</v>
      </c>
      <c r="K1417" s="59" t="s">
        <v>79</v>
      </c>
      <c r="L1417" s="66">
        <f t="shared" si="1"/>
        <v>54.9791666666667</v>
      </c>
    </row>
    <row r="1418" ht="25" customHeight="1" spans="1:12">
      <c r="A1418" s="59">
        <v>1416</v>
      </c>
      <c r="B1418" s="59" t="s">
        <v>28</v>
      </c>
      <c r="C1418" s="59" t="s">
        <v>1770</v>
      </c>
      <c r="D1418" s="59">
        <v>4.35</v>
      </c>
      <c r="E1418" s="62">
        <v>5000</v>
      </c>
      <c r="F1418" s="59" t="s">
        <v>306</v>
      </c>
      <c r="G1418" s="59" t="s">
        <v>307</v>
      </c>
      <c r="H1418" s="59">
        <v>20200630</v>
      </c>
      <c r="I1418" s="59" t="s">
        <v>87</v>
      </c>
      <c r="J1418" s="59" t="s">
        <v>163</v>
      </c>
      <c r="K1418" s="59" t="s">
        <v>79</v>
      </c>
      <c r="L1418" s="66">
        <f t="shared" si="1"/>
        <v>54.9791666666667</v>
      </c>
    </row>
    <row r="1419" ht="25" customHeight="1" spans="1:12">
      <c r="A1419" s="59">
        <v>1417</v>
      </c>
      <c r="B1419" s="59" t="s">
        <v>28</v>
      </c>
      <c r="C1419" s="59" t="s">
        <v>1771</v>
      </c>
      <c r="D1419" s="59">
        <v>4.35</v>
      </c>
      <c r="E1419" s="62">
        <v>20000</v>
      </c>
      <c r="F1419" s="59" t="s">
        <v>306</v>
      </c>
      <c r="G1419" s="59" t="s">
        <v>307</v>
      </c>
      <c r="H1419" s="59">
        <v>20200630</v>
      </c>
      <c r="I1419" s="59" t="s">
        <v>87</v>
      </c>
      <c r="J1419" s="59" t="s">
        <v>163</v>
      </c>
      <c r="K1419" s="59" t="s">
        <v>79</v>
      </c>
      <c r="L1419" s="66">
        <f t="shared" si="1"/>
        <v>219.916666666667</v>
      </c>
    </row>
    <row r="1420" ht="25" customHeight="1" spans="1:12">
      <c r="A1420" s="59">
        <v>1418</v>
      </c>
      <c r="B1420" s="59" t="s">
        <v>28</v>
      </c>
      <c r="C1420" s="59" t="s">
        <v>1772</v>
      </c>
      <c r="D1420" s="59">
        <v>4.75</v>
      </c>
      <c r="E1420" s="62">
        <v>3000</v>
      </c>
      <c r="F1420" s="59" t="s">
        <v>1773</v>
      </c>
      <c r="G1420" s="59" t="s">
        <v>1774</v>
      </c>
      <c r="H1420" s="59">
        <v>20200630</v>
      </c>
      <c r="I1420" s="59" t="s">
        <v>1775</v>
      </c>
      <c r="J1420" s="59">
        <v>4.75</v>
      </c>
      <c r="K1420" s="59" t="s">
        <v>79</v>
      </c>
      <c r="L1420" s="66">
        <f t="shared" ref="L1420:L1425" si="2">D1420/100/360*91*E1420</f>
        <v>36.0208333333333</v>
      </c>
    </row>
    <row r="1421" ht="25" customHeight="1" spans="1:12">
      <c r="A1421" s="59">
        <v>1419</v>
      </c>
      <c r="B1421" s="59" t="s">
        <v>28</v>
      </c>
      <c r="C1421" s="59" t="s">
        <v>1776</v>
      </c>
      <c r="D1421" s="59">
        <v>4.75</v>
      </c>
      <c r="E1421" s="62">
        <v>3000</v>
      </c>
      <c r="F1421" s="59" t="s">
        <v>1777</v>
      </c>
      <c r="G1421" s="59" t="s">
        <v>1778</v>
      </c>
      <c r="H1421" s="59">
        <v>20200630</v>
      </c>
      <c r="I1421" s="59" t="s">
        <v>1775</v>
      </c>
      <c r="J1421" s="59">
        <v>4.75</v>
      </c>
      <c r="K1421" s="59" t="s">
        <v>79</v>
      </c>
      <c r="L1421" s="66">
        <f t="shared" si="2"/>
        <v>36.0208333333333</v>
      </c>
    </row>
    <row r="1422" ht="25" customHeight="1" spans="1:12">
      <c r="A1422" s="59">
        <v>1420</v>
      </c>
      <c r="B1422" s="59" t="s">
        <v>28</v>
      </c>
      <c r="C1422" s="59" t="s">
        <v>1022</v>
      </c>
      <c r="D1422" s="59">
        <v>4.75</v>
      </c>
      <c r="E1422" s="62">
        <v>3000</v>
      </c>
      <c r="F1422" s="59" t="s">
        <v>1777</v>
      </c>
      <c r="G1422" s="59" t="s">
        <v>1778</v>
      </c>
      <c r="H1422" s="59">
        <v>20200630</v>
      </c>
      <c r="I1422" s="59" t="s">
        <v>1775</v>
      </c>
      <c r="J1422" s="59">
        <v>4.75</v>
      </c>
      <c r="K1422" s="59" t="s">
        <v>79</v>
      </c>
      <c r="L1422" s="66">
        <f t="shared" si="2"/>
        <v>36.0208333333333</v>
      </c>
    </row>
    <row r="1423" ht="25" customHeight="1" spans="1:12">
      <c r="A1423" s="59">
        <v>1421</v>
      </c>
      <c r="B1423" s="59" t="s">
        <v>28</v>
      </c>
      <c r="C1423" s="59" t="s">
        <v>1779</v>
      </c>
      <c r="D1423" s="59">
        <v>4.75</v>
      </c>
      <c r="E1423" s="62">
        <v>3000</v>
      </c>
      <c r="F1423" s="59" t="s">
        <v>1780</v>
      </c>
      <c r="G1423" s="59" t="s">
        <v>1781</v>
      </c>
      <c r="H1423" s="59">
        <v>20200630</v>
      </c>
      <c r="I1423" s="59" t="s">
        <v>1775</v>
      </c>
      <c r="J1423" s="59">
        <v>4.75</v>
      </c>
      <c r="K1423" s="59" t="s">
        <v>79</v>
      </c>
      <c r="L1423" s="66">
        <f t="shared" si="2"/>
        <v>36.0208333333333</v>
      </c>
    </row>
    <row r="1424" ht="25" customHeight="1" spans="1:12">
      <c r="A1424" s="59">
        <v>1422</v>
      </c>
      <c r="B1424" s="59" t="s">
        <v>28</v>
      </c>
      <c r="C1424" s="59" t="s">
        <v>1782</v>
      </c>
      <c r="D1424" s="59">
        <v>4.75</v>
      </c>
      <c r="E1424" s="62">
        <v>3000</v>
      </c>
      <c r="F1424" s="59" t="s">
        <v>1783</v>
      </c>
      <c r="G1424" s="59" t="s">
        <v>1784</v>
      </c>
      <c r="H1424" s="59">
        <v>20200630</v>
      </c>
      <c r="I1424" s="59" t="s">
        <v>1775</v>
      </c>
      <c r="J1424" s="59">
        <v>4.75</v>
      </c>
      <c r="K1424" s="59" t="s">
        <v>79</v>
      </c>
      <c r="L1424" s="66">
        <f t="shared" si="2"/>
        <v>36.0208333333333</v>
      </c>
    </row>
    <row r="1425" ht="25" customHeight="1" spans="1:12">
      <c r="A1425" s="59">
        <v>1423</v>
      </c>
      <c r="B1425" s="59" t="s">
        <v>28</v>
      </c>
      <c r="C1425" s="59" t="s">
        <v>1785</v>
      </c>
      <c r="D1425" s="59">
        <v>4.75</v>
      </c>
      <c r="E1425" s="62">
        <v>3000</v>
      </c>
      <c r="F1425" s="59" t="s">
        <v>1786</v>
      </c>
      <c r="G1425" s="59" t="s">
        <v>1787</v>
      </c>
      <c r="H1425" s="59">
        <v>20200630</v>
      </c>
      <c r="I1425" s="59" t="s">
        <v>1775</v>
      </c>
      <c r="J1425" s="59">
        <v>4.75</v>
      </c>
      <c r="K1425" s="59" t="s">
        <v>79</v>
      </c>
      <c r="L1425" s="66">
        <f t="shared" si="2"/>
        <v>36.0208333333333</v>
      </c>
    </row>
    <row r="1426" ht="25" customHeight="1" spans="1:12">
      <c r="A1426" s="59">
        <v>1424</v>
      </c>
      <c r="B1426" s="59" t="s">
        <v>65</v>
      </c>
      <c r="C1426" s="59" t="s">
        <v>1788</v>
      </c>
      <c r="D1426" s="59">
        <v>4.35</v>
      </c>
      <c r="E1426" s="62">
        <v>5000</v>
      </c>
      <c r="F1426" s="59">
        <v>20200324</v>
      </c>
      <c r="G1426" s="59">
        <v>20210324</v>
      </c>
      <c r="H1426" s="59">
        <v>20200630</v>
      </c>
      <c r="I1426" s="59" t="s">
        <v>367</v>
      </c>
      <c r="J1426" s="59">
        <v>4.35</v>
      </c>
      <c r="K1426" s="59" t="s">
        <v>79</v>
      </c>
      <c r="L1426" s="66">
        <v>54.9791666666667</v>
      </c>
    </row>
    <row r="1427" ht="25" customHeight="1" spans="1:12">
      <c r="A1427" s="59">
        <v>1425</v>
      </c>
      <c r="B1427" s="59" t="s">
        <v>65</v>
      </c>
      <c r="C1427" s="59" t="s">
        <v>1789</v>
      </c>
      <c r="D1427" s="59">
        <v>4.35</v>
      </c>
      <c r="E1427" s="62">
        <v>3000</v>
      </c>
      <c r="F1427" s="59">
        <v>20200325</v>
      </c>
      <c r="G1427" s="59">
        <v>20210325</v>
      </c>
      <c r="H1427" s="59">
        <v>20200630</v>
      </c>
      <c r="I1427" s="59" t="s">
        <v>367</v>
      </c>
      <c r="J1427" s="59">
        <v>4.35</v>
      </c>
      <c r="K1427" s="59" t="s">
        <v>79</v>
      </c>
      <c r="L1427" s="66">
        <v>32.9875</v>
      </c>
    </row>
    <row r="1428" ht="25" customHeight="1" spans="1:12">
      <c r="A1428" s="59">
        <v>1426</v>
      </c>
      <c r="B1428" s="59" t="s">
        <v>65</v>
      </c>
      <c r="C1428" s="59" t="s">
        <v>1790</v>
      </c>
      <c r="D1428" s="59">
        <v>4.35</v>
      </c>
      <c r="E1428" s="62">
        <v>20000</v>
      </c>
      <c r="F1428" s="59">
        <v>20200325</v>
      </c>
      <c r="G1428" s="59">
        <v>20210325</v>
      </c>
      <c r="H1428" s="59">
        <v>20200630</v>
      </c>
      <c r="I1428" s="59" t="s">
        <v>367</v>
      </c>
      <c r="J1428" s="59">
        <v>4.35</v>
      </c>
      <c r="K1428" s="59" t="s">
        <v>79</v>
      </c>
      <c r="L1428" s="66">
        <v>219.916666666667</v>
      </c>
    </row>
    <row r="1429" ht="25" customHeight="1" spans="1:12">
      <c r="A1429" s="59">
        <v>1427</v>
      </c>
      <c r="B1429" s="59" t="s">
        <v>65</v>
      </c>
      <c r="C1429" s="59" t="s">
        <v>1791</v>
      </c>
      <c r="D1429" s="59">
        <v>4.35</v>
      </c>
      <c r="E1429" s="62">
        <v>20000</v>
      </c>
      <c r="F1429" s="59">
        <v>20200325</v>
      </c>
      <c r="G1429" s="59">
        <v>20210325</v>
      </c>
      <c r="H1429" s="59">
        <v>20200630</v>
      </c>
      <c r="I1429" s="59" t="s">
        <v>367</v>
      </c>
      <c r="J1429" s="59">
        <v>4.35</v>
      </c>
      <c r="K1429" s="59" t="s">
        <v>79</v>
      </c>
      <c r="L1429" s="66">
        <v>219.916666666667</v>
      </c>
    </row>
    <row r="1430" ht="25" customHeight="1" spans="1:12">
      <c r="A1430" s="59">
        <v>1428</v>
      </c>
      <c r="B1430" s="59" t="s">
        <v>65</v>
      </c>
      <c r="C1430" s="59" t="s">
        <v>1792</v>
      </c>
      <c r="D1430" s="59">
        <v>4.35</v>
      </c>
      <c r="E1430" s="62">
        <v>20000</v>
      </c>
      <c r="F1430" s="59">
        <v>20200325</v>
      </c>
      <c r="G1430" s="59">
        <v>20210325</v>
      </c>
      <c r="H1430" s="59">
        <v>20200630</v>
      </c>
      <c r="I1430" s="59" t="s">
        <v>367</v>
      </c>
      <c r="J1430" s="59">
        <v>4.35</v>
      </c>
      <c r="K1430" s="59" t="s">
        <v>79</v>
      </c>
      <c r="L1430" s="66">
        <v>219.916666666667</v>
      </c>
    </row>
    <row r="1431" ht="25" customHeight="1" spans="1:12">
      <c r="A1431" s="59">
        <v>1429</v>
      </c>
      <c r="B1431" s="59" t="s">
        <v>65</v>
      </c>
      <c r="C1431" s="59" t="s">
        <v>1793</v>
      </c>
      <c r="D1431" s="59">
        <v>4.35</v>
      </c>
      <c r="E1431" s="62">
        <v>50000</v>
      </c>
      <c r="F1431" s="59">
        <v>20200326</v>
      </c>
      <c r="G1431" s="59">
        <v>20210326</v>
      </c>
      <c r="H1431" s="59">
        <v>20200630</v>
      </c>
      <c r="I1431" s="59" t="s">
        <v>367</v>
      </c>
      <c r="J1431" s="59">
        <v>4.35</v>
      </c>
      <c r="K1431" s="59" t="s">
        <v>79</v>
      </c>
      <c r="L1431" s="66">
        <v>549.791666666667</v>
      </c>
    </row>
    <row r="1432" ht="25" customHeight="1" spans="1:12">
      <c r="A1432" s="59">
        <v>1430</v>
      </c>
      <c r="B1432" s="59" t="s">
        <v>65</v>
      </c>
      <c r="C1432" s="59" t="s">
        <v>1794</v>
      </c>
      <c r="D1432" s="59">
        <v>4.35</v>
      </c>
      <c r="E1432" s="62">
        <v>5000</v>
      </c>
      <c r="F1432" s="59">
        <v>20200326</v>
      </c>
      <c r="G1432" s="59">
        <v>20210326</v>
      </c>
      <c r="H1432" s="59">
        <v>20200630</v>
      </c>
      <c r="I1432" s="59" t="s">
        <v>367</v>
      </c>
      <c r="J1432" s="59">
        <v>4.35</v>
      </c>
      <c r="K1432" s="59" t="s">
        <v>79</v>
      </c>
      <c r="L1432" s="66">
        <v>54.9791666666667</v>
      </c>
    </row>
    <row r="1433" ht="25" customHeight="1" spans="1:12">
      <c r="A1433" s="59">
        <v>1431</v>
      </c>
      <c r="B1433" s="59" t="s">
        <v>65</v>
      </c>
      <c r="C1433" s="59" t="s">
        <v>1795</v>
      </c>
      <c r="D1433" s="59">
        <v>4.35</v>
      </c>
      <c r="E1433" s="62">
        <v>5000</v>
      </c>
      <c r="F1433" s="59">
        <v>20200326</v>
      </c>
      <c r="G1433" s="59">
        <v>20210326</v>
      </c>
      <c r="H1433" s="59">
        <v>20200630</v>
      </c>
      <c r="I1433" s="59" t="s">
        <v>367</v>
      </c>
      <c r="J1433" s="59">
        <v>4.35</v>
      </c>
      <c r="K1433" s="59" t="s">
        <v>79</v>
      </c>
      <c r="L1433" s="66">
        <v>54.9791666666667</v>
      </c>
    </row>
    <row r="1434" ht="25" customHeight="1" spans="1:12">
      <c r="A1434" s="59">
        <v>1432</v>
      </c>
      <c r="B1434" s="59" t="s">
        <v>65</v>
      </c>
      <c r="C1434" s="59" t="s">
        <v>1796</v>
      </c>
      <c r="D1434" s="59">
        <v>4.35</v>
      </c>
      <c r="E1434" s="62">
        <v>5000</v>
      </c>
      <c r="F1434" s="59">
        <v>20200326</v>
      </c>
      <c r="G1434" s="59">
        <v>20210326</v>
      </c>
      <c r="H1434" s="59">
        <v>20200630</v>
      </c>
      <c r="I1434" s="59" t="s">
        <v>27</v>
      </c>
      <c r="J1434" s="59">
        <v>4.35</v>
      </c>
      <c r="K1434" s="59" t="s">
        <v>79</v>
      </c>
      <c r="L1434" s="66">
        <v>54.9791666666667</v>
      </c>
    </row>
    <row r="1435" ht="25" customHeight="1" spans="1:12">
      <c r="A1435" s="59">
        <v>1433</v>
      </c>
      <c r="B1435" s="59" t="s">
        <v>65</v>
      </c>
      <c r="C1435" s="59" t="s">
        <v>1797</v>
      </c>
      <c r="D1435" s="59">
        <v>4.35</v>
      </c>
      <c r="E1435" s="62">
        <v>10000</v>
      </c>
      <c r="F1435" s="59">
        <v>20200327</v>
      </c>
      <c r="G1435" s="59">
        <v>20210327</v>
      </c>
      <c r="H1435" s="59">
        <v>20200630</v>
      </c>
      <c r="I1435" s="59" t="s">
        <v>1569</v>
      </c>
      <c r="J1435" s="59">
        <v>4.35</v>
      </c>
      <c r="K1435" s="59" t="s">
        <v>79</v>
      </c>
      <c r="L1435" s="66">
        <v>109.958333333333</v>
      </c>
    </row>
    <row r="1436" ht="25" customHeight="1" spans="1:12">
      <c r="A1436" s="59">
        <v>1434</v>
      </c>
      <c r="B1436" s="59" t="s">
        <v>65</v>
      </c>
      <c r="C1436" s="59" t="s">
        <v>1798</v>
      </c>
      <c r="D1436" s="59">
        <v>4.35</v>
      </c>
      <c r="E1436" s="62">
        <v>5000</v>
      </c>
      <c r="F1436" s="59">
        <v>20200327</v>
      </c>
      <c r="G1436" s="59">
        <v>20210327</v>
      </c>
      <c r="H1436" s="59">
        <v>20200630</v>
      </c>
      <c r="I1436" s="59" t="s">
        <v>367</v>
      </c>
      <c r="J1436" s="59">
        <v>4.35</v>
      </c>
      <c r="K1436" s="59" t="s">
        <v>79</v>
      </c>
      <c r="L1436" s="66">
        <v>54.9791666666667</v>
      </c>
    </row>
    <row r="1437" ht="25" customHeight="1" spans="1:12">
      <c r="A1437" s="59">
        <v>1435</v>
      </c>
      <c r="B1437" s="59" t="s">
        <v>65</v>
      </c>
      <c r="C1437" s="59" t="s">
        <v>1799</v>
      </c>
      <c r="D1437" s="59">
        <v>4.35</v>
      </c>
      <c r="E1437" s="62">
        <v>50000</v>
      </c>
      <c r="F1437" s="59">
        <v>20200327</v>
      </c>
      <c r="G1437" s="59">
        <v>20210327</v>
      </c>
      <c r="H1437" s="59">
        <v>20200630</v>
      </c>
      <c r="I1437" s="59" t="s">
        <v>367</v>
      </c>
      <c r="J1437" s="59">
        <v>4.35</v>
      </c>
      <c r="K1437" s="59" t="s">
        <v>79</v>
      </c>
      <c r="L1437" s="66">
        <v>549.791666666667</v>
      </c>
    </row>
    <row r="1438" ht="25" customHeight="1" spans="1:12">
      <c r="A1438" s="59">
        <v>1436</v>
      </c>
      <c r="B1438" s="59" t="s">
        <v>65</v>
      </c>
      <c r="C1438" s="59" t="s">
        <v>1800</v>
      </c>
      <c r="D1438" s="59">
        <v>4.35</v>
      </c>
      <c r="E1438" s="62">
        <v>3000</v>
      </c>
      <c r="F1438" s="59">
        <v>20200327</v>
      </c>
      <c r="G1438" s="59">
        <v>20210327</v>
      </c>
      <c r="H1438" s="59">
        <v>20200630</v>
      </c>
      <c r="I1438" s="59" t="s">
        <v>367</v>
      </c>
      <c r="J1438" s="59">
        <v>4.35</v>
      </c>
      <c r="K1438" s="59" t="s">
        <v>79</v>
      </c>
      <c r="L1438" s="66">
        <v>32.9875</v>
      </c>
    </row>
    <row r="1439" ht="25" customHeight="1" spans="1:12">
      <c r="A1439" s="59">
        <v>1437</v>
      </c>
      <c r="B1439" s="59" t="s">
        <v>65</v>
      </c>
      <c r="C1439" s="59" t="s">
        <v>1801</v>
      </c>
      <c r="D1439" s="59">
        <v>4.35</v>
      </c>
      <c r="E1439" s="62">
        <v>3000</v>
      </c>
      <c r="F1439" s="59">
        <v>20200327</v>
      </c>
      <c r="G1439" s="59">
        <v>20210327</v>
      </c>
      <c r="H1439" s="59">
        <v>20200630</v>
      </c>
      <c r="I1439" s="59" t="s">
        <v>367</v>
      </c>
      <c r="J1439" s="59">
        <v>4.35</v>
      </c>
      <c r="K1439" s="59" t="s">
        <v>79</v>
      </c>
      <c r="L1439" s="66">
        <v>32.9875</v>
      </c>
    </row>
    <row r="1440" ht="25" customHeight="1" spans="1:12">
      <c r="A1440" s="59">
        <v>1438</v>
      </c>
      <c r="B1440" s="59" t="s">
        <v>65</v>
      </c>
      <c r="C1440" s="59" t="s">
        <v>1802</v>
      </c>
      <c r="D1440" s="59">
        <v>4.35</v>
      </c>
      <c r="E1440" s="62">
        <v>5000</v>
      </c>
      <c r="F1440" s="59">
        <v>20200330</v>
      </c>
      <c r="G1440" s="59">
        <v>20210330</v>
      </c>
      <c r="H1440" s="59">
        <v>20200630</v>
      </c>
      <c r="I1440" s="59" t="s">
        <v>27</v>
      </c>
      <c r="J1440" s="59">
        <v>4.35</v>
      </c>
      <c r="K1440" s="59" t="s">
        <v>79</v>
      </c>
      <c r="L1440" s="66">
        <v>54.9791666666667</v>
      </c>
    </row>
    <row r="1441" ht="25" customHeight="1" spans="1:12">
      <c r="A1441" s="59">
        <v>1439</v>
      </c>
      <c r="B1441" s="59" t="s">
        <v>65</v>
      </c>
      <c r="C1441" s="59" t="s">
        <v>1803</v>
      </c>
      <c r="D1441" s="61">
        <v>4.75</v>
      </c>
      <c r="E1441" s="61">
        <v>3000</v>
      </c>
      <c r="F1441" s="59" t="s">
        <v>1804</v>
      </c>
      <c r="G1441" s="59" t="s">
        <v>1805</v>
      </c>
      <c r="H1441" s="62">
        <v>20200630</v>
      </c>
      <c r="I1441" s="59" t="s">
        <v>87</v>
      </c>
      <c r="J1441" s="61">
        <v>4.75</v>
      </c>
      <c r="K1441" s="59" t="s">
        <v>79</v>
      </c>
      <c r="L1441" s="66">
        <v>36.02</v>
      </c>
    </row>
    <row r="1442" ht="25" customHeight="1" spans="1:12">
      <c r="A1442" s="59">
        <v>1440</v>
      </c>
      <c r="B1442" s="59" t="s">
        <v>65</v>
      </c>
      <c r="C1442" s="59" t="s">
        <v>1806</v>
      </c>
      <c r="D1442" s="61">
        <v>4.75</v>
      </c>
      <c r="E1442" s="61">
        <v>3000</v>
      </c>
      <c r="F1442" s="59" t="s">
        <v>1807</v>
      </c>
      <c r="G1442" s="59" t="s">
        <v>1808</v>
      </c>
      <c r="H1442" s="62">
        <v>20200630</v>
      </c>
      <c r="I1442" s="59" t="s">
        <v>87</v>
      </c>
      <c r="J1442" s="61">
        <v>4.75</v>
      </c>
      <c r="K1442" s="59" t="s">
        <v>79</v>
      </c>
      <c r="L1442" s="66">
        <v>36.02</v>
      </c>
    </row>
    <row r="1443" ht="25" customHeight="1" spans="1:12">
      <c r="A1443" s="59">
        <v>1441</v>
      </c>
      <c r="B1443" s="59" t="s">
        <v>65</v>
      </c>
      <c r="C1443" s="59" t="s">
        <v>1809</v>
      </c>
      <c r="D1443" s="61">
        <v>4.75</v>
      </c>
      <c r="E1443" s="61">
        <v>3000</v>
      </c>
      <c r="F1443" s="59" t="s">
        <v>1810</v>
      </c>
      <c r="G1443" s="59" t="s">
        <v>1811</v>
      </c>
      <c r="H1443" s="62">
        <v>20200630</v>
      </c>
      <c r="I1443" s="59" t="s">
        <v>87</v>
      </c>
      <c r="J1443" s="61">
        <v>4.75</v>
      </c>
      <c r="K1443" s="59" t="s">
        <v>79</v>
      </c>
      <c r="L1443" s="66">
        <v>36.02</v>
      </c>
    </row>
    <row r="1444" ht="25" customHeight="1" spans="1:12">
      <c r="A1444" s="59">
        <v>1442</v>
      </c>
      <c r="B1444" s="59" t="s">
        <v>65</v>
      </c>
      <c r="C1444" s="59" t="s">
        <v>1812</v>
      </c>
      <c r="D1444" s="61">
        <v>4.75</v>
      </c>
      <c r="E1444" s="61">
        <v>3000</v>
      </c>
      <c r="F1444" s="59" t="s">
        <v>1810</v>
      </c>
      <c r="G1444" s="59" t="s">
        <v>1811</v>
      </c>
      <c r="H1444" s="62">
        <v>20200630</v>
      </c>
      <c r="I1444" s="59" t="s">
        <v>87</v>
      </c>
      <c r="J1444" s="61">
        <v>4.75</v>
      </c>
      <c r="K1444" s="59" t="s">
        <v>79</v>
      </c>
      <c r="L1444" s="66">
        <v>36.02</v>
      </c>
    </row>
    <row r="1445" ht="25" customHeight="1" spans="1:12">
      <c r="A1445" s="59">
        <v>1443</v>
      </c>
      <c r="B1445" s="59" t="s">
        <v>65</v>
      </c>
      <c r="C1445" s="59" t="s">
        <v>1813</v>
      </c>
      <c r="D1445" s="61">
        <v>4.75</v>
      </c>
      <c r="E1445" s="61">
        <v>3000</v>
      </c>
      <c r="F1445" s="59" t="s">
        <v>1814</v>
      </c>
      <c r="G1445" s="59" t="s">
        <v>1815</v>
      </c>
      <c r="H1445" s="62">
        <v>20200630</v>
      </c>
      <c r="I1445" s="59" t="s">
        <v>87</v>
      </c>
      <c r="J1445" s="61">
        <v>4.75</v>
      </c>
      <c r="K1445" s="59" t="s">
        <v>79</v>
      </c>
      <c r="L1445" s="66">
        <v>36.02</v>
      </c>
    </row>
    <row r="1446" ht="25" customHeight="1" spans="1:12">
      <c r="A1446" s="59">
        <v>1444</v>
      </c>
      <c r="B1446" s="59" t="s">
        <v>65</v>
      </c>
      <c r="C1446" s="59" t="s">
        <v>1816</v>
      </c>
      <c r="D1446" s="61">
        <v>4.75</v>
      </c>
      <c r="E1446" s="61">
        <v>3000</v>
      </c>
      <c r="F1446" s="59">
        <v>20180716</v>
      </c>
      <c r="G1446" s="59">
        <v>20210716</v>
      </c>
      <c r="H1446" s="62">
        <v>20200630</v>
      </c>
      <c r="I1446" s="59" t="s">
        <v>87</v>
      </c>
      <c r="J1446" s="61">
        <v>4.75</v>
      </c>
      <c r="K1446" s="59" t="s">
        <v>79</v>
      </c>
      <c r="L1446" s="66">
        <v>36.02</v>
      </c>
    </row>
    <row r="1447" ht="25" customHeight="1" spans="1:12">
      <c r="A1447" s="59">
        <v>1445</v>
      </c>
      <c r="B1447" s="59" t="s">
        <v>65</v>
      </c>
      <c r="C1447" s="59" t="s">
        <v>1817</v>
      </c>
      <c r="D1447" s="61">
        <v>4.75</v>
      </c>
      <c r="E1447" s="61">
        <v>3000</v>
      </c>
      <c r="F1447" s="59">
        <v>20180716</v>
      </c>
      <c r="G1447" s="59">
        <v>20210716</v>
      </c>
      <c r="H1447" s="62">
        <v>20200630</v>
      </c>
      <c r="I1447" s="59" t="s">
        <v>87</v>
      </c>
      <c r="J1447" s="61">
        <v>4.75</v>
      </c>
      <c r="K1447" s="59" t="s">
        <v>79</v>
      </c>
      <c r="L1447" s="66">
        <v>36.02</v>
      </c>
    </row>
    <row r="1448" ht="25" customHeight="1" spans="1:12">
      <c r="A1448" s="59">
        <v>1446</v>
      </c>
      <c r="B1448" s="59" t="s">
        <v>65</v>
      </c>
      <c r="C1448" s="59" t="s">
        <v>1818</v>
      </c>
      <c r="D1448" s="61">
        <v>4.75</v>
      </c>
      <c r="E1448" s="67">
        <v>3000</v>
      </c>
      <c r="F1448" s="59">
        <v>20180803</v>
      </c>
      <c r="G1448" s="59">
        <v>20210803</v>
      </c>
      <c r="H1448" s="62">
        <v>20200630</v>
      </c>
      <c r="I1448" s="59" t="s">
        <v>22</v>
      </c>
      <c r="J1448" s="61">
        <v>4.75</v>
      </c>
      <c r="K1448" s="59" t="s">
        <v>79</v>
      </c>
      <c r="L1448" s="66">
        <v>36.02</v>
      </c>
    </row>
    <row r="1449" ht="25" customHeight="1" spans="1:12">
      <c r="A1449" s="59">
        <v>1447</v>
      </c>
      <c r="B1449" s="59" t="s">
        <v>65</v>
      </c>
      <c r="C1449" s="59" t="s">
        <v>1819</v>
      </c>
      <c r="D1449" s="59">
        <v>4.35</v>
      </c>
      <c r="E1449" s="62">
        <v>5000</v>
      </c>
      <c r="F1449" s="59" t="s">
        <v>142</v>
      </c>
      <c r="G1449" s="59" t="s">
        <v>143</v>
      </c>
      <c r="H1449" s="59">
        <v>20200630</v>
      </c>
      <c r="I1449" s="59" t="s">
        <v>87</v>
      </c>
      <c r="J1449" s="59">
        <v>4.35</v>
      </c>
      <c r="K1449" s="59" t="s">
        <v>79</v>
      </c>
      <c r="L1449" s="66">
        <v>54.9791666666667</v>
      </c>
    </row>
    <row r="1450" ht="25" customHeight="1" spans="1:12">
      <c r="A1450" s="59">
        <v>1448</v>
      </c>
      <c r="B1450" s="59" t="s">
        <v>65</v>
      </c>
      <c r="C1450" s="59" t="s">
        <v>1820</v>
      </c>
      <c r="D1450" s="59">
        <v>4.35</v>
      </c>
      <c r="E1450" s="62">
        <v>5000</v>
      </c>
      <c r="F1450" s="59" t="s">
        <v>142</v>
      </c>
      <c r="G1450" s="59" t="s">
        <v>143</v>
      </c>
      <c r="H1450" s="59">
        <v>20200630</v>
      </c>
      <c r="I1450" s="59" t="s">
        <v>87</v>
      </c>
      <c r="J1450" s="59">
        <v>4.35</v>
      </c>
      <c r="K1450" s="59" t="s">
        <v>79</v>
      </c>
      <c r="L1450" s="66">
        <v>54.9791666666667</v>
      </c>
    </row>
    <row r="1451" ht="25" customHeight="1" spans="1:12">
      <c r="A1451" s="59">
        <v>1449</v>
      </c>
      <c r="B1451" s="59" t="s">
        <v>65</v>
      </c>
      <c r="C1451" s="59" t="s">
        <v>1821</v>
      </c>
      <c r="D1451" s="59">
        <v>4.35</v>
      </c>
      <c r="E1451" s="62">
        <v>10000</v>
      </c>
      <c r="F1451" s="59" t="s">
        <v>142</v>
      </c>
      <c r="G1451" s="59" t="s">
        <v>143</v>
      </c>
      <c r="H1451" s="59">
        <v>20200630</v>
      </c>
      <c r="I1451" s="59" t="s">
        <v>87</v>
      </c>
      <c r="J1451" s="59">
        <v>4.35</v>
      </c>
      <c r="K1451" s="59" t="s">
        <v>79</v>
      </c>
      <c r="L1451" s="66">
        <v>109.958333333333</v>
      </c>
    </row>
    <row r="1452" ht="25" customHeight="1" spans="1:12">
      <c r="A1452" s="59">
        <v>1450</v>
      </c>
      <c r="B1452" s="59" t="s">
        <v>65</v>
      </c>
      <c r="C1452" s="59" t="s">
        <v>1822</v>
      </c>
      <c r="D1452" s="59">
        <v>4.35</v>
      </c>
      <c r="E1452" s="62">
        <v>30000</v>
      </c>
      <c r="F1452" s="59" t="s">
        <v>142</v>
      </c>
      <c r="G1452" s="59" t="s">
        <v>143</v>
      </c>
      <c r="H1452" s="59">
        <v>20200630</v>
      </c>
      <c r="I1452" s="59" t="s">
        <v>87</v>
      </c>
      <c r="J1452" s="59">
        <v>4.35</v>
      </c>
      <c r="K1452" s="59" t="s">
        <v>79</v>
      </c>
      <c r="L1452" s="66">
        <v>329.875</v>
      </c>
    </row>
    <row r="1453" ht="25" customHeight="1" spans="1:12">
      <c r="A1453" s="59">
        <v>1451</v>
      </c>
      <c r="B1453" s="59" t="s">
        <v>65</v>
      </c>
      <c r="C1453" s="59" t="s">
        <v>1823</v>
      </c>
      <c r="D1453" s="59">
        <v>4.35</v>
      </c>
      <c r="E1453" s="62">
        <v>5000</v>
      </c>
      <c r="F1453" s="59">
        <v>20191008</v>
      </c>
      <c r="G1453" s="59">
        <v>20201008</v>
      </c>
      <c r="H1453" s="59">
        <v>20200630</v>
      </c>
      <c r="I1453" s="59" t="s">
        <v>87</v>
      </c>
      <c r="J1453" s="59">
        <v>4.35</v>
      </c>
      <c r="K1453" s="59" t="s">
        <v>79</v>
      </c>
      <c r="L1453" s="66">
        <v>54.9791666666667</v>
      </c>
    </row>
    <row r="1454" ht="25" customHeight="1" spans="1:12">
      <c r="A1454" s="59">
        <v>1452</v>
      </c>
      <c r="B1454" s="59" t="s">
        <v>65</v>
      </c>
      <c r="C1454" s="59" t="s">
        <v>1824</v>
      </c>
      <c r="D1454" s="59">
        <v>4.35</v>
      </c>
      <c r="E1454" s="62">
        <v>5000</v>
      </c>
      <c r="F1454" s="59">
        <v>20191008</v>
      </c>
      <c r="G1454" s="59">
        <v>20201008</v>
      </c>
      <c r="H1454" s="59">
        <v>20200630</v>
      </c>
      <c r="I1454" s="59" t="s">
        <v>87</v>
      </c>
      <c r="J1454" s="59">
        <v>4.35</v>
      </c>
      <c r="K1454" s="59" t="s">
        <v>79</v>
      </c>
      <c r="L1454" s="66">
        <v>54.9791666666667</v>
      </c>
    </row>
    <row r="1455" ht="25" customHeight="1" spans="1:12">
      <c r="A1455" s="59">
        <v>1453</v>
      </c>
      <c r="B1455" s="59" t="s">
        <v>65</v>
      </c>
      <c r="C1455" s="59" t="s">
        <v>1825</v>
      </c>
      <c r="D1455" s="59">
        <v>4.35</v>
      </c>
      <c r="E1455" s="62">
        <v>3000</v>
      </c>
      <c r="F1455" s="59">
        <v>20191008</v>
      </c>
      <c r="G1455" s="59">
        <v>20201008</v>
      </c>
      <c r="H1455" s="59">
        <v>20200630</v>
      </c>
      <c r="I1455" s="59" t="s">
        <v>87</v>
      </c>
      <c r="J1455" s="59">
        <v>4.35</v>
      </c>
      <c r="K1455" s="59" t="s">
        <v>79</v>
      </c>
      <c r="L1455" s="66">
        <v>32.9875</v>
      </c>
    </row>
    <row r="1456" ht="25" customHeight="1" spans="1:12">
      <c r="A1456" s="59">
        <v>1454</v>
      </c>
      <c r="B1456" s="59" t="s">
        <v>65</v>
      </c>
      <c r="C1456" s="59" t="s">
        <v>1826</v>
      </c>
      <c r="D1456" s="59">
        <v>4.35</v>
      </c>
      <c r="E1456" s="62">
        <v>10000</v>
      </c>
      <c r="F1456" s="59">
        <v>20191009</v>
      </c>
      <c r="G1456" s="59">
        <v>20201009</v>
      </c>
      <c r="H1456" s="59">
        <v>20200630</v>
      </c>
      <c r="I1456" s="59" t="s">
        <v>87</v>
      </c>
      <c r="J1456" s="59">
        <v>4.35</v>
      </c>
      <c r="K1456" s="59" t="s">
        <v>79</v>
      </c>
      <c r="L1456" s="66">
        <v>109.958333333333</v>
      </c>
    </row>
    <row r="1457" ht="25" customHeight="1" spans="1:12">
      <c r="A1457" s="59">
        <v>1455</v>
      </c>
      <c r="B1457" s="59" t="s">
        <v>65</v>
      </c>
      <c r="C1457" s="59" t="s">
        <v>1827</v>
      </c>
      <c r="D1457" s="59">
        <v>4.35</v>
      </c>
      <c r="E1457" s="62">
        <v>5000</v>
      </c>
      <c r="F1457" s="59">
        <v>20191009</v>
      </c>
      <c r="G1457" s="59">
        <v>20201009</v>
      </c>
      <c r="H1457" s="59">
        <v>20200630</v>
      </c>
      <c r="I1457" s="59" t="s">
        <v>87</v>
      </c>
      <c r="J1457" s="59">
        <v>4.35</v>
      </c>
      <c r="K1457" s="59" t="s">
        <v>79</v>
      </c>
      <c r="L1457" s="66">
        <v>54.9791666666667</v>
      </c>
    </row>
    <row r="1458" ht="25" customHeight="1" spans="1:12">
      <c r="A1458" s="59">
        <v>1456</v>
      </c>
      <c r="B1458" s="59" t="s">
        <v>65</v>
      </c>
      <c r="C1458" s="59" t="s">
        <v>1828</v>
      </c>
      <c r="D1458" s="59">
        <v>4.35</v>
      </c>
      <c r="E1458" s="62">
        <v>13000</v>
      </c>
      <c r="F1458" s="59">
        <v>20191009</v>
      </c>
      <c r="G1458" s="59">
        <v>20201009</v>
      </c>
      <c r="H1458" s="59">
        <v>20200630</v>
      </c>
      <c r="I1458" s="59" t="s">
        <v>87</v>
      </c>
      <c r="J1458" s="59">
        <v>4.35</v>
      </c>
      <c r="K1458" s="59" t="s">
        <v>79</v>
      </c>
      <c r="L1458" s="66">
        <v>142.945833333333</v>
      </c>
    </row>
    <row r="1459" ht="25" customHeight="1" spans="1:12">
      <c r="A1459" s="59">
        <v>1457</v>
      </c>
      <c r="B1459" s="59" t="s">
        <v>65</v>
      </c>
      <c r="C1459" s="59" t="s">
        <v>1829</v>
      </c>
      <c r="D1459" s="59">
        <v>4.35</v>
      </c>
      <c r="E1459" s="62">
        <v>20000</v>
      </c>
      <c r="F1459" s="59">
        <v>20191009</v>
      </c>
      <c r="G1459" s="59">
        <v>20201009</v>
      </c>
      <c r="H1459" s="59">
        <v>20200630</v>
      </c>
      <c r="I1459" s="59" t="s">
        <v>87</v>
      </c>
      <c r="J1459" s="59">
        <v>4.35</v>
      </c>
      <c r="K1459" s="59" t="s">
        <v>79</v>
      </c>
      <c r="L1459" s="66">
        <v>219.916666666667</v>
      </c>
    </row>
    <row r="1460" ht="25" customHeight="1" spans="1:12">
      <c r="A1460" s="59">
        <v>1458</v>
      </c>
      <c r="B1460" s="59" t="s">
        <v>65</v>
      </c>
      <c r="C1460" s="59" t="s">
        <v>1378</v>
      </c>
      <c r="D1460" s="59">
        <v>4.35</v>
      </c>
      <c r="E1460" s="62">
        <v>20000</v>
      </c>
      <c r="F1460" s="59">
        <v>20191009</v>
      </c>
      <c r="G1460" s="59">
        <v>20201009</v>
      </c>
      <c r="H1460" s="59">
        <v>20200630</v>
      </c>
      <c r="I1460" s="59" t="s">
        <v>87</v>
      </c>
      <c r="J1460" s="59">
        <v>4.35</v>
      </c>
      <c r="K1460" s="59" t="s">
        <v>79</v>
      </c>
      <c r="L1460" s="66">
        <v>219.916666666667</v>
      </c>
    </row>
    <row r="1461" ht="25" customHeight="1" spans="1:12">
      <c r="A1461" s="59">
        <v>1459</v>
      </c>
      <c r="B1461" s="59" t="s">
        <v>65</v>
      </c>
      <c r="C1461" s="59" t="s">
        <v>1830</v>
      </c>
      <c r="D1461" s="59">
        <v>4.35</v>
      </c>
      <c r="E1461" s="62">
        <v>20000</v>
      </c>
      <c r="F1461" s="59">
        <v>20191009</v>
      </c>
      <c r="G1461" s="59">
        <v>20201009</v>
      </c>
      <c r="H1461" s="59">
        <v>20200630</v>
      </c>
      <c r="I1461" s="59" t="s">
        <v>87</v>
      </c>
      <c r="J1461" s="59">
        <v>4.35</v>
      </c>
      <c r="K1461" s="59" t="s">
        <v>79</v>
      </c>
      <c r="L1461" s="66">
        <v>219.916666666667</v>
      </c>
    </row>
    <row r="1462" ht="25" customHeight="1" spans="1:12">
      <c r="A1462" s="59">
        <v>1460</v>
      </c>
      <c r="B1462" s="59" t="s">
        <v>65</v>
      </c>
      <c r="C1462" s="59" t="s">
        <v>1831</v>
      </c>
      <c r="D1462" s="59">
        <v>4.35</v>
      </c>
      <c r="E1462" s="62">
        <v>3000</v>
      </c>
      <c r="F1462" s="59">
        <v>20191009</v>
      </c>
      <c r="G1462" s="59">
        <v>20201009</v>
      </c>
      <c r="H1462" s="59">
        <v>20200630</v>
      </c>
      <c r="I1462" s="59" t="s">
        <v>87</v>
      </c>
      <c r="J1462" s="59">
        <v>4.35</v>
      </c>
      <c r="K1462" s="59" t="s">
        <v>79</v>
      </c>
      <c r="L1462" s="66">
        <v>32.9875</v>
      </c>
    </row>
    <row r="1463" ht="25" customHeight="1" spans="1:12">
      <c r="A1463" s="59">
        <v>1461</v>
      </c>
      <c r="B1463" s="59" t="s">
        <v>65</v>
      </c>
      <c r="C1463" s="59" t="s">
        <v>1832</v>
      </c>
      <c r="D1463" s="59">
        <v>4.35</v>
      </c>
      <c r="E1463" s="62">
        <v>5000</v>
      </c>
      <c r="F1463" s="59">
        <v>20191009</v>
      </c>
      <c r="G1463" s="59">
        <v>20201009</v>
      </c>
      <c r="H1463" s="59">
        <v>20200630</v>
      </c>
      <c r="I1463" s="59" t="s">
        <v>87</v>
      </c>
      <c r="J1463" s="59">
        <v>4.35</v>
      </c>
      <c r="K1463" s="59" t="s">
        <v>79</v>
      </c>
      <c r="L1463" s="66">
        <v>54.9791666666667</v>
      </c>
    </row>
    <row r="1464" ht="25" customHeight="1" spans="1:12">
      <c r="A1464" s="59">
        <v>1462</v>
      </c>
      <c r="B1464" s="59" t="s">
        <v>65</v>
      </c>
      <c r="C1464" s="59" t="s">
        <v>1833</v>
      </c>
      <c r="D1464" s="59">
        <v>4.35</v>
      </c>
      <c r="E1464" s="62">
        <v>20000</v>
      </c>
      <c r="F1464" s="59">
        <v>20191009</v>
      </c>
      <c r="G1464" s="59">
        <v>20201009</v>
      </c>
      <c r="H1464" s="59">
        <v>20200630</v>
      </c>
      <c r="I1464" s="59" t="s">
        <v>87</v>
      </c>
      <c r="J1464" s="59">
        <v>4.35</v>
      </c>
      <c r="K1464" s="59" t="s">
        <v>79</v>
      </c>
      <c r="L1464" s="66">
        <v>219.916666666667</v>
      </c>
    </row>
    <row r="1465" ht="25" customHeight="1" spans="1:12">
      <c r="A1465" s="59">
        <v>1463</v>
      </c>
      <c r="B1465" s="59" t="s">
        <v>65</v>
      </c>
      <c r="C1465" s="59" t="s">
        <v>1834</v>
      </c>
      <c r="D1465" s="59">
        <v>4.35</v>
      </c>
      <c r="E1465" s="62">
        <v>20000</v>
      </c>
      <c r="F1465" s="59">
        <v>20191009</v>
      </c>
      <c r="G1465" s="59">
        <v>20201009</v>
      </c>
      <c r="H1465" s="59">
        <v>20200630</v>
      </c>
      <c r="I1465" s="59" t="s">
        <v>87</v>
      </c>
      <c r="J1465" s="59">
        <v>4.35</v>
      </c>
      <c r="K1465" s="59" t="s">
        <v>79</v>
      </c>
      <c r="L1465" s="66">
        <v>219.916666666667</v>
      </c>
    </row>
    <row r="1466" ht="25" customHeight="1" spans="1:12">
      <c r="A1466" s="59">
        <v>1464</v>
      </c>
      <c r="B1466" s="59" t="s">
        <v>65</v>
      </c>
      <c r="C1466" s="59" t="s">
        <v>1835</v>
      </c>
      <c r="D1466" s="59">
        <v>4.35</v>
      </c>
      <c r="E1466" s="62">
        <v>20000</v>
      </c>
      <c r="F1466" s="59">
        <v>20191010</v>
      </c>
      <c r="G1466" s="59">
        <v>20201010</v>
      </c>
      <c r="H1466" s="59">
        <v>20200630</v>
      </c>
      <c r="I1466" s="59" t="s">
        <v>87</v>
      </c>
      <c r="J1466" s="59">
        <v>4.35</v>
      </c>
      <c r="K1466" s="59" t="s">
        <v>79</v>
      </c>
      <c r="L1466" s="66">
        <v>219.916666666667</v>
      </c>
    </row>
    <row r="1467" ht="25" customHeight="1" spans="1:12">
      <c r="A1467" s="59">
        <v>1465</v>
      </c>
      <c r="B1467" s="59" t="s">
        <v>65</v>
      </c>
      <c r="C1467" s="59" t="s">
        <v>1836</v>
      </c>
      <c r="D1467" s="59">
        <v>4.35</v>
      </c>
      <c r="E1467" s="62">
        <v>8000</v>
      </c>
      <c r="F1467" s="59">
        <v>20191011</v>
      </c>
      <c r="G1467" s="59">
        <v>20201011</v>
      </c>
      <c r="H1467" s="59">
        <v>20200630</v>
      </c>
      <c r="I1467" s="59" t="s">
        <v>87</v>
      </c>
      <c r="J1467" s="59">
        <v>4.35</v>
      </c>
      <c r="K1467" s="59" t="s">
        <v>79</v>
      </c>
      <c r="L1467" s="66">
        <v>87.9666666666667</v>
      </c>
    </row>
    <row r="1468" ht="25" customHeight="1" spans="1:12">
      <c r="A1468" s="59">
        <v>1466</v>
      </c>
      <c r="B1468" s="59" t="s">
        <v>65</v>
      </c>
      <c r="C1468" s="59" t="s">
        <v>1837</v>
      </c>
      <c r="D1468" s="59">
        <v>4.35</v>
      </c>
      <c r="E1468" s="62">
        <v>5000</v>
      </c>
      <c r="F1468" s="59">
        <v>20191011</v>
      </c>
      <c r="G1468" s="59">
        <v>20201011</v>
      </c>
      <c r="H1468" s="59">
        <v>20200630</v>
      </c>
      <c r="I1468" s="59" t="s">
        <v>87</v>
      </c>
      <c r="J1468" s="59">
        <v>4.35</v>
      </c>
      <c r="K1468" s="59" t="s">
        <v>79</v>
      </c>
      <c r="L1468" s="66">
        <v>54.9791666666667</v>
      </c>
    </row>
    <row r="1469" ht="25" customHeight="1" spans="1:12">
      <c r="A1469" s="59">
        <v>1467</v>
      </c>
      <c r="B1469" s="59" t="s">
        <v>65</v>
      </c>
      <c r="C1469" s="59" t="s">
        <v>1838</v>
      </c>
      <c r="D1469" s="59">
        <v>4.35</v>
      </c>
      <c r="E1469" s="62">
        <v>3000</v>
      </c>
      <c r="F1469" s="59">
        <v>20191011</v>
      </c>
      <c r="G1469" s="59">
        <v>20201011</v>
      </c>
      <c r="H1469" s="59">
        <v>20200630</v>
      </c>
      <c r="I1469" s="59" t="s">
        <v>87</v>
      </c>
      <c r="J1469" s="59">
        <v>4.35</v>
      </c>
      <c r="K1469" s="59" t="s">
        <v>79</v>
      </c>
      <c r="L1469" s="66">
        <v>32.9875</v>
      </c>
    </row>
    <row r="1470" ht="25" customHeight="1" spans="1:12">
      <c r="A1470" s="59">
        <v>1468</v>
      </c>
      <c r="B1470" s="59" t="s">
        <v>65</v>
      </c>
      <c r="C1470" s="59" t="s">
        <v>1839</v>
      </c>
      <c r="D1470" s="59">
        <v>4.35</v>
      </c>
      <c r="E1470" s="62">
        <v>5000</v>
      </c>
      <c r="F1470" s="59">
        <v>20191012</v>
      </c>
      <c r="G1470" s="59">
        <v>20201012</v>
      </c>
      <c r="H1470" s="59">
        <v>20200630</v>
      </c>
      <c r="I1470" s="59" t="s">
        <v>87</v>
      </c>
      <c r="J1470" s="59">
        <v>4.35</v>
      </c>
      <c r="K1470" s="59" t="s">
        <v>79</v>
      </c>
      <c r="L1470" s="66">
        <v>54.9791666666667</v>
      </c>
    </row>
    <row r="1471" ht="25" customHeight="1" spans="1:12">
      <c r="A1471" s="59">
        <v>1469</v>
      </c>
      <c r="B1471" s="59" t="s">
        <v>65</v>
      </c>
      <c r="C1471" s="59" t="s">
        <v>1840</v>
      </c>
      <c r="D1471" s="59">
        <v>4.35</v>
      </c>
      <c r="E1471" s="62">
        <v>5000</v>
      </c>
      <c r="F1471" s="59">
        <v>20191012</v>
      </c>
      <c r="G1471" s="59">
        <v>20201012</v>
      </c>
      <c r="H1471" s="59">
        <v>20200630</v>
      </c>
      <c r="I1471" s="59" t="s">
        <v>87</v>
      </c>
      <c r="J1471" s="59">
        <v>4.35</v>
      </c>
      <c r="K1471" s="59" t="s">
        <v>79</v>
      </c>
      <c r="L1471" s="66">
        <v>54.9791666666667</v>
      </c>
    </row>
    <row r="1472" ht="25" customHeight="1" spans="1:12">
      <c r="A1472" s="59">
        <v>1470</v>
      </c>
      <c r="B1472" s="59" t="s">
        <v>65</v>
      </c>
      <c r="C1472" s="59" t="s">
        <v>1841</v>
      </c>
      <c r="D1472" s="59">
        <v>4.35</v>
      </c>
      <c r="E1472" s="62">
        <v>10000</v>
      </c>
      <c r="F1472" s="59">
        <v>20191012</v>
      </c>
      <c r="G1472" s="59">
        <v>20201012</v>
      </c>
      <c r="H1472" s="59">
        <v>20200630</v>
      </c>
      <c r="I1472" s="59" t="s">
        <v>87</v>
      </c>
      <c r="J1472" s="59">
        <v>4.35</v>
      </c>
      <c r="K1472" s="59" t="s">
        <v>79</v>
      </c>
      <c r="L1472" s="66">
        <v>109.958333333333</v>
      </c>
    </row>
    <row r="1473" ht="25" customHeight="1" spans="1:12">
      <c r="A1473" s="59">
        <v>1471</v>
      </c>
      <c r="B1473" s="59" t="s">
        <v>65</v>
      </c>
      <c r="C1473" s="59" t="s">
        <v>1842</v>
      </c>
      <c r="D1473" s="59">
        <v>4.35</v>
      </c>
      <c r="E1473" s="62">
        <v>20000</v>
      </c>
      <c r="F1473" s="59">
        <v>20191012</v>
      </c>
      <c r="G1473" s="59">
        <v>20201012</v>
      </c>
      <c r="H1473" s="59">
        <v>20200630</v>
      </c>
      <c r="I1473" s="59" t="s">
        <v>87</v>
      </c>
      <c r="J1473" s="59">
        <v>4.35</v>
      </c>
      <c r="K1473" s="59" t="s">
        <v>79</v>
      </c>
      <c r="L1473" s="66">
        <v>219.916666666667</v>
      </c>
    </row>
    <row r="1474" ht="25" customHeight="1" spans="1:12">
      <c r="A1474" s="59">
        <v>1472</v>
      </c>
      <c r="B1474" s="59" t="s">
        <v>65</v>
      </c>
      <c r="C1474" s="59" t="s">
        <v>1843</v>
      </c>
      <c r="D1474" s="59">
        <v>4.35</v>
      </c>
      <c r="E1474" s="62">
        <v>3000</v>
      </c>
      <c r="F1474" s="59">
        <v>20191012</v>
      </c>
      <c r="G1474" s="59">
        <v>20201012</v>
      </c>
      <c r="H1474" s="59">
        <v>20200630</v>
      </c>
      <c r="I1474" s="59" t="s">
        <v>87</v>
      </c>
      <c r="J1474" s="59">
        <v>4.35</v>
      </c>
      <c r="K1474" s="59" t="s">
        <v>79</v>
      </c>
      <c r="L1474" s="66">
        <v>32.9875</v>
      </c>
    </row>
    <row r="1475" ht="25" customHeight="1" spans="1:12">
      <c r="A1475" s="59">
        <v>1473</v>
      </c>
      <c r="B1475" s="59" t="s">
        <v>65</v>
      </c>
      <c r="C1475" s="59" t="s">
        <v>1844</v>
      </c>
      <c r="D1475" s="59">
        <v>4.35</v>
      </c>
      <c r="E1475" s="62">
        <v>3000</v>
      </c>
      <c r="F1475" s="59">
        <v>20191012</v>
      </c>
      <c r="G1475" s="59">
        <v>20201012</v>
      </c>
      <c r="H1475" s="59">
        <v>20200630</v>
      </c>
      <c r="I1475" s="59" t="s">
        <v>87</v>
      </c>
      <c r="J1475" s="59">
        <v>4.35</v>
      </c>
      <c r="K1475" s="59" t="s">
        <v>79</v>
      </c>
      <c r="L1475" s="66">
        <v>32.9875</v>
      </c>
    </row>
    <row r="1476" ht="25" customHeight="1" spans="1:12">
      <c r="A1476" s="59">
        <v>1474</v>
      </c>
      <c r="B1476" s="59" t="s">
        <v>65</v>
      </c>
      <c r="C1476" s="59" t="s">
        <v>1845</v>
      </c>
      <c r="D1476" s="59">
        <v>4.35</v>
      </c>
      <c r="E1476" s="62">
        <v>3000</v>
      </c>
      <c r="F1476" s="59">
        <v>20191012</v>
      </c>
      <c r="G1476" s="59">
        <v>20201012</v>
      </c>
      <c r="H1476" s="59">
        <v>20200630</v>
      </c>
      <c r="I1476" s="59" t="s">
        <v>87</v>
      </c>
      <c r="J1476" s="59">
        <v>4.35</v>
      </c>
      <c r="K1476" s="59" t="s">
        <v>79</v>
      </c>
      <c r="L1476" s="66">
        <v>32.9875</v>
      </c>
    </row>
    <row r="1477" ht="25" customHeight="1" spans="1:12">
      <c r="A1477" s="59">
        <v>1475</v>
      </c>
      <c r="B1477" s="59" t="s">
        <v>65</v>
      </c>
      <c r="C1477" s="59" t="s">
        <v>1846</v>
      </c>
      <c r="D1477" s="59">
        <v>4.35</v>
      </c>
      <c r="E1477" s="62">
        <v>5000</v>
      </c>
      <c r="F1477" s="59">
        <v>20191012</v>
      </c>
      <c r="G1477" s="59">
        <v>20201012</v>
      </c>
      <c r="H1477" s="59">
        <v>20200630</v>
      </c>
      <c r="I1477" s="59" t="s">
        <v>87</v>
      </c>
      <c r="J1477" s="59">
        <v>4.35</v>
      </c>
      <c r="K1477" s="59" t="s">
        <v>79</v>
      </c>
      <c r="L1477" s="66">
        <v>54.9791666666667</v>
      </c>
    </row>
    <row r="1478" ht="25" customHeight="1" spans="1:12">
      <c r="A1478" s="59">
        <v>1476</v>
      </c>
      <c r="B1478" s="59" t="s">
        <v>65</v>
      </c>
      <c r="C1478" s="59" t="s">
        <v>1847</v>
      </c>
      <c r="D1478" s="59">
        <v>4.35</v>
      </c>
      <c r="E1478" s="62">
        <v>5000</v>
      </c>
      <c r="F1478" s="59">
        <v>20191012</v>
      </c>
      <c r="G1478" s="59">
        <v>20201012</v>
      </c>
      <c r="H1478" s="59">
        <v>20200630</v>
      </c>
      <c r="I1478" s="59" t="s">
        <v>87</v>
      </c>
      <c r="J1478" s="59">
        <v>4.35</v>
      </c>
      <c r="K1478" s="59" t="s">
        <v>79</v>
      </c>
      <c r="L1478" s="66">
        <v>54.9791666666667</v>
      </c>
    </row>
    <row r="1479" ht="25" customHeight="1" spans="1:12">
      <c r="A1479" s="59">
        <v>1477</v>
      </c>
      <c r="B1479" s="59" t="s">
        <v>65</v>
      </c>
      <c r="C1479" s="59" t="s">
        <v>1848</v>
      </c>
      <c r="D1479" s="59">
        <v>4.35</v>
      </c>
      <c r="E1479" s="62">
        <v>3000</v>
      </c>
      <c r="F1479" s="59">
        <v>20191013</v>
      </c>
      <c r="G1479" s="59">
        <v>20201013</v>
      </c>
      <c r="H1479" s="59">
        <v>20200630</v>
      </c>
      <c r="I1479" s="59" t="s">
        <v>87</v>
      </c>
      <c r="J1479" s="59">
        <v>4.35</v>
      </c>
      <c r="K1479" s="59" t="s">
        <v>79</v>
      </c>
      <c r="L1479" s="66">
        <v>32.9875</v>
      </c>
    </row>
    <row r="1480" ht="25" customHeight="1" spans="1:12">
      <c r="A1480" s="59">
        <v>1478</v>
      </c>
      <c r="B1480" s="59" t="s">
        <v>65</v>
      </c>
      <c r="C1480" s="59" t="s">
        <v>1849</v>
      </c>
      <c r="D1480" s="59">
        <v>4.35</v>
      </c>
      <c r="E1480" s="62">
        <v>5000</v>
      </c>
      <c r="F1480" s="59">
        <v>20191013</v>
      </c>
      <c r="G1480" s="59">
        <v>20201013</v>
      </c>
      <c r="H1480" s="59">
        <v>20200630</v>
      </c>
      <c r="I1480" s="59" t="s">
        <v>87</v>
      </c>
      <c r="J1480" s="59">
        <v>4.35</v>
      </c>
      <c r="K1480" s="59" t="s">
        <v>79</v>
      </c>
      <c r="L1480" s="66">
        <v>54.9791666666667</v>
      </c>
    </row>
    <row r="1481" ht="25" customHeight="1" spans="1:12">
      <c r="A1481" s="59">
        <v>1479</v>
      </c>
      <c r="B1481" s="59" t="s">
        <v>65</v>
      </c>
      <c r="C1481" s="59" t="s">
        <v>1850</v>
      </c>
      <c r="D1481" s="59">
        <v>4.35</v>
      </c>
      <c r="E1481" s="62">
        <v>3000</v>
      </c>
      <c r="F1481" s="59">
        <v>20191013</v>
      </c>
      <c r="G1481" s="59">
        <v>20201013</v>
      </c>
      <c r="H1481" s="59">
        <v>20200630</v>
      </c>
      <c r="I1481" s="59" t="s">
        <v>87</v>
      </c>
      <c r="J1481" s="59">
        <v>4.35</v>
      </c>
      <c r="K1481" s="59" t="s">
        <v>79</v>
      </c>
      <c r="L1481" s="66">
        <v>32.9875</v>
      </c>
    </row>
    <row r="1482" ht="25" customHeight="1" spans="1:12">
      <c r="A1482" s="59">
        <v>1480</v>
      </c>
      <c r="B1482" s="59" t="s">
        <v>65</v>
      </c>
      <c r="C1482" s="59" t="s">
        <v>1851</v>
      </c>
      <c r="D1482" s="59">
        <v>4.35</v>
      </c>
      <c r="E1482" s="62">
        <v>3000</v>
      </c>
      <c r="F1482" s="59">
        <v>20191013</v>
      </c>
      <c r="G1482" s="59">
        <v>20201013</v>
      </c>
      <c r="H1482" s="59">
        <v>20200630</v>
      </c>
      <c r="I1482" s="59" t="s">
        <v>87</v>
      </c>
      <c r="J1482" s="59">
        <v>4.35</v>
      </c>
      <c r="K1482" s="59" t="s">
        <v>79</v>
      </c>
      <c r="L1482" s="66">
        <v>32.9875</v>
      </c>
    </row>
    <row r="1483" ht="25" customHeight="1" spans="1:12">
      <c r="A1483" s="59">
        <v>1481</v>
      </c>
      <c r="B1483" s="59" t="s">
        <v>65</v>
      </c>
      <c r="C1483" s="59" t="s">
        <v>1852</v>
      </c>
      <c r="D1483" s="59">
        <v>4.35</v>
      </c>
      <c r="E1483" s="62">
        <v>3000</v>
      </c>
      <c r="F1483" s="59">
        <v>20191013</v>
      </c>
      <c r="G1483" s="59">
        <v>20201013</v>
      </c>
      <c r="H1483" s="59">
        <v>20200630</v>
      </c>
      <c r="I1483" s="59" t="s">
        <v>87</v>
      </c>
      <c r="J1483" s="59">
        <v>4.35</v>
      </c>
      <c r="K1483" s="59" t="s">
        <v>79</v>
      </c>
      <c r="L1483" s="66">
        <v>32.9875</v>
      </c>
    </row>
    <row r="1484" ht="25" customHeight="1" spans="1:12">
      <c r="A1484" s="59">
        <v>1482</v>
      </c>
      <c r="B1484" s="59" t="s">
        <v>65</v>
      </c>
      <c r="C1484" s="59" t="s">
        <v>1853</v>
      </c>
      <c r="D1484" s="59">
        <v>4.35</v>
      </c>
      <c r="E1484" s="62">
        <v>10000</v>
      </c>
      <c r="F1484" s="59">
        <v>20191013</v>
      </c>
      <c r="G1484" s="59">
        <v>20201013</v>
      </c>
      <c r="H1484" s="59">
        <v>20200630</v>
      </c>
      <c r="I1484" s="59" t="s">
        <v>87</v>
      </c>
      <c r="J1484" s="59">
        <v>4.35</v>
      </c>
      <c r="K1484" s="59" t="s">
        <v>79</v>
      </c>
      <c r="L1484" s="66">
        <v>109.958333333333</v>
      </c>
    </row>
    <row r="1485" ht="25" customHeight="1" spans="1:12">
      <c r="A1485" s="59">
        <v>1483</v>
      </c>
      <c r="B1485" s="59" t="s">
        <v>65</v>
      </c>
      <c r="C1485" s="59" t="s">
        <v>1854</v>
      </c>
      <c r="D1485" s="59">
        <v>4.35</v>
      </c>
      <c r="E1485" s="62">
        <v>3000</v>
      </c>
      <c r="F1485" s="59">
        <v>20191013</v>
      </c>
      <c r="G1485" s="59">
        <v>20201013</v>
      </c>
      <c r="H1485" s="59">
        <v>20200630</v>
      </c>
      <c r="I1485" s="59" t="s">
        <v>87</v>
      </c>
      <c r="J1485" s="59">
        <v>4.35</v>
      </c>
      <c r="K1485" s="59" t="s">
        <v>79</v>
      </c>
      <c r="L1485" s="66">
        <v>32.9875</v>
      </c>
    </row>
    <row r="1486" ht="25" customHeight="1" spans="1:12">
      <c r="A1486" s="59">
        <v>1484</v>
      </c>
      <c r="B1486" s="59" t="s">
        <v>65</v>
      </c>
      <c r="C1486" s="59" t="s">
        <v>1855</v>
      </c>
      <c r="D1486" s="59">
        <v>4.35</v>
      </c>
      <c r="E1486" s="62">
        <v>5000</v>
      </c>
      <c r="F1486" s="59">
        <v>20191013</v>
      </c>
      <c r="G1486" s="59">
        <v>20201013</v>
      </c>
      <c r="H1486" s="59">
        <v>20200630</v>
      </c>
      <c r="I1486" s="59" t="s">
        <v>87</v>
      </c>
      <c r="J1486" s="59">
        <v>4.35</v>
      </c>
      <c r="K1486" s="59" t="s">
        <v>79</v>
      </c>
      <c r="L1486" s="66">
        <v>54.9791666666667</v>
      </c>
    </row>
    <row r="1487" ht="25" customHeight="1" spans="1:12">
      <c r="A1487" s="59">
        <v>1485</v>
      </c>
      <c r="B1487" s="59" t="s">
        <v>65</v>
      </c>
      <c r="C1487" s="59" t="s">
        <v>1856</v>
      </c>
      <c r="D1487" s="59">
        <v>4.35</v>
      </c>
      <c r="E1487" s="62">
        <v>5000</v>
      </c>
      <c r="F1487" s="59">
        <v>20191013</v>
      </c>
      <c r="G1487" s="59">
        <v>20201013</v>
      </c>
      <c r="H1487" s="59">
        <v>20200630</v>
      </c>
      <c r="I1487" s="59" t="s">
        <v>87</v>
      </c>
      <c r="J1487" s="59">
        <v>4.35</v>
      </c>
      <c r="K1487" s="59" t="s">
        <v>79</v>
      </c>
      <c r="L1487" s="66">
        <v>54.9791666666667</v>
      </c>
    </row>
    <row r="1488" ht="25" customHeight="1" spans="1:12">
      <c r="A1488" s="59">
        <v>1486</v>
      </c>
      <c r="B1488" s="59" t="s">
        <v>65</v>
      </c>
      <c r="C1488" s="59" t="s">
        <v>1857</v>
      </c>
      <c r="D1488" s="59">
        <v>4.35</v>
      </c>
      <c r="E1488" s="62">
        <v>3000</v>
      </c>
      <c r="F1488" s="59">
        <v>20191013</v>
      </c>
      <c r="G1488" s="59">
        <v>20201013</v>
      </c>
      <c r="H1488" s="59">
        <v>20200630</v>
      </c>
      <c r="I1488" s="59" t="s">
        <v>87</v>
      </c>
      <c r="J1488" s="59">
        <v>4.35</v>
      </c>
      <c r="K1488" s="59" t="s">
        <v>79</v>
      </c>
      <c r="L1488" s="66">
        <v>32.9875</v>
      </c>
    </row>
    <row r="1489" ht="25" customHeight="1" spans="1:12">
      <c r="A1489" s="59">
        <v>1487</v>
      </c>
      <c r="B1489" s="59" t="s">
        <v>65</v>
      </c>
      <c r="C1489" s="59" t="s">
        <v>1858</v>
      </c>
      <c r="D1489" s="59">
        <v>4.35</v>
      </c>
      <c r="E1489" s="62">
        <v>5000</v>
      </c>
      <c r="F1489" s="59">
        <v>20191014</v>
      </c>
      <c r="G1489" s="59">
        <v>20201014</v>
      </c>
      <c r="H1489" s="59">
        <v>20200630</v>
      </c>
      <c r="I1489" s="59" t="s">
        <v>87</v>
      </c>
      <c r="J1489" s="59">
        <v>4.35</v>
      </c>
      <c r="K1489" s="59" t="s">
        <v>79</v>
      </c>
      <c r="L1489" s="66">
        <v>54.9791666666667</v>
      </c>
    </row>
    <row r="1490" ht="25" customHeight="1" spans="1:12">
      <c r="A1490" s="59">
        <v>1488</v>
      </c>
      <c r="B1490" s="59" t="s">
        <v>65</v>
      </c>
      <c r="C1490" s="59" t="s">
        <v>1859</v>
      </c>
      <c r="D1490" s="59">
        <v>4.35</v>
      </c>
      <c r="E1490" s="62">
        <v>3000</v>
      </c>
      <c r="F1490" s="59">
        <v>20191014</v>
      </c>
      <c r="G1490" s="59">
        <v>20201014</v>
      </c>
      <c r="H1490" s="59">
        <v>20200630</v>
      </c>
      <c r="I1490" s="59" t="s">
        <v>87</v>
      </c>
      <c r="J1490" s="59">
        <v>4.35</v>
      </c>
      <c r="K1490" s="59" t="s">
        <v>79</v>
      </c>
      <c r="L1490" s="66">
        <v>32.9875</v>
      </c>
    </row>
    <row r="1491" ht="25" customHeight="1" spans="1:12">
      <c r="A1491" s="59">
        <v>1489</v>
      </c>
      <c r="B1491" s="59" t="s">
        <v>65</v>
      </c>
      <c r="C1491" s="59" t="s">
        <v>1860</v>
      </c>
      <c r="D1491" s="59">
        <v>4.35</v>
      </c>
      <c r="E1491" s="62">
        <v>5000</v>
      </c>
      <c r="F1491" s="59">
        <v>20191015</v>
      </c>
      <c r="G1491" s="59">
        <v>20201015</v>
      </c>
      <c r="H1491" s="59">
        <v>20200630</v>
      </c>
      <c r="I1491" s="59" t="s">
        <v>87</v>
      </c>
      <c r="J1491" s="59">
        <v>4.35</v>
      </c>
      <c r="K1491" s="59" t="s">
        <v>79</v>
      </c>
      <c r="L1491" s="66">
        <v>54.9791666666667</v>
      </c>
    </row>
    <row r="1492" ht="25" customHeight="1" spans="1:12">
      <c r="A1492" s="59">
        <v>1490</v>
      </c>
      <c r="B1492" s="59" t="s">
        <v>65</v>
      </c>
      <c r="C1492" s="59" t="s">
        <v>1861</v>
      </c>
      <c r="D1492" s="59">
        <v>4.35</v>
      </c>
      <c r="E1492" s="62">
        <v>3000</v>
      </c>
      <c r="F1492" s="59">
        <v>20191015</v>
      </c>
      <c r="G1492" s="59">
        <v>20201015</v>
      </c>
      <c r="H1492" s="59">
        <v>20200630</v>
      </c>
      <c r="I1492" s="59" t="s">
        <v>87</v>
      </c>
      <c r="J1492" s="59">
        <v>4.35</v>
      </c>
      <c r="K1492" s="59" t="s">
        <v>79</v>
      </c>
      <c r="L1492" s="66">
        <v>32.9875</v>
      </c>
    </row>
    <row r="1493" ht="25" customHeight="1" spans="1:12">
      <c r="A1493" s="59">
        <v>1491</v>
      </c>
      <c r="B1493" s="59" t="s">
        <v>65</v>
      </c>
      <c r="C1493" s="59" t="s">
        <v>1862</v>
      </c>
      <c r="D1493" s="59">
        <v>4.35</v>
      </c>
      <c r="E1493" s="62">
        <v>3000</v>
      </c>
      <c r="F1493" s="59">
        <v>20191019</v>
      </c>
      <c r="G1493" s="59">
        <v>20201019</v>
      </c>
      <c r="H1493" s="59">
        <v>20200630</v>
      </c>
      <c r="I1493" s="59" t="s">
        <v>87</v>
      </c>
      <c r="J1493" s="59">
        <v>4.35</v>
      </c>
      <c r="K1493" s="59" t="s">
        <v>79</v>
      </c>
      <c r="L1493" s="66">
        <v>32.9875</v>
      </c>
    </row>
    <row r="1494" ht="25" customHeight="1" spans="1:12">
      <c r="A1494" s="59">
        <v>1492</v>
      </c>
      <c r="B1494" s="59" t="s">
        <v>65</v>
      </c>
      <c r="C1494" s="59" t="s">
        <v>1863</v>
      </c>
      <c r="D1494" s="59">
        <v>4.35</v>
      </c>
      <c r="E1494" s="62">
        <v>20000</v>
      </c>
      <c r="F1494" s="59">
        <v>20191019</v>
      </c>
      <c r="G1494" s="59">
        <v>20201019</v>
      </c>
      <c r="H1494" s="59">
        <v>20200630</v>
      </c>
      <c r="I1494" s="59" t="s">
        <v>87</v>
      </c>
      <c r="J1494" s="59">
        <v>4.35</v>
      </c>
      <c r="K1494" s="59" t="s">
        <v>79</v>
      </c>
      <c r="L1494" s="66">
        <v>219.916666666667</v>
      </c>
    </row>
    <row r="1495" ht="25" customHeight="1" spans="1:12">
      <c r="A1495" s="59">
        <v>1493</v>
      </c>
      <c r="B1495" s="59" t="s">
        <v>65</v>
      </c>
      <c r="C1495" s="59" t="s">
        <v>1864</v>
      </c>
      <c r="D1495" s="59">
        <v>4.35</v>
      </c>
      <c r="E1495" s="62">
        <v>3000</v>
      </c>
      <c r="F1495" s="59">
        <v>20191019</v>
      </c>
      <c r="G1495" s="59">
        <v>20201019</v>
      </c>
      <c r="H1495" s="59">
        <v>20200630</v>
      </c>
      <c r="I1495" s="59" t="s">
        <v>87</v>
      </c>
      <c r="J1495" s="59">
        <v>4.35</v>
      </c>
      <c r="K1495" s="59" t="s">
        <v>79</v>
      </c>
      <c r="L1495" s="66">
        <v>32.9875</v>
      </c>
    </row>
    <row r="1496" ht="25" customHeight="1" spans="1:12">
      <c r="A1496" s="59">
        <v>1494</v>
      </c>
      <c r="B1496" s="59" t="s">
        <v>65</v>
      </c>
      <c r="C1496" s="59" t="s">
        <v>1865</v>
      </c>
      <c r="D1496" s="59">
        <v>4.35</v>
      </c>
      <c r="E1496" s="62">
        <v>5000</v>
      </c>
      <c r="F1496" s="59">
        <v>20191101</v>
      </c>
      <c r="G1496" s="59">
        <v>20201101</v>
      </c>
      <c r="H1496" s="59">
        <v>20200630</v>
      </c>
      <c r="I1496" s="59" t="s">
        <v>87</v>
      </c>
      <c r="J1496" s="59">
        <v>4.35</v>
      </c>
      <c r="K1496" s="59" t="s">
        <v>79</v>
      </c>
      <c r="L1496" s="66">
        <v>54.9791666666667</v>
      </c>
    </row>
    <row r="1497" ht="25" customHeight="1" spans="1:12">
      <c r="A1497" s="59">
        <v>1495</v>
      </c>
      <c r="B1497" s="59" t="s">
        <v>34</v>
      </c>
      <c r="C1497" s="59" t="s">
        <v>1866</v>
      </c>
      <c r="D1497" s="59">
        <v>4.35</v>
      </c>
      <c r="E1497" s="62">
        <v>50000</v>
      </c>
      <c r="F1497" s="59">
        <v>20191020</v>
      </c>
      <c r="G1497" s="59">
        <v>20201020</v>
      </c>
      <c r="H1497" s="59">
        <v>20200630</v>
      </c>
      <c r="I1497" s="59" t="s">
        <v>1313</v>
      </c>
      <c r="J1497" s="59">
        <v>4.35</v>
      </c>
      <c r="K1497" s="59" t="s">
        <v>79</v>
      </c>
      <c r="L1497" s="66">
        <v>549.791666666667</v>
      </c>
    </row>
    <row r="1498" ht="25" customHeight="1" spans="1:12">
      <c r="A1498" s="59">
        <v>1496</v>
      </c>
      <c r="B1498" s="59" t="s">
        <v>34</v>
      </c>
      <c r="C1498" s="59" t="s">
        <v>1867</v>
      </c>
      <c r="D1498" s="59">
        <v>4.35</v>
      </c>
      <c r="E1498" s="62">
        <v>42680</v>
      </c>
      <c r="F1498" s="59">
        <v>20191112</v>
      </c>
      <c r="G1498" s="59">
        <v>20201112</v>
      </c>
      <c r="H1498" s="59">
        <v>20200630</v>
      </c>
      <c r="I1498" s="59" t="s">
        <v>32</v>
      </c>
      <c r="J1498" s="59">
        <v>4.35</v>
      </c>
      <c r="K1498" s="59" t="s">
        <v>79</v>
      </c>
      <c r="L1498" s="66">
        <v>469.302166666667</v>
      </c>
    </row>
    <row r="1499" ht="25" customHeight="1" spans="1:12">
      <c r="A1499" s="59">
        <v>1497</v>
      </c>
      <c r="B1499" s="59" t="s">
        <v>34</v>
      </c>
      <c r="C1499" s="59" t="s">
        <v>1868</v>
      </c>
      <c r="D1499" s="59">
        <v>4.35</v>
      </c>
      <c r="E1499" s="62">
        <v>44572</v>
      </c>
      <c r="F1499" s="59">
        <v>20191112</v>
      </c>
      <c r="G1499" s="59">
        <v>20201112</v>
      </c>
      <c r="H1499" s="59">
        <v>20200630</v>
      </c>
      <c r="I1499" s="59" t="s">
        <v>32</v>
      </c>
      <c r="J1499" s="59">
        <v>4.35</v>
      </c>
      <c r="K1499" s="59" t="s">
        <v>79</v>
      </c>
      <c r="L1499" s="66">
        <v>490.106283333333</v>
      </c>
    </row>
    <row r="1500" ht="25" customHeight="1" spans="1:12">
      <c r="A1500" s="59">
        <v>1498</v>
      </c>
      <c r="B1500" s="59" t="s">
        <v>34</v>
      </c>
      <c r="C1500" s="59" t="s">
        <v>1869</v>
      </c>
      <c r="D1500" s="59">
        <v>4.35</v>
      </c>
      <c r="E1500" s="62">
        <v>45276</v>
      </c>
      <c r="F1500" s="59">
        <v>20191112</v>
      </c>
      <c r="G1500" s="59">
        <v>20201112</v>
      </c>
      <c r="H1500" s="59">
        <v>20200630</v>
      </c>
      <c r="I1500" s="59" t="s">
        <v>32</v>
      </c>
      <c r="J1500" s="59">
        <v>4.35</v>
      </c>
      <c r="K1500" s="59" t="s">
        <v>79</v>
      </c>
      <c r="L1500" s="66">
        <v>497.84735</v>
      </c>
    </row>
    <row r="1501" ht="25" customHeight="1" spans="1:12">
      <c r="A1501" s="59">
        <v>1499</v>
      </c>
      <c r="B1501" s="59" t="s">
        <v>34</v>
      </c>
      <c r="C1501" s="59" t="s">
        <v>1870</v>
      </c>
      <c r="D1501" s="59">
        <v>4.35</v>
      </c>
      <c r="E1501" s="62">
        <v>45408</v>
      </c>
      <c r="F1501" s="59">
        <v>20191112</v>
      </c>
      <c r="G1501" s="59">
        <v>20201112</v>
      </c>
      <c r="H1501" s="59">
        <v>20200630</v>
      </c>
      <c r="I1501" s="59" t="s">
        <v>32</v>
      </c>
      <c r="J1501" s="59">
        <v>4.35</v>
      </c>
      <c r="K1501" s="59" t="s">
        <v>79</v>
      </c>
      <c r="L1501" s="66">
        <v>499.2988</v>
      </c>
    </row>
    <row r="1502" ht="25" customHeight="1" spans="1:12">
      <c r="A1502" s="59">
        <v>1500</v>
      </c>
      <c r="B1502" s="59" t="s">
        <v>34</v>
      </c>
      <c r="C1502" s="59" t="s">
        <v>1871</v>
      </c>
      <c r="D1502" s="59">
        <v>4.35</v>
      </c>
      <c r="E1502" s="62">
        <v>45804</v>
      </c>
      <c r="F1502" s="59">
        <v>20191112</v>
      </c>
      <c r="G1502" s="59">
        <v>20201112</v>
      </c>
      <c r="H1502" s="59">
        <v>20200630</v>
      </c>
      <c r="I1502" s="59" t="s">
        <v>32</v>
      </c>
      <c r="J1502" s="59">
        <v>4.35</v>
      </c>
      <c r="K1502" s="59" t="s">
        <v>79</v>
      </c>
      <c r="L1502" s="66">
        <v>503.65315</v>
      </c>
    </row>
    <row r="1503" ht="25" customHeight="1" spans="1:12">
      <c r="A1503" s="59">
        <v>1501</v>
      </c>
      <c r="B1503" s="59" t="s">
        <v>34</v>
      </c>
      <c r="C1503" s="59" t="s">
        <v>1872</v>
      </c>
      <c r="D1503" s="59">
        <v>4.35</v>
      </c>
      <c r="E1503" s="62">
        <v>46112</v>
      </c>
      <c r="F1503" s="59">
        <v>20191112</v>
      </c>
      <c r="G1503" s="59">
        <v>20201112</v>
      </c>
      <c r="H1503" s="59">
        <v>20200630</v>
      </c>
      <c r="I1503" s="59" t="s">
        <v>32</v>
      </c>
      <c r="J1503" s="59">
        <v>4.35</v>
      </c>
      <c r="K1503" s="59" t="s">
        <v>79</v>
      </c>
      <c r="L1503" s="66">
        <v>507.039866666667</v>
      </c>
    </row>
    <row r="1504" ht="25" customHeight="1" spans="1:12">
      <c r="A1504" s="59">
        <v>1502</v>
      </c>
      <c r="B1504" s="59" t="s">
        <v>34</v>
      </c>
      <c r="C1504" s="59" t="s">
        <v>1873</v>
      </c>
      <c r="D1504" s="59">
        <v>4.35</v>
      </c>
      <c r="E1504" s="62">
        <v>47652</v>
      </c>
      <c r="F1504" s="59">
        <v>20191112</v>
      </c>
      <c r="G1504" s="59">
        <v>20201112</v>
      </c>
      <c r="H1504" s="59">
        <v>20200630</v>
      </c>
      <c r="I1504" s="59" t="s">
        <v>32</v>
      </c>
      <c r="J1504" s="59">
        <v>4.35</v>
      </c>
      <c r="K1504" s="59" t="s">
        <v>79</v>
      </c>
      <c r="L1504" s="66">
        <v>523.97345</v>
      </c>
    </row>
    <row r="1505" ht="25" customHeight="1" spans="1:12">
      <c r="A1505" s="59">
        <v>1503</v>
      </c>
      <c r="B1505" s="59" t="s">
        <v>34</v>
      </c>
      <c r="C1505" s="59" t="s">
        <v>1874</v>
      </c>
      <c r="D1505" s="59">
        <v>4.35</v>
      </c>
      <c r="E1505" s="62">
        <v>48316</v>
      </c>
      <c r="F1505" s="59">
        <v>20191112</v>
      </c>
      <c r="G1505" s="59">
        <v>20201112</v>
      </c>
      <c r="H1505" s="59">
        <v>20200630</v>
      </c>
      <c r="I1505" s="59" t="s">
        <v>32</v>
      </c>
      <c r="J1505" s="59">
        <v>4.35</v>
      </c>
      <c r="K1505" s="59" t="s">
        <v>79</v>
      </c>
      <c r="L1505" s="66">
        <v>529.295433333333</v>
      </c>
    </row>
    <row r="1506" ht="25" customHeight="1" spans="1:12">
      <c r="A1506" s="59">
        <v>1504</v>
      </c>
      <c r="B1506" s="59" t="s">
        <v>34</v>
      </c>
      <c r="C1506" s="59" t="s">
        <v>1875</v>
      </c>
      <c r="D1506" s="59">
        <v>4.35</v>
      </c>
      <c r="E1506" s="62">
        <v>48928</v>
      </c>
      <c r="F1506" s="59">
        <v>20191112</v>
      </c>
      <c r="G1506" s="59">
        <v>20201112</v>
      </c>
      <c r="H1506" s="59">
        <v>20200630</v>
      </c>
      <c r="I1506" s="59" t="s">
        <v>32</v>
      </c>
      <c r="J1506" s="59">
        <v>4.35</v>
      </c>
      <c r="K1506" s="59" t="s">
        <v>79</v>
      </c>
      <c r="L1506" s="66">
        <v>538.004133333333</v>
      </c>
    </row>
    <row r="1507" ht="25" customHeight="1" spans="1:12">
      <c r="A1507" s="59">
        <v>1505</v>
      </c>
      <c r="B1507" s="59" t="s">
        <v>34</v>
      </c>
      <c r="C1507" s="59" t="s">
        <v>1876</v>
      </c>
      <c r="D1507" s="59">
        <v>4.35</v>
      </c>
      <c r="E1507" s="62">
        <v>49016</v>
      </c>
      <c r="F1507" s="59">
        <v>20191112</v>
      </c>
      <c r="G1507" s="59">
        <v>20201112</v>
      </c>
      <c r="H1507" s="59">
        <v>20200630</v>
      </c>
      <c r="I1507" s="59" t="s">
        <v>32</v>
      </c>
      <c r="J1507" s="59">
        <v>4.35</v>
      </c>
      <c r="K1507" s="59" t="s">
        <v>79</v>
      </c>
      <c r="L1507" s="66">
        <v>538.971766666667</v>
      </c>
    </row>
    <row r="1508" ht="25" customHeight="1" spans="1:12">
      <c r="A1508" s="59">
        <v>1506</v>
      </c>
      <c r="B1508" s="59" t="s">
        <v>34</v>
      </c>
      <c r="C1508" s="59" t="s">
        <v>1877</v>
      </c>
      <c r="D1508" s="59">
        <v>4.35</v>
      </c>
      <c r="E1508" s="62">
        <v>49500</v>
      </c>
      <c r="F1508" s="59">
        <v>20191112</v>
      </c>
      <c r="G1508" s="59">
        <v>20201112</v>
      </c>
      <c r="H1508" s="59">
        <v>20200630</v>
      </c>
      <c r="I1508" s="59" t="s">
        <v>32</v>
      </c>
      <c r="J1508" s="59">
        <v>4.35</v>
      </c>
      <c r="K1508" s="59" t="s">
        <v>79</v>
      </c>
      <c r="L1508" s="66">
        <v>544.29375</v>
      </c>
    </row>
    <row r="1509" ht="25" customHeight="1" spans="1:12">
      <c r="A1509" s="59">
        <v>1507</v>
      </c>
      <c r="B1509" s="59" t="s">
        <v>34</v>
      </c>
      <c r="C1509" s="59" t="s">
        <v>1878</v>
      </c>
      <c r="D1509" s="59">
        <v>4.35</v>
      </c>
      <c r="E1509" s="62">
        <v>49676</v>
      </c>
      <c r="F1509" s="59">
        <v>20191112</v>
      </c>
      <c r="G1509" s="59">
        <v>20201112</v>
      </c>
      <c r="H1509" s="59">
        <v>20200630</v>
      </c>
      <c r="I1509" s="59" t="s">
        <v>32</v>
      </c>
      <c r="J1509" s="59">
        <v>4.35</v>
      </c>
      <c r="K1509" s="59" t="s">
        <v>79</v>
      </c>
      <c r="L1509" s="66">
        <v>546.229016666667</v>
      </c>
    </row>
    <row r="1510" ht="25" customHeight="1" spans="1:12">
      <c r="A1510" s="59">
        <v>1508</v>
      </c>
      <c r="B1510" s="59" t="s">
        <v>34</v>
      </c>
      <c r="C1510" s="59" t="s">
        <v>1879</v>
      </c>
      <c r="D1510" s="59">
        <v>4.35</v>
      </c>
      <c r="E1510" s="62">
        <v>49676</v>
      </c>
      <c r="F1510" s="59">
        <v>20191112</v>
      </c>
      <c r="G1510" s="59">
        <v>20201112</v>
      </c>
      <c r="H1510" s="59">
        <v>20200630</v>
      </c>
      <c r="I1510" s="59" t="s">
        <v>32</v>
      </c>
      <c r="J1510" s="59">
        <v>4.35</v>
      </c>
      <c r="K1510" s="59" t="s">
        <v>79</v>
      </c>
      <c r="L1510" s="66">
        <v>546.229016666667</v>
      </c>
    </row>
    <row r="1511" ht="25" customHeight="1" spans="1:12">
      <c r="A1511" s="59">
        <v>1509</v>
      </c>
      <c r="B1511" s="59" t="s">
        <v>34</v>
      </c>
      <c r="C1511" s="59" t="s">
        <v>1880</v>
      </c>
      <c r="D1511" s="59">
        <v>4.35</v>
      </c>
      <c r="E1511" s="62">
        <v>49720</v>
      </c>
      <c r="F1511" s="59">
        <v>20191112</v>
      </c>
      <c r="G1511" s="59">
        <v>20201112</v>
      </c>
      <c r="H1511" s="59">
        <v>20200630</v>
      </c>
      <c r="I1511" s="59" t="s">
        <v>32</v>
      </c>
      <c r="J1511" s="59">
        <v>4.35</v>
      </c>
      <c r="K1511" s="59" t="s">
        <v>79</v>
      </c>
      <c r="L1511" s="66">
        <v>546.712833333333</v>
      </c>
    </row>
    <row r="1512" ht="25" customHeight="1" spans="1:12">
      <c r="A1512" s="59">
        <v>1510</v>
      </c>
      <c r="B1512" s="59" t="s">
        <v>34</v>
      </c>
      <c r="C1512" s="59" t="s">
        <v>1881</v>
      </c>
      <c r="D1512" s="59">
        <v>4.35</v>
      </c>
      <c r="E1512" s="62">
        <v>49808</v>
      </c>
      <c r="F1512" s="59">
        <v>20191112</v>
      </c>
      <c r="G1512" s="59">
        <v>20201112</v>
      </c>
      <c r="H1512" s="59">
        <v>20200630</v>
      </c>
      <c r="I1512" s="59" t="s">
        <v>32</v>
      </c>
      <c r="J1512" s="59">
        <v>4.35</v>
      </c>
      <c r="K1512" s="59" t="s">
        <v>79</v>
      </c>
      <c r="L1512" s="66">
        <v>547.680466666667</v>
      </c>
    </row>
    <row r="1513" ht="25" customHeight="1" spans="1:12">
      <c r="A1513" s="59">
        <v>1511</v>
      </c>
      <c r="B1513" s="59" t="s">
        <v>34</v>
      </c>
      <c r="C1513" s="59" t="s">
        <v>1882</v>
      </c>
      <c r="D1513" s="59">
        <v>4.35</v>
      </c>
      <c r="E1513" s="62">
        <v>49984</v>
      </c>
      <c r="F1513" s="59">
        <v>20191112</v>
      </c>
      <c r="G1513" s="59">
        <v>20201112</v>
      </c>
      <c r="H1513" s="59">
        <v>20200630</v>
      </c>
      <c r="I1513" s="59" t="s">
        <v>32</v>
      </c>
      <c r="J1513" s="59">
        <v>4.35</v>
      </c>
      <c r="K1513" s="59" t="s">
        <v>79</v>
      </c>
      <c r="L1513" s="66">
        <v>549.615733333333</v>
      </c>
    </row>
    <row r="1514" ht="25" customHeight="1" spans="1:12">
      <c r="A1514" s="59">
        <v>1512</v>
      </c>
      <c r="B1514" s="59" t="s">
        <v>34</v>
      </c>
      <c r="C1514" s="59" t="s">
        <v>1883</v>
      </c>
      <c r="D1514" s="59">
        <v>4.35</v>
      </c>
      <c r="E1514" s="62">
        <v>42240</v>
      </c>
      <c r="F1514" s="59">
        <v>20191113</v>
      </c>
      <c r="G1514" s="59">
        <v>20201113</v>
      </c>
      <c r="H1514" s="59">
        <v>20200630</v>
      </c>
      <c r="I1514" s="59" t="s">
        <v>32</v>
      </c>
      <c r="J1514" s="59">
        <v>4.35</v>
      </c>
      <c r="K1514" s="59" t="s">
        <v>79</v>
      </c>
      <c r="L1514" s="66">
        <v>464.464</v>
      </c>
    </row>
    <row r="1515" ht="25" customHeight="1" spans="1:12">
      <c r="A1515" s="59">
        <v>1513</v>
      </c>
      <c r="B1515" s="59" t="s">
        <v>34</v>
      </c>
      <c r="C1515" s="59" t="s">
        <v>1884</v>
      </c>
      <c r="D1515" s="59">
        <v>4.35</v>
      </c>
      <c r="E1515" s="62">
        <v>46684</v>
      </c>
      <c r="F1515" s="59">
        <v>20191113</v>
      </c>
      <c r="G1515" s="59">
        <v>20201113</v>
      </c>
      <c r="H1515" s="59">
        <v>20200630</v>
      </c>
      <c r="I1515" s="59" t="s">
        <v>32</v>
      </c>
      <c r="J1515" s="59">
        <v>4.35</v>
      </c>
      <c r="K1515" s="59" t="s">
        <v>79</v>
      </c>
      <c r="L1515" s="66">
        <v>513.329483333333</v>
      </c>
    </row>
    <row r="1516" ht="25" customHeight="1" spans="1:12">
      <c r="A1516" s="59">
        <v>1514</v>
      </c>
      <c r="B1516" s="59" t="s">
        <v>34</v>
      </c>
      <c r="C1516" s="59" t="s">
        <v>1885</v>
      </c>
      <c r="D1516" s="59">
        <v>4.35</v>
      </c>
      <c r="E1516" s="62">
        <v>47652</v>
      </c>
      <c r="F1516" s="59">
        <v>20191113</v>
      </c>
      <c r="G1516" s="59">
        <v>20201113</v>
      </c>
      <c r="H1516" s="59">
        <v>20200630</v>
      </c>
      <c r="I1516" s="59" t="s">
        <v>32</v>
      </c>
      <c r="J1516" s="59">
        <v>4.35</v>
      </c>
      <c r="K1516" s="59" t="s">
        <v>79</v>
      </c>
      <c r="L1516" s="66">
        <v>523.97345</v>
      </c>
    </row>
    <row r="1517" ht="25" customHeight="1" spans="1:12">
      <c r="A1517" s="59">
        <v>1515</v>
      </c>
      <c r="B1517" s="59" t="s">
        <v>34</v>
      </c>
      <c r="C1517" s="59" t="s">
        <v>1886</v>
      </c>
      <c r="D1517" s="59">
        <v>4.35</v>
      </c>
      <c r="E1517" s="62">
        <v>48884</v>
      </c>
      <c r="F1517" s="59">
        <v>20191113</v>
      </c>
      <c r="G1517" s="59">
        <v>20201113</v>
      </c>
      <c r="H1517" s="59">
        <v>20200630</v>
      </c>
      <c r="I1517" s="59" t="s">
        <v>32</v>
      </c>
      <c r="J1517" s="59">
        <v>4.35</v>
      </c>
      <c r="K1517" s="59" t="s">
        <v>79</v>
      </c>
      <c r="L1517" s="66">
        <v>537.520316666667</v>
      </c>
    </row>
    <row r="1518" ht="25" customHeight="1" spans="1:12">
      <c r="A1518" s="59">
        <v>1516</v>
      </c>
      <c r="B1518" s="59" t="s">
        <v>34</v>
      </c>
      <c r="C1518" s="59" t="s">
        <v>1887</v>
      </c>
      <c r="D1518" s="59">
        <v>4.35</v>
      </c>
      <c r="E1518" s="62">
        <v>49720</v>
      </c>
      <c r="F1518" s="59">
        <v>20191113</v>
      </c>
      <c r="G1518" s="59">
        <v>20201113</v>
      </c>
      <c r="H1518" s="59">
        <v>20200630</v>
      </c>
      <c r="I1518" s="59" t="s">
        <v>32</v>
      </c>
      <c r="J1518" s="59">
        <v>4.35</v>
      </c>
      <c r="K1518" s="59" t="s">
        <v>79</v>
      </c>
      <c r="L1518" s="66">
        <v>546.712833333333</v>
      </c>
    </row>
    <row r="1519" ht="25" customHeight="1" spans="1:12">
      <c r="A1519" s="59">
        <v>1517</v>
      </c>
      <c r="B1519" s="59" t="s">
        <v>34</v>
      </c>
      <c r="C1519" s="59" t="s">
        <v>1888</v>
      </c>
      <c r="D1519" s="59">
        <v>4.35</v>
      </c>
      <c r="E1519" s="62">
        <v>49544</v>
      </c>
      <c r="F1519" s="59">
        <v>20191206</v>
      </c>
      <c r="G1519" s="59">
        <v>20201206</v>
      </c>
      <c r="H1519" s="59">
        <v>20200630</v>
      </c>
      <c r="I1519" s="59" t="s">
        <v>32</v>
      </c>
      <c r="J1519" s="59">
        <v>4.35</v>
      </c>
      <c r="K1519" s="59" t="s">
        <v>79</v>
      </c>
      <c r="L1519" s="66">
        <v>544.777566666667</v>
      </c>
    </row>
    <row r="1520" ht="25" customHeight="1" spans="1:12">
      <c r="A1520" s="59">
        <v>1518</v>
      </c>
      <c r="B1520" s="59" t="s">
        <v>34</v>
      </c>
      <c r="C1520" s="59" t="s">
        <v>1889</v>
      </c>
      <c r="D1520" s="59">
        <v>4.35</v>
      </c>
      <c r="E1520" s="62">
        <v>48664</v>
      </c>
      <c r="F1520" s="59">
        <v>20191206</v>
      </c>
      <c r="G1520" s="59">
        <v>20201206</v>
      </c>
      <c r="H1520" s="59">
        <v>20200630</v>
      </c>
      <c r="I1520" s="59" t="s">
        <v>32</v>
      </c>
      <c r="J1520" s="59">
        <v>4.35</v>
      </c>
      <c r="K1520" s="59" t="s">
        <v>79</v>
      </c>
      <c r="L1520" s="66">
        <v>535.101233333333</v>
      </c>
    </row>
    <row r="1521" ht="25" customHeight="1" spans="1:12">
      <c r="A1521" s="59">
        <v>1519</v>
      </c>
      <c r="B1521" s="59" t="s">
        <v>34</v>
      </c>
      <c r="C1521" s="59" t="s">
        <v>1890</v>
      </c>
      <c r="D1521" s="59">
        <v>4.35</v>
      </c>
      <c r="E1521" s="62">
        <v>45364</v>
      </c>
      <c r="F1521" s="59">
        <v>20191206</v>
      </c>
      <c r="G1521" s="59">
        <v>20201206</v>
      </c>
      <c r="H1521" s="59">
        <v>20200630</v>
      </c>
      <c r="I1521" s="59" t="s">
        <v>32</v>
      </c>
      <c r="J1521" s="59">
        <v>4.35</v>
      </c>
      <c r="K1521" s="59" t="s">
        <v>79</v>
      </c>
      <c r="L1521" s="66">
        <v>498.814983333333</v>
      </c>
    </row>
    <row r="1522" ht="25" customHeight="1" spans="1:12">
      <c r="A1522" s="59">
        <v>1520</v>
      </c>
      <c r="B1522" s="59" t="s">
        <v>34</v>
      </c>
      <c r="C1522" s="59" t="s">
        <v>1891</v>
      </c>
      <c r="D1522" s="59">
        <v>4.35</v>
      </c>
      <c r="E1522" s="62">
        <v>46860</v>
      </c>
      <c r="F1522" s="59">
        <v>20191206</v>
      </c>
      <c r="G1522" s="59">
        <v>20201206</v>
      </c>
      <c r="H1522" s="59">
        <v>20200630</v>
      </c>
      <c r="I1522" s="59" t="s">
        <v>32</v>
      </c>
      <c r="J1522" s="59">
        <v>4.35</v>
      </c>
      <c r="K1522" s="59" t="s">
        <v>79</v>
      </c>
      <c r="L1522" s="66">
        <v>515.26475</v>
      </c>
    </row>
    <row r="1523" ht="25" customHeight="1" spans="1:12">
      <c r="A1523" s="59">
        <v>1521</v>
      </c>
      <c r="B1523" s="59" t="s">
        <v>34</v>
      </c>
      <c r="C1523" s="59" t="s">
        <v>1892</v>
      </c>
      <c r="D1523" s="59">
        <v>4.35</v>
      </c>
      <c r="E1523" s="62">
        <v>47960</v>
      </c>
      <c r="F1523" s="59">
        <v>20191206</v>
      </c>
      <c r="G1523" s="59">
        <v>20201206</v>
      </c>
      <c r="H1523" s="59">
        <v>20200630</v>
      </c>
      <c r="I1523" s="59" t="s">
        <v>32</v>
      </c>
      <c r="J1523" s="59">
        <v>4.35</v>
      </c>
      <c r="K1523" s="59" t="s">
        <v>79</v>
      </c>
      <c r="L1523" s="66">
        <v>527.360166666667</v>
      </c>
    </row>
    <row r="1524" ht="25" customHeight="1" spans="1:12">
      <c r="A1524" s="59">
        <v>1522</v>
      </c>
      <c r="B1524" s="59" t="s">
        <v>34</v>
      </c>
      <c r="C1524" s="59" t="s">
        <v>1893</v>
      </c>
      <c r="D1524" s="59">
        <v>4.35</v>
      </c>
      <c r="E1524" s="62">
        <v>44924</v>
      </c>
      <c r="F1524" s="59">
        <v>20191206</v>
      </c>
      <c r="G1524" s="59">
        <v>20201206</v>
      </c>
      <c r="H1524" s="59">
        <v>20200630</v>
      </c>
      <c r="I1524" s="59" t="s">
        <v>32</v>
      </c>
      <c r="J1524" s="59">
        <v>4.35</v>
      </c>
      <c r="K1524" s="59" t="s">
        <v>79</v>
      </c>
      <c r="L1524" s="66">
        <v>493.976816666667</v>
      </c>
    </row>
    <row r="1525" ht="25" customHeight="1" spans="1:12">
      <c r="A1525" s="59">
        <v>1523</v>
      </c>
      <c r="B1525" s="59" t="s">
        <v>34</v>
      </c>
      <c r="C1525" s="59" t="s">
        <v>1894</v>
      </c>
      <c r="D1525" s="59">
        <v>4.35</v>
      </c>
      <c r="E1525" s="62">
        <v>48884</v>
      </c>
      <c r="F1525" s="59">
        <v>20191206</v>
      </c>
      <c r="G1525" s="59">
        <v>20201206</v>
      </c>
      <c r="H1525" s="59">
        <v>20200630</v>
      </c>
      <c r="I1525" s="59" t="s">
        <v>32</v>
      </c>
      <c r="J1525" s="59">
        <v>4.35</v>
      </c>
      <c r="K1525" s="59" t="s">
        <v>79</v>
      </c>
      <c r="L1525" s="66">
        <v>537.520316666667</v>
      </c>
    </row>
    <row r="1526" ht="25" customHeight="1" spans="1:12">
      <c r="A1526" s="59">
        <v>1524</v>
      </c>
      <c r="B1526" s="59" t="s">
        <v>34</v>
      </c>
      <c r="C1526" s="59" t="s">
        <v>1895</v>
      </c>
      <c r="D1526" s="59">
        <v>4.35</v>
      </c>
      <c r="E1526" s="62">
        <v>48664</v>
      </c>
      <c r="F1526" s="59">
        <v>20191206</v>
      </c>
      <c r="G1526" s="59">
        <v>20201206</v>
      </c>
      <c r="H1526" s="59">
        <v>20200630</v>
      </c>
      <c r="I1526" s="59" t="s">
        <v>32</v>
      </c>
      <c r="J1526" s="59">
        <v>4.35</v>
      </c>
      <c r="K1526" s="59" t="s">
        <v>79</v>
      </c>
      <c r="L1526" s="66">
        <v>535.101233333333</v>
      </c>
    </row>
    <row r="1527" ht="25" customHeight="1" spans="1:12">
      <c r="A1527" s="59">
        <v>1525</v>
      </c>
      <c r="B1527" s="59" t="s">
        <v>34</v>
      </c>
      <c r="C1527" s="59" t="s">
        <v>1896</v>
      </c>
      <c r="D1527" s="59">
        <v>4.35</v>
      </c>
      <c r="E1527" s="62">
        <v>43516</v>
      </c>
      <c r="F1527" s="59">
        <v>20191206</v>
      </c>
      <c r="G1527" s="59">
        <v>20201206</v>
      </c>
      <c r="H1527" s="59">
        <v>20200630</v>
      </c>
      <c r="I1527" s="59" t="s">
        <v>32</v>
      </c>
      <c r="J1527" s="59">
        <v>4.35</v>
      </c>
      <c r="K1527" s="59" t="s">
        <v>79</v>
      </c>
      <c r="L1527" s="66">
        <v>478.494683333333</v>
      </c>
    </row>
    <row r="1528" ht="25" customHeight="1" spans="1:12">
      <c r="A1528" s="59">
        <v>1526</v>
      </c>
      <c r="B1528" s="59" t="s">
        <v>34</v>
      </c>
      <c r="C1528" s="59" t="s">
        <v>1897</v>
      </c>
      <c r="D1528" s="59">
        <v>4.35</v>
      </c>
      <c r="E1528" s="62">
        <v>43956</v>
      </c>
      <c r="F1528" s="59">
        <v>20191206</v>
      </c>
      <c r="G1528" s="59">
        <v>20201206</v>
      </c>
      <c r="H1528" s="59">
        <v>20200630</v>
      </c>
      <c r="I1528" s="59" t="s">
        <v>32</v>
      </c>
      <c r="J1528" s="59">
        <v>4.35</v>
      </c>
      <c r="K1528" s="59" t="s">
        <v>79</v>
      </c>
      <c r="L1528" s="66">
        <v>483.33285</v>
      </c>
    </row>
    <row r="1529" ht="25" customHeight="1" spans="1:12">
      <c r="A1529" s="59">
        <v>1527</v>
      </c>
      <c r="B1529" s="59" t="s">
        <v>34</v>
      </c>
      <c r="C1529" s="59" t="s">
        <v>1898</v>
      </c>
      <c r="D1529" s="59">
        <v>4.35</v>
      </c>
      <c r="E1529" s="62">
        <v>45740</v>
      </c>
      <c r="F1529" s="59">
        <v>20191206</v>
      </c>
      <c r="G1529" s="59">
        <v>20201206</v>
      </c>
      <c r="H1529" s="59">
        <v>20200630</v>
      </c>
      <c r="I1529" s="59" t="s">
        <v>32</v>
      </c>
      <c r="J1529" s="59">
        <v>4.35</v>
      </c>
      <c r="K1529" s="59" t="s">
        <v>79</v>
      </c>
      <c r="L1529" s="66">
        <v>502.949416666667</v>
      </c>
    </row>
    <row r="1530" ht="25" customHeight="1" spans="1:12">
      <c r="A1530" s="59">
        <v>1528</v>
      </c>
      <c r="B1530" s="59" t="s">
        <v>34</v>
      </c>
      <c r="C1530" s="59" t="s">
        <v>1899</v>
      </c>
      <c r="D1530" s="59">
        <v>4.35</v>
      </c>
      <c r="E1530" s="62">
        <v>48840</v>
      </c>
      <c r="F1530" s="59">
        <v>20191206</v>
      </c>
      <c r="G1530" s="59">
        <v>20201206</v>
      </c>
      <c r="H1530" s="59">
        <v>20200630</v>
      </c>
      <c r="I1530" s="59" t="s">
        <v>32</v>
      </c>
      <c r="J1530" s="59">
        <v>4.35</v>
      </c>
      <c r="K1530" s="59" t="s">
        <v>79</v>
      </c>
      <c r="L1530" s="66">
        <v>537.0365</v>
      </c>
    </row>
    <row r="1531" ht="25" customHeight="1" spans="1:12">
      <c r="A1531" s="59">
        <v>1529</v>
      </c>
      <c r="B1531" s="59" t="s">
        <v>34</v>
      </c>
      <c r="C1531" s="59" t="s">
        <v>1900</v>
      </c>
      <c r="D1531" s="59">
        <v>4.35</v>
      </c>
      <c r="E1531" s="62">
        <v>48180</v>
      </c>
      <c r="F1531" s="59">
        <v>20191206</v>
      </c>
      <c r="G1531" s="59">
        <v>20201206</v>
      </c>
      <c r="H1531" s="59">
        <v>20200630</v>
      </c>
      <c r="I1531" s="59" t="s">
        <v>32</v>
      </c>
      <c r="J1531" s="59">
        <v>4.35</v>
      </c>
      <c r="K1531" s="59" t="s">
        <v>79</v>
      </c>
      <c r="L1531" s="66">
        <v>529.77925</v>
      </c>
    </row>
    <row r="1532" ht="25" customHeight="1" spans="1:12">
      <c r="A1532" s="59">
        <v>1530</v>
      </c>
      <c r="B1532" s="59" t="s">
        <v>34</v>
      </c>
      <c r="C1532" s="59" t="s">
        <v>1901</v>
      </c>
      <c r="D1532" s="59">
        <v>4.35</v>
      </c>
      <c r="E1532" s="62">
        <v>47520</v>
      </c>
      <c r="F1532" s="59">
        <v>20191206</v>
      </c>
      <c r="G1532" s="59">
        <v>20201206</v>
      </c>
      <c r="H1532" s="59">
        <v>20200630</v>
      </c>
      <c r="I1532" s="59" t="s">
        <v>32</v>
      </c>
      <c r="J1532" s="59">
        <v>4.35</v>
      </c>
      <c r="K1532" s="59" t="s">
        <v>79</v>
      </c>
      <c r="L1532" s="66">
        <v>522.522</v>
      </c>
    </row>
    <row r="1533" ht="25" customHeight="1" spans="1:12">
      <c r="A1533" s="59">
        <v>1531</v>
      </c>
      <c r="B1533" s="59" t="s">
        <v>34</v>
      </c>
      <c r="C1533" s="59" t="s">
        <v>1902</v>
      </c>
      <c r="D1533" s="59">
        <v>4.35</v>
      </c>
      <c r="E1533" s="62">
        <v>45056</v>
      </c>
      <c r="F1533" s="59">
        <v>20191207</v>
      </c>
      <c r="G1533" s="59">
        <v>20201207</v>
      </c>
      <c r="H1533" s="59">
        <v>20200630</v>
      </c>
      <c r="I1533" s="59" t="s">
        <v>32</v>
      </c>
      <c r="J1533" s="59">
        <v>4.35</v>
      </c>
      <c r="K1533" s="59" t="s">
        <v>79</v>
      </c>
      <c r="L1533" s="66">
        <v>495.428266666667</v>
      </c>
    </row>
    <row r="1534" ht="25" customHeight="1" spans="1:12">
      <c r="A1534" s="59">
        <v>1532</v>
      </c>
      <c r="B1534" s="59" t="s">
        <v>71</v>
      </c>
      <c r="C1534" s="59" t="s">
        <v>1903</v>
      </c>
      <c r="D1534" s="59">
        <v>4.75</v>
      </c>
      <c r="E1534" s="62">
        <v>5000</v>
      </c>
      <c r="F1534" s="59" t="s">
        <v>1904</v>
      </c>
      <c r="G1534" s="59" t="s">
        <v>1905</v>
      </c>
      <c r="H1534" s="59">
        <v>20200630</v>
      </c>
      <c r="I1534" s="59" t="s">
        <v>27</v>
      </c>
      <c r="J1534" s="59">
        <v>4.75</v>
      </c>
      <c r="K1534" s="59" t="s">
        <v>79</v>
      </c>
      <c r="L1534" s="66">
        <v>59.38</v>
      </c>
    </row>
    <row r="1535" ht="25" customHeight="1" spans="1:12">
      <c r="A1535" s="59">
        <v>1533</v>
      </c>
      <c r="B1535" s="59" t="s">
        <v>71</v>
      </c>
      <c r="C1535" s="59" t="s">
        <v>1906</v>
      </c>
      <c r="D1535" s="59">
        <v>4.75</v>
      </c>
      <c r="E1535" s="62">
        <v>5000</v>
      </c>
      <c r="F1535" s="59" t="s">
        <v>1904</v>
      </c>
      <c r="G1535" s="59" t="s">
        <v>1905</v>
      </c>
      <c r="H1535" s="59">
        <v>20200630</v>
      </c>
      <c r="I1535" s="59" t="s">
        <v>27</v>
      </c>
      <c r="J1535" s="59">
        <v>4.75</v>
      </c>
      <c r="K1535" s="59" t="s">
        <v>79</v>
      </c>
      <c r="L1535" s="66">
        <v>59.38</v>
      </c>
    </row>
    <row r="1536" ht="25" customHeight="1" spans="1:12">
      <c r="A1536" s="59">
        <v>1534</v>
      </c>
      <c r="B1536" s="59" t="s">
        <v>71</v>
      </c>
      <c r="C1536" s="59" t="s">
        <v>1907</v>
      </c>
      <c r="D1536" s="59">
        <v>4.75</v>
      </c>
      <c r="E1536" s="62">
        <v>5000</v>
      </c>
      <c r="F1536" s="59" t="s">
        <v>1804</v>
      </c>
      <c r="G1536" s="59" t="s">
        <v>1805</v>
      </c>
      <c r="H1536" s="59">
        <v>20200630</v>
      </c>
      <c r="I1536" s="59" t="s">
        <v>444</v>
      </c>
      <c r="J1536" s="59">
        <v>4.75</v>
      </c>
      <c r="K1536" s="59" t="s">
        <v>79</v>
      </c>
      <c r="L1536" s="66">
        <v>59.38</v>
      </c>
    </row>
    <row r="1537" ht="25" customHeight="1" spans="1:12">
      <c r="A1537" s="59">
        <v>1535</v>
      </c>
      <c r="B1537" s="59" t="s">
        <v>71</v>
      </c>
      <c r="C1537" s="59" t="s">
        <v>1908</v>
      </c>
      <c r="D1537" s="59">
        <v>4.75</v>
      </c>
      <c r="E1537" s="62">
        <v>5000</v>
      </c>
      <c r="F1537" s="59" t="s">
        <v>1804</v>
      </c>
      <c r="G1537" s="59" t="s">
        <v>1805</v>
      </c>
      <c r="H1537" s="59">
        <v>20200630</v>
      </c>
      <c r="I1537" s="59" t="s">
        <v>1909</v>
      </c>
      <c r="J1537" s="59">
        <v>4.75</v>
      </c>
      <c r="K1537" s="59" t="s">
        <v>79</v>
      </c>
      <c r="L1537" s="66">
        <v>59.38</v>
      </c>
    </row>
    <row r="1538" ht="25" customHeight="1" spans="1:12">
      <c r="A1538" s="59">
        <v>1536</v>
      </c>
      <c r="B1538" s="59" t="s">
        <v>71</v>
      </c>
      <c r="C1538" s="59" t="s">
        <v>1910</v>
      </c>
      <c r="D1538" s="59">
        <v>4.75</v>
      </c>
      <c r="E1538" s="62">
        <v>5000</v>
      </c>
      <c r="F1538" s="59" t="s">
        <v>1804</v>
      </c>
      <c r="G1538" s="59" t="s">
        <v>1805</v>
      </c>
      <c r="H1538" s="59">
        <v>20200630</v>
      </c>
      <c r="I1538" s="59" t="s">
        <v>436</v>
      </c>
      <c r="J1538" s="59">
        <v>4.75</v>
      </c>
      <c r="K1538" s="59" t="s">
        <v>79</v>
      </c>
      <c r="L1538" s="66">
        <v>59.38</v>
      </c>
    </row>
    <row r="1539" ht="25" customHeight="1" spans="1:12">
      <c r="A1539" s="59">
        <v>1537</v>
      </c>
      <c r="B1539" s="59" t="s">
        <v>71</v>
      </c>
      <c r="C1539" s="59" t="s">
        <v>1911</v>
      </c>
      <c r="D1539" s="59">
        <v>4.75</v>
      </c>
      <c r="E1539" s="62">
        <v>5000</v>
      </c>
      <c r="F1539" s="59" t="s">
        <v>1804</v>
      </c>
      <c r="G1539" s="59" t="s">
        <v>1805</v>
      </c>
      <c r="H1539" s="59">
        <v>20200630</v>
      </c>
      <c r="I1539" s="59" t="s">
        <v>329</v>
      </c>
      <c r="J1539" s="59">
        <v>4.75</v>
      </c>
      <c r="K1539" s="59" t="s">
        <v>79</v>
      </c>
      <c r="L1539" s="66">
        <v>59.38</v>
      </c>
    </row>
    <row r="1540" ht="25" customHeight="1" spans="1:12">
      <c r="A1540" s="59">
        <v>1538</v>
      </c>
      <c r="B1540" s="59" t="s">
        <v>71</v>
      </c>
      <c r="C1540" s="59" t="s">
        <v>1912</v>
      </c>
      <c r="D1540" s="59">
        <v>4.75</v>
      </c>
      <c r="E1540" s="62">
        <v>5000</v>
      </c>
      <c r="F1540" s="59" t="s">
        <v>1913</v>
      </c>
      <c r="G1540" s="59" t="s">
        <v>1914</v>
      </c>
      <c r="H1540" s="59">
        <v>20200630</v>
      </c>
      <c r="I1540" s="59" t="s">
        <v>444</v>
      </c>
      <c r="J1540" s="59">
        <v>4.75</v>
      </c>
      <c r="K1540" s="59" t="s">
        <v>79</v>
      </c>
      <c r="L1540" s="66">
        <v>59.38</v>
      </c>
    </row>
    <row r="1541" ht="25" customHeight="1" spans="1:12">
      <c r="A1541" s="59">
        <v>1539</v>
      </c>
      <c r="B1541" s="59" t="s">
        <v>71</v>
      </c>
      <c r="C1541" s="59" t="s">
        <v>1915</v>
      </c>
      <c r="D1541" s="59">
        <v>4.75</v>
      </c>
      <c r="E1541" s="62">
        <v>5000</v>
      </c>
      <c r="F1541" s="59" t="s">
        <v>1916</v>
      </c>
      <c r="G1541" s="59" t="s">
        <v>1805</v>
      </c>
      <c r="H1541" s="59">
        <v>20200630</v>
      </c>
      <c r="I1541" s="59" t="s">
        <v>444</v>
      </c>
      <c r="J1541" s="59">
        <v>4.75</v>
      </c>
      <c r="K1541" s="59" t="s">
        <v>79</v>
      </c>
      <c r="L1541" s="66">
        <v>59.38</v>
      </c>
    </row>
    <row r="1542" ht="25" customHeight="1" spans="1:12">
      <c r="A1542" s="59">
        <v>1540</v>
      </c>
      <c r="B1542" s="59" t="s">
        <v>71</v>
      </c>
      <c r="C1542" s="59" t="s">
        <v>1917</v>
      </c>
      <c r="D1542" s="59">
        <v>4.75</v>
      </c>
      <c r="E1542" s="62">
        <v>5000</v>
      </c>
      <c r="F1542" s="59" t="s">
        <v>350</v>
      </c>
      <c r="G1542" s="59" t="s">
        <v>351</v>
      </c>
      <c r="H1542" s="59">
        <v>20200630</v>
      </c>
      <c r="I1542" s="59" t="s">
        <v>27</v>
      </c>
      <c r="J1542" s="59">
        <v>4.75</v>
      </c>
      <c r="K1542" s="59" t="s">
        <v>79</v>
      </c>
      <c r="L1542" s="66">
        <v>59.38</v>
      </c>
    </row>
    <row r="1543" ht="25" customHeight="1" spans="1:12">
      <c r="A1543" s="59">
        <v>1541</v>
      </c>
      <c r="B1543" s="59" t="s">
        <v>71</v>
      </c>
      <c r="C1543" s="59" t="s">
        <v>1918</v>
      </c>
      <c r="D1543" s="59">
        <v>4.75</v>
      </c>
      <c r="E1543" s="62">
        <v>5000</v>
      </c>
      <c r="F1543" s="59" t="s">
        <v>1469</v>
      </c>
      <c r="G1543" s="59" t="s">
        <v>1470</v>
      </c>
      <c r="H1543" s="59">
        <v>20200630</v>
      </c>
      <c r="I1543" s="59" t="s">
        <v>1909</v>
      </c>
      <c r="J1543" s="59">
        <v>4.75</v>
      </c>
      <c r="K1543" s="59" t="s">
        <v>79</v>
      </c>
      <c r="L1543" s="66">
        <v>59.38</v>
      </c>
    </row>
    <row r="1544" ht="25" customHeight="1" spans="1:12">
      <c r="A1544" s="59">
        <v>1542</v>
      </c>
      <c r="B1544" s="59" t="s">
        <v>71</v>
      </c>
      <c r="C1544" s="59" t="s">
        <v>1919</v>
      </c>
      <c r="D1544" s="59">
        <v>4.75</v>
      </c>
      <c r="E1544" s="62">
        <v>5000</v>
      </c>
      <c r="F1544" s="59" t="s">
        <v>1469</v>
      </c>
      <c r="G1544" s="59" t="s">
        <v>1470</v>
      </c>
      <c r="H1544" s="59">
        <v>20200630</v>
      </c>
      <c r="I1544" s="59" t="s">
        <v>1920</v>
      </c>
      <c r="J1544" s="59">
        <v>4.75</v>
      </c>
      <c r="K1544" s="59" t="s">
        <v>79</v>
      </c>
      <c r="L1544" s="66">
        <v>59.38</v>
      </c>
    </row>
    <row r="1545" ht="25" customHeight="1" spans="1:12">
      <c r="A1545" s="59">
        <v>1543</v>
      </c>
      <c r="B1545" s="59" t="s">
        <v>71</v>
      </c>
      <c r="C1545" s="59" t="s">
        <v>1921</v>
      </c>
      <c r="D1545" s="59">
        <v>4.75</v>
      </c>
      <c r="E1545" s="62">
        <v>5000</v>
      </c>
      <c r="F1545" s="59" t="s">
        <v>1922</v>
      </c>
      <c r="G1545" s="59" t="s">
        <v>1923</v>
      </c>
      <c r="H1545" s="59">
        <v>20200630</v>
      </c>
      <c r="I1545" s="59" t="s">
        <v>367</v>
      </c>
      <c r="J1545" s="59">
        <v>4.75</v>
      </c>
      <c r="K1545" s="59" t="s">
        <v>79</v>
      </c>
      <c r="L1545" s="66">
        <v>59.38</v>
      </c>
    </row>
    <row r="1546" ht="25" customHeight="1" spans="1:12">
      <c r="A1546" s="59">
        <v>1544</v>
      </c>
      <c r="B1546" s="59" t="s">
        <v>71</v>
      </c>
      <c r="C1546" s="59" t="s">
        <v>1924</v>
      </c>
      <c r="D1546" s="59">
        <v>4.35</v>
      </c>
      <c r="E1546" s="62">
        <v>50000</v>
      </c>
      <c r="F1546" s="59" t="s">
        <v>1925</v>
      </c>
      <c r="G1546" s="59" t="s">
        <v>1926</v>
      </c>
      <c r="H1546" s="59">
        <v>20200630</v>
      </c>
      <c r="I1546" s="59" t="s">
        <v>22</v>
      </c>
      <c r="J1546" s="59">
        <v>4.35</v>
      </c>
      <c r="K1546" s="59" t="s">
        <v>79</v>
      </c>
      <c r="L1546" s="66">
        <v>543.75</v>
      </c>
    </row>
    <row r="1547" ht="25" customHeight="1" spans="1:12">
      <c r="A1547" s="59">
        <v>1545</v>
      </c>
      <c r="B1547" s="59" t="s">
        <v>71</v>
      </c>
      <c r="C1547" s="59" t="s">
        <v>1927</v>
      </c>
      <c r="D1547" s="59">
        <v>4.35</v>
      </c>
      <c r="E1547" s="62">
        <v>50000</v>
      </c>
      <c r="F1547" s="59" t="s">
        <v>256</v>
      </c>
      <c r="G1547" s="59" t="s">
        <v>257</v>
      </c>
      <c r="H1547" s="59">
        <v>20200630</v>
      </c>
      <c r="I1547" s="59" t="s">
        <v>1928</v>
      </c>
      <c r="J1547" s="59">
        <v>4.35</v>
      </c>
      <c r="K1547" s="59" t="s">
        <v>79</v>
      </c>
      <c r="L1547" s="66">
        <v>543.75</v>
      </c>
    </row>
    <row r="1548" ht="25" customHeight="1" spans="1:12">
      <c r="A1548" s="59">
        <v>1546</v>
      </c>
      <c r="B1548" s="59" t="s">
        <v>71</v>
      </c>
      <c r="C1548" s="59" t="s">
        <v>1929</v>
      </c>
      <c r="D1548" s="59">
        <v>4.35</v>
      </c>
      <c r="E1548" s="62">
        <v>50000</v>
      </c>
      <c r="F1548" s="59" t="s">
        <v>256</v>
      </c>
      <c r="G1548" s="59" t="s">
        <v>257</v>
      </c>
      <c r="H1548" s="59">
        <v>20200630</v>
      </c>
      <c r="I1548" s="59" t="s">
        <v>1930</v>
      </c>
      <c r="J1548" s="59">
        <v>4.35</v>
      </c>
      <c r="K1548" s="59" t="s">
        <v>79</v>
      </c>
      <c r="L1548" s="66">
        <v>543.75</v>
      </c>
    </row>
    <row r="1549" ht="25" customHeight="1" spans="1:12">
      <c r="A1549" s="59">
        <v>1547</v>
      </c>
      <c r="B1549" s="59" t="s">
        <v>71</v>
      </c>
      <c r="C1549" s="59" t="s">
        <v>1931</v>
      </c>
      <c r="D1549" s="59">
        <v>4.35</v>
      </c>
      <c r="E1549" s="62">
        <v>50000</v>
      </c>
      <c r="F1549" s="59" t="s">
        <v>1932</v>
      </c>
      <c r="G1549" s="59" t="s">
        <v>1933</v>
      </c>
      <c r="H1549" s="59">
        <v>20200630</v>
      </c>
      <c r="I1549" s="59" t="s">
        <v>1934</v>
      </c>
      <c r="J1549" s="59">
        <v>4.35</v>
      </c>
      <c r="K1549" s="59" t="s">
        <v>79</v>
      </c>
      <c r="L1549" s="66">
        <v>543.75</v>
      </c>
    </row>
    <row r="1550" ht="25" customHeight="1" spans="1:12">
      <c r="A1550" s="59">
        <v>1548</v>
      </c>
      <c r="B1550" s="59" t="s">
        <v>71</v>
      </c>
      <c r="C1550" s="59" t="s">
        <v>1935</v>
      </c>
      <c r="D1550" s="59">
        <v>4.35</v>
      </c>
      <c r="E1550" s="62">
        <v>20000</v>
      </c>
      <c r="F1550" s="59" t="s">
        <v>142</v>
      </c>
      <c r="G1550" s="59" t="s">
        <v>143</v>
      </c>
      <c r="H1550" s="59">
        <v>20200630</v>
      </c>
      <c r="I1550" s="59" t="s">
        <v>1936</v>
      </c>
      <c r="J1550" s="59">
        <v>4.35</v>
      </c>
      <c r="K1550" s="59" t="s">
        <v>79</v>
      </c>
      <c r="L1550" s="66">
        <v>217.5</v>
      </c>
    </row>
    <row r="1551" ht="25" customHeight="1" spans="1:12">
      <c r="A1551" s="59">
        <v>1549</v>
      </c>
      <c r="B1551" s="59" t="s">
        <v>71</v>
      </c>
      <c r="C1551" s="59" t="s">
        <v>1937</v>
      </c>
      <c r="D1551" s="59">
        <v>4.35</v>
      </c>
      <c r="E1551" s="62">
        <v>30000</v>
      </c>
      <c r="F1551" s="59" t="s">
        <v>142</v>
      </c>
      <c r="G1551" s="59" t="s">
        <v>143</v>
      </c>
      <c r="H1551" s="59">
        <v>20200630</v>
      </c>
      <c r="I1551" s="59" t="s">
        <v>1938</v>
      </c>
      <c r="J1551" s="59">
        <v>4.35</v>
      </c>
      <c r="K1551" s="59" t="s">
        <v>79</v>
      </c>
      <c r="L1551" s="66">
        <v>326.25</v>
      </c>
    </row>
    <row r="1552" ht="25" customHeight="1" spans="1:12">
      <c r="A1552" s="59">
        <v>1550</v>
      </c>
      <c r="B1552" s="59" t="s">
        <v>71</v>
      </c>
      <c r="C1552" s="59" t="s">
        <v>1939</v>
      </c>
      <c r="D1552" s="59">
        <v>4.35</v>
      </c>
      <c r="E1552" s="62">
        <v>30000</v>
      </c>
      <c r="F1552" s="59" t="s">
        <v>142</v>
      </c>
      <c r="G1552" s="59" t="s">
        <v>143</v>
      </c>
      <c r="H1552" s="59">
        <v>20200630</v>
      </c>
      <c r="I1552" s="59" t="s">
        <v>1940</v>
      </c>
      <c r="J1552" s="59">
        <v>4.35</v>
      </c>
      <c r="K1552" s="59" t="s">
        <v>79</v>
      </c>
      <c r="L1552" s="66">
        <v>326.25</v>
      </c>
    </row>
    <row r="1553" ht="25" customHeight="1" spans="1:12">
      <c r="A1553" s="59">
        <v>1551</v>
      </c>
      <c r="B1553" s="59" t="s">
        <v>71</v>
      </c>
      <c r="C1553" s="59" t="s">
        <v>1941</v>
      </c>
      <c r="D1553" s="59">
        <v>4.35</v>
      </c>
      <c r="E1553" s="62">
        <v>30000</v>
      </c>
      <c r="F1553" s="59" t="s">
        <v>142</v>
      </c>
      <c r="G1553" s="59" t="s">
        <v>143</v>
      </c>
      <c r="H1553" s="59">
        <v>20200630</v>
      </c>
      <c r="I1553" s="59" t="s">
        <v>27</v>
      </c>
      <c r="J1553" s="59">
        <v>4.35</v>
      </c>
      <c r="K1553" s="59" t="s">
        <v>79</v>
      </c>
      <c r="L1553" s="66">
        <v>326.25</v>
      </c>
    </row>
    <row r="1554" ht="25" customHeight="1" spans="1:12">
      <c r="A1554" s="59">
        <v>1552</v>
      </c>
      <c r="B1554" s="59" t="s">
        <v>71</v>
      </c>
      <c r="C1554" s="59" t="s">
        <v>1942</v>
      </c>
      <c r="D1554" s="59">
        <v>4.35</v>
      </c>
      <c r="E1554" s="62">
        <v>50000</v>
      </c>
      <c r="F1554" s="59" t="s">
        <v>1943</v>
      </c>
      <c r="G1554" s="59" t="s">
        <v>1944</v>
      </c>
      <c r="H1554" s="59">
        <v>20200630</v>
      </c>
      <c r="I1554" s="59" t="s">
        <v>1945</v>
      </c>
      <c r="J1554" s="59">
        <v>4.35</v>
      </c>
      <c r="K1554" s="59" t="s">
        <v>79</v>
      </c>
      <c r="L1554" s="66">
        <v>543.75</v>
      </c>
    </row>
    <row r="1555" ht="25" customHeight="1" spans="1:12">
      <c r="A1555" s="59">
        <v>1553</v>
      </c>
      <c r="B1555" s="59" t="s">
        <v>71</v>
      </c>
      <c r="C1555" s="59" t="s">
        <v>1946</v>
      </c>
      <c r="D1555" s="59">
        <v>4.35</v>
      </c>
      <c r="E1555" s="62">
        <v>30000</v>
      </c>
      <c r="F1555" s="59" t="s">
        <v>152</v>
      </c>
      <c r="G1555" s="59" t="s">
        <v>153</v>
      </c>
      <c r="H1555" s="59">
        <v>20200630</v>
      </c>
      <c r="I1555" s="59" t="s">
        <v>1947</v>
      </c>
      <c r="J1555" s="59">
        <v>4.35</v>
      </c>
      <c r="K1555" s="59" t="s">
        <v>79</v>
      </c>
      <c r="L1555" s="66">
        <v>326.25</v>
      </c>
    </row>
    <row r="1556" ht="25" customHeight="1" spans="1:12">
      <c r="A1556" s="59">
        <v>1554</v>
      </c>
      <c r="B1556" s="59" t="s">
        <v>71</v>
      </c>
      <c r="C1556" s="59" t="s">
        <v>1948</v>
      </c>
      <c r="D1556" s="59">
        <v>4.35</v>
      </c>
      <c r="E1556" s="62">
        <v>30000</v>
      </c>
      <c r="F1556" s="59" t="s">
        <v>85</v>
      </c>
      <c r="G1556" s="59" t="s">
        <v>86</v>
      </c>
      <c r="H1556" s="59">
        <v>20200630</v>
      </c>
      <c r="I1556" s="59" t="s">
        <v>1949</v>
      </c>
      <c r="J1556" s="59">
        <v>4.35</v>
      </c>
      <c r="K1556" s="59" t="s">
        <v>79</v>
      </c>
      <c r="L1556" s="66">
        <v>326.25</v>
      </c>
    </row>
    <row r="1557" ht="25" customHeight="1" spans="1:12">
      <c r="A1557" s="59">
        <v>1555</v>
      </c>
      <c r="B1557" s="59" t="s">
        <v>71</v>
      </c>
      <c r="C1557" s="59" t="s">
        <v>1950</v>
      </c>
      <c r="D1557" s="59">
        <v>4.35</v>
      </c>
      <c r="E1557" s="62">
        <v>30000</v>
      </c>
      <c r="F1557" s="59" t="s">
        <v>1951</v>
      </c>
      <c r="G1557" s="59" t="s">
        <v>1952</v>
      </c>
      <c r="H1557" s="59">
        <v>20200630</v>
      </c>
      <c r="I1557" s="59" t="s">
        <v>361</v>
      </c>
      <c r="J1557" s="59">
        <v>4.35</v>
      </c>
      <c r="K1557" s="59" t="s">
        <v>79</v>
      </c>
      <c r="L1557" s="66">
        <v>326.25</v>
      </c>
    </row>
    <row r="1558" ht="25" customHeight="1" spans="1:12">
      <c r="A1558" s="59">
        <v>1556</v>
      </c>
      <c r="B1558" s="59" t="s">
        <v>71</v>
      </c>
      <c r="C1558" s="59" t="s">
        <v>1953</v>
      </c>
      <c r="D1558" s="59">
        <v>4.35</v>
      </c>
      <c r="E1558" s="62">
        <v>3000</v>
      </c>
      <c r="F1558" s="59" t="s">
        <v>76</v>
      </c>
      <c r="G1558" s="59" t="s">
        <v>77</v>
      </c>
      <c r="H1558" s="59">
        <v>20200630</v>
      </c>
      <c r="I1558" s="59" t="s">
        <v>1954</v>
      </c>
      <c r="J1558" s="59">
        <v>4.35</v>
      </c>
      <c r="K1558" s="59" t="s">
        <v>79</v>
      </c>
      <c r="L1558" s="66">
        <v>32.63</v>
      </c>
    </row>
    <row r="1559" ht="25" customHeight="1" spans="1:12">
      <c r="A1559" s="59">
        <v>1557</v>
      </c>
      <c r="B1559" s="59" t="s">
        <v>71</v>
      </c>
      <c r="C1559" s="59" t="s">
        <v>1451</v>
      </c>
      <c r="D1559" s="59">
        <v>4.35</v>
      </c>
      <c r="E1559" s="62">
        <v>3000</v>
      </c>
      <c r="F1559" s="59" t="s">
        <v>76</v>
      </c>
      <c r="G1559" s="59" t="s">
        <v>77</v>
      </c>
      <c r="H1559" s="59">
        <v>20200630</v>
      </c>
      <c r="I1559" s="59" t="s">
        <v>150</v>
      </c>
      <c r="J1559" s="59">
        <v>4.35</v>
      </c>
      <c r="K1559" s="59" t="s">
        <v>79</v>
      </c>
      <c r="L1559" s="66">
        <v>32.63</v>
      </c>
    </row>
    <row r="1560" ht="25" customHeight="1" spans="1:12">
      <c r="A1560" s="59">
        <v>1558</v>
      </c>
      <c r="B1560" s="59" t="s">
        <v>71</v>
      </c>
      <c r="C1560" s="59" t="s">
        <v>1955</v>
      </c>
      <c r="D1560" s="59">
        <v>4.35</v>
      </c>
      <c r="E1560" s="62">
        <v>5000</v>
      </c>
      <c r="F1560" s="59" t="s">
        <v>76</v>
      </c>
      <c r="G1560" s="59" t="s">
        <v>77</v>
      </c>
      <c r="H1560" s="59">
        <v>20200630</v>
      </c>
      <c r="I1560" s="59" t="s">
        <v>331</v>
      </c>
      <c r="J1560" s="59">
        <v>4.35</v>
      </c>
      <c r="K1560" s="59" t="s">
        <v>79</v>
      </c>
      <c r="L1560" s="66">
        <v>54.38</v>
      </c>
    </row>
    <row r="1561" ht="25" customHeight="1" spans="1:12">
      <c r="A1561" s="59">
        <v>1559</v>
      </c>
      <c r="B1561" s="59" t="s">
        <v>71</v>
      </c>
      <c r="C1561" s="59" t="s">
        <v>1956</v>
      </c>
      <c r="D1561" s="59">
        <v>4.35</v>
      </c>
      <c r="E1561" s="62">
        <v>20000</v>
      </c>
      <c r="F1561" s="59" t="s">
        <v>76</v>
      </c>
      <c r="G1561" s="59" t="s">
        <v>77</v>
      </c>
      <c r="H1561" s="59">
        <v>20200630</v>
      </c>
      <c r="I1561" s="59" t="s">
        <v>1957</v>
      </c>
      <c r="J1561" s="59">
        <v>4.35</v>
      </c>
      <c r="K1561" s="59" t="s">
        <v>79</v>
      </c>
      <c r="L1561" s="66">
        <v>217.5</v>
      </c>
    </row>
    <row r="1562" ht="25" customHeight="1" spans="1:12">
      <c r="A1562" s="59">
        <v>1560</v>
      </c>
      <c r="B1562" s="59" t="s">
        <v>71</v>
      </c>
      <c r="C1562" s="59" t="s">
        <v>1958</v>
      </c>
      <c r="D1562" s="59">
        <v>4.35</v>
      </c>
      <c r="E1562" s="62">
        <v>50000</v>
      </c>
      <c r="F1562" s="59" t="s">
        <v>76</v>
      </c>
      <c r="G1562" s="59" t="s">
        <v>77</v>
      </c>
      <c r="H1562" s="59">
        <v>20200630</v>
      </c>
      <c r="I1562" s="59" t="s">
        <v>1959</v>
      </c>
      <c r="J1562" s="59">
        <v>4.35</v>
      </c>
      <c r="K1562" s="59" t="s">
        <v>79</v>
      </c>
      <c r="L1562" s="66">
        <v>543.75</v>
      </c>
    </row>
    <row r="1563" ht="25" customHeight="1" spans="1:12">
      <c r="A1563" s="59">
        <v>1561</v>
      </c>
      <c r="B1563" s="59" t="s">
        <v>71</v>
      </c>
      <c r="C1563" s="59" t="s">
        <v>1960</v>
      </c>
      <c r="D1563" s="59">
        <v>4.35</v>
      </c>
      <c r="E1563" s="62">
        <v>3000</v>
      </c>
      <c r="F1563" s="59" t="s">
        <v>1439</v>
      </c>
      <c r="G1563" s="59" t="s">
        <v>1440</v>
      </c>
      <c r="H1563" s="59">
        <v>20200630</v>
      </c>
      <c r="I1563" s="59" t="s">
        <v>1961</v>
      </c>
      <c r="J1563" s="59">
        <v>4.35</v>
      </c>
      <c r="K1563" s="59" t="s">
        <v>79</v>
      </c>
      <c r="L1563" s="66">
        <v>32.63</v>
      </c>
    </row>
    <row r="1564" ht="25" customHeight="1" spans="1:12">
      <c r="A1564" s="59">
        <v>1562</v>
      </c>
      <c r="B1564" s="59" t="s">
        <v>71</v>
      </c>
      <c r="C1564" s="59" t="s">
        <v>1962</v>
      </c>
      <c r="D1564" s="59">
        <v>4.35</v>
      </c>
      <c r="E1564" s="62">
        <v>3000</v>
      </c>
      <c r="F1564" s="59" t="s">
        <v>1439</v>
      </c>
      <c r="G1564" s="59" t="s">
        <v>1440</v>
      </c>
      <c r="H1564" s="59">
        <v>20200630</v>
      </c>
      <c r="I1564" s="59" t="s">
        <v>1963</v>
      </c>
      <c r="J1564" s="59">
        <v>4.35</v>
      </c>
      <c r="K1564" s="59" t="s">
        <v>79</v>
      </c>
      <c r="L1564" s="66">
        <v>32.63</v>
      </c>
    </row>
    <row r="1565" ht="25" customHeight="1" spans="1:12">
      <c r="A1565" s="59">
        <v>1563</v>
      </c>
      <c r="B1565" s="59" t="s">
        <v>71</v>
      </c>
      <c r="C1565" s="59" t="s">
        <v>1964</v>
      </c>
      <c r="D1565" s="59">
        <v>4.35</v>
      </c>
      <c r="E1565" s="62">
        <v>3000</v>
      </c>
      <c r="F1565" s="59" t="s">
        <v>1439</v>
      </c>
      <c r="G1565" s="59" t="s">
        <v>1440</v>
      </c>
      <c r="H1565" s="59">
        <v>20200630</v>
      </c>
      <c r="I1565" s="59" t="s">
        <v>87</v>
      </c>
      <c r="J1565" s="59">
        <v>4.35</v>
      </c>
      <c r="K1565" s="59" t="s">
        <v>79</v>
      </c>
      <c r="L1565" s="66">
        <v>32.63</v>
      </c>
    </row>
    <row r="1566" ht="25" customHeight="1" spans="1:12">
      <c r="A1566" s="59">
        <v>1564</v>
      </c>
      <c r="B1566" s="59" t="s">
        <v>71</v>
      </c>
      <c r="C1566" s="59" t="s">
        <v>1965</v>
      </c>
      <c r="D1566" s="59">
        <v>4.35</v>
      </c>
      <c r="E1566" s="62">
        <v>3000</v>
      </c>
      <c r="F1566" s="59" t="s">
        <v>1439</v>
      </c>
      <c r="G1566" s="59" t="s">
        <v>1440</v>
      </c>
      <c r="H1566" s="59">
        <v>20200630</v>
      </c>
      <c r="I1566" s="59" t="s">
        <v>1966</v>
      </c>
      <c r="J1566" s="59">
        <v>4.35</v>
      </c>
      <c r="K1566" s="59" t="s">
        <v>79</v>
      </c>
      <c r="L1566" s="66">
        <v>32.63</v>
      </c>
    </row>
    <row r="1567" ht="25" customHeight="1" spans="1:12">
      <c r="A1567" s="59">
        <v>1565</v>
      </c>
      <c r="B1567" s="59" t="s">
        <v>71</v>
      </c>
      <c r="C1567" s="59" t="s">
        <v>1967</v>
      </c>
      <c r="D1567" s="59">
        <v>4.35</v>
      </c>
      <c r="E1567" s="62">
        <v>3000</v>
      </c>
      <c r="F1567" s="59" t="s">
        <v>1439</v>
      </c>
      <c r="G1567" s="59" t="s">
        <v>1440</v>
      </c>
      <c r="H1567" s="59">
        <v>20200630</v>
      </c>
      <c r="I1567" s="59" t="s">
        <v>333</v>
      </c>
      <c r="J1567" s="59">
        <v>4.35</v>
      </c>
      <c r="K1567" s="59" t="s">
        <v>79</v>
      </c>
      <c r="L1567" s="66">
        <v>32.63</v>
      </c>
    </row>
    <row r="1568" ht="25" customHeight="1" spans="1:12">
      <c r="A1568" s="59">
        <v>1566</v>
      </c>
      <c r="B1568" s="59" t="s">
        <v>71</v>
      </c>
      <c r="C1568" s="59" t="s">
        <v>1968</v>
      </c>
      <c r="D1568" s="59">
        <v>4.35</v>
      </c>
      <c r="E1568" s="62">
        <v>3000</v>
      </c>
      <c r="F1568" s="59" t="s">
        <v>1439</v>
      </c>
      <c r="G1568" s="59" t="s">
        <v>1440</v>
      </c>
      <c r="H1568" s="59">
        <v>20200630</v>
      </c>
      <c r="I1568" s="59" t="s">
        <v>1969</v>
      </c>
      <c r="J1568" s="59">
        <v>4.35</v>
      </c>
      <c r="K1568" s="59" t="s">
        <v>79</v>
      </c>
      <c r="L1568" s="66">
        <v>32.63</v>
      </c>
    </row>
    <row r="1569" ht="25" customHeight="1" spans="1:12">
      <c r="A1569" s="59">
        <v>1567</v>
      </c>
      <c r="B1569" s="59" t="s">
        <v>71</v>
      </c>
      <c r="C1569" s="59" t="s">
        <v>1970</v>
      </c>
      <c r="D1569" s="59">
        <v>4.35</v>
      </c>
      <c r="E1569" s="62">
        <v>3000</v>
      </c>
      <c r="F1569" s="59" t="s">
        <v>1439</v>
      </c>
      <c r="G1569" s="59" t="s">
        <v>1440</v>
      </c>
      <c r="H1569" s="59">
        <v>20200630</v>
      </c>
      <c r="I1569" s="59" t="s">
        <v>481</v>
      </c>
      <c r="J1569" s="59">
        <v>4.35</v>
      </c>
      <c r="K1569" s="59" t="s">
        <v>79</v>
      </c>
      <c r="L1569" s="66">
        <v>32.63</v>
      </c>
    </row>
    <row r="1570" ht="25" customHeight="1" spans="1:12">
      <c r="A1570" s="59">
        <v>1568</v>
      </c>
      <c r="B1570" s="59" t="s">
        <v>71</v>
      </c>
      <c r="C1570" s="59" t="s">
        <v>1971</v>
      </c>
      <c r="D1570" s="59">
        <v>4.35</v>
      </c>
      <c r="E1570" s="62">
        <v>3000</v>
      </c>
      <c r="F1570" s="59" t="s">
        <v>1439</v>
      </c>
      <c r="G1570" s="59" t="s">
        <v>1440</v>
      </c>
      <c r="H1570" s="59">
        <v>20200630</v>
      </c>
      <c r="I1570" s="59" t="s">
        <v>1972</v>
      </c>
      <c r="J1570" s="59">
        <v>4.35</v>
      </c>
      <c r="K1570" s="59" t="s">
        <v>79</v>
      </c>
      <c r="L1570" s="66">
        <v>32.63</v>
      </c>
    </row>
    <row r="1571" ht="25" customHeight="1" spans="1:12">
      <c r="A1571" s="59">
        <v>1569</v>
      </c>
      <c r="B1571" s="59" t="s">
        <v>71</v>
      </c>
      <c r="C1571" s="59" t="s">
        <v>1973</v>
      </c>
      <c r="D1571" s="59">
        <v>4.35</v>
      </c>
      <c r="E1571" s="62">
        <v>10000</v>
      </c>
      <c r="F1571" s="59" t="s">
        <v>1439</v>
      </c>
      <c r="G1571" s="59" t="s">
        <v>1440</v>
      </c>
      <c r="H1571" s="59">
        <v>20200630</v>
      </c>
      <c r="I1571" s="59" t="s">
        <v>1974</v>
      </c>
      <c r="J1571" s="59">
        <v>4.35</v>
      </c>
      <c r="K1571" s="59" t="s">
        <v>79</v>
      </c>
      <c r="L1571" s="66">
        <v>108.75</v>
      </c>
    </row>
    <row r="1572" ht="25" customHeight="1" spans="1:12">
      <c r="A1572" s="59">
        <v>1570</v>
      </c>
      <c r="B1572" s="59" t="s">
        <v>71</v>
      </c>
      <c r="C1572" s="59" t="s">
        <v>1975</v>
      </c>
      <c r="D1572" s="59">
        <v>4.35</v>
      </c>
      <c r="E1572" s="62">
        <v>10000</v>
      </c>
      <c r="F1572" s="59" t="s">
        <v>1439</v>
      </c>
      <c r="G1572" s="59" t="s">
        <v>1440</v>
      </c>
      <c r="H1572" s="59">
        <v>20200630</v>
      </c>
      <c r="I1572" s="59" t="s">
        <v>1976</v>
      </c>
      <c r="J1572" s="59">
        <v>4.35</v>
      </c>
      <c r="K1572" s="59" t="s">
        <v>79</v>
      </c>
      <c r="L1572" s="66">
        <v>108.75</v>
      </c>
    </row>
    <row r="1573" ht="25" customHeight="1" spans="1:12">
      <c r="A1573" s="59">
        <v>1571</v>
      </c>
      <c r="B1573" s="59" t="s">
        <v>71</v>
      </c>
      <c r="C1573" s="59" t="s">
        <v>1977</v>
      </c>
      <c r="D1573" s="59">
        <v>4.35</v>
      </c>
      <c r="E1573" s="62">
        <v>20000</v>
      </c>
      <c r="F1573" s="59" t="s">
        <v>1439</v>
      </c>
      <c r="G1573" s="59" t="s">
        <v>1440</v>
      </c>
      <c r="H1573" s="59">
        <v>20200630</v>
      </c>
      <c r="I1573" s="59" t="s">
        <v>1978</v>
      </c>
      <c r="J1573" s="59">
        <v>4.35</v>
      </c>
      <c r="K1573" s="59" t="s">
        <v>79</v>
      </c>
      <c r="L1573" s="66">
        <v>217.5</v>
      </c>
    </row>
    <row r="1574" ht="25" customHeight="1" spans="1:12">
      <c r="A1574" s="59">
        <v>1572</v>
      </c>
      <c r="B1574" s="59" t="s">
        <v>71</v>
      </c>
      <c r="C1574" s="59" t="s">
        <v>1979</v>
      </c>
      <c r="D1574" s="59">
        <v>4.35</v>
      </c>
      <c r="E1574" s="62">
        <v>50000</v>
      </c>
      <c r="F1574" s="59" t="s">
        <v>1439</v>
      </c>
      <c r="G1574" s="59" t="s">
        <v>1440</v>
      </c>
      <c r="H1574" s="59">
        <v>20200630</v>
      </c>
      <c r="I1574" s="59" t="s">
        <v>27</v>
      </c>
      <c r="J1574" s="59">
        <v>4.35</v>
      </c>
      <c r="K1574" s="59" t="s">
        <v>79</v>
      </c>
      <c r="L1574" s="66">
        <v>543.75</v>
      </c>
    </row>
    <row r="1575" ht="25" customHeight="1" spans="1:12">
      <c r="A1575" s="59">
        <v>1573</v>
      </c>
      <c r="B1575" s="59" t="s">
        <v>71</v>
      </c>
      <c r="C1575" s="59" t="s">
        <v>1980</v>
      </c>
      <c r="D1575" s="59">
        <v>4.35</v>
      </c>
      <c r="E1575" s="62">
        <v>3000</v>
      </c>
      <c r="F1575" s="59" t="s">
        <v>148</v>
      </c>
      <c r="G1575" s="59" t="s">
        <v>149</v>
      </c>
      <c r="H1575" s="59">
        <v>20200630</v>
      </c>
      <c r="I1575" s="59" t="s">
        <v>1981</v>
      </c>
      <c r="J1575" s="59">
        <v>4.35</v>
      </c>
      <c r="K1575" s="59" t="s">
        <v>79</v>
      </c>
      <c r="L1575" s="66">
        <v>32.63</v>
      </c>
    </row>
    <row r="1576" ht="25" customHeight="1" spans="1:12">
      <c r="A1576" s="59">
        <v>1574</v>
      </c>
      <c r="B1576" s="59" t="s">
        <v>71</v>
      </c>
      <c r="C1576" s="59" t="s">
        <v>1982</v>
      </c>
      <c r="D1576" s="59">
        <v>4.35</v>
      </c>
      <c r="E1576" s="62">
        <v>3000</v>
      </c>
      <c r="F1576" s="59" t="s">
        <v>148</v>
      </c>
      <c r="G1576" s="59" t="s">
        <v>149</v>
      </c>
      <c r="H1576" s="59">
        <v>20200630</v>
      </c>
      <c r="I1576" s="59" t="s">
        <v>150</v>
      </c>
      <c r="J1576" s="59">
        <v>4.35</v>
      </c>
      <c r="K1576" s="59" t="s">
        <v>79</v>
      </c>
      <c r="L1576" s="66">
        <v>32.63</v>
      </c>
    </row>
    <row r="1577" ht="25" customHeight="1" spans="1:12">
      <c r="A1577" s="59">
        <v>1575</v>
      </c>
      <c r="B1577" s="59" t="s">
        <v>71</v>
      </c>
      <c r="C1577" s="59" t="s">
        <v>1983</v>
      </c>
      <c r="D1577" s="59">
        <v>4.35</v>
      </c>
      <c r="E1577" s="62">
        <v>3000</v>
      </c>
      <c r="F1577" s="59" t="s">
        <v>148</v>
      </c>
      <c r="G1577" s="59" t="s">
        <v>149</v>
      </c>
      <c r="H1577" s="59">
        <v>20200630</v>
      </c>
      <c r="I1577" s="59" t="s">
        <v>1984</v>
      </c>
      <c r="J1577" s="59">
        <v>4.35</v>
      </c>
      <c r="K1577" s="59" t="s">
        <v>79</v>
      </c>
      <c r="L1577" s="66">
        <v>32.63</v>
      </c>
    </row>
    <row r="1578" ht="25" customHeight="1" spans="1:12">
      <c r="A1578" s="59">
        <v>1576</v>
      </c>
      <c r="B1578" s="59" t="s">
        <v>71</v>
      </c>
      <c r="C1578" s="59" t="s">
        <v>1985</v>
      </c>
      <c r="D1578" s="59">
        <v>4.35</v>
      </c>
      <c r="E1578" s="62">
        <v>20000</v>
      </c>
      <c r="F1578" s="59" t="s">
        <v>148</v>
      </c>
      <c r="G1578" s="59" t="s">
        <v>149</v>
      </c>
      <c r="H1578" s="59">
        <v>20200630</v>
      </c>
      <c r="I1578" s="59" t="s">
        <v>200</v>
      </c>
      <c r="J1578" s="59">
        <v>4.35</v>
      </c>
      <c r="K1578" s="59" t="s">
        <v>79</v>
      </c>
      <c r="L1578" s="66">
        <v>217.5</v>
      </c>
    </row>
    <row r="1579" ht="25" customHeight="1" spans="1:12">
      <c r="A1579" s="59">
        <v>1577</v>
      </c>
      <c r="B1579" s="59" t="s">
        <v>71</v>
      </c>
      <c r="C1579" s="59" t="s">
        <v>425</v>
      </c>
      <c r="D1579" s="59">
        <v>4.35</v>
      </c>
      <c r="E1579" s="62">
        <v>50000</v>
      </c>
      <c r="F1579" s="59" t="s">
        <v>148</v>
      </c>
      <c r="G1579" s="59" t="s">
        <v>149</v>
      </c>
      <c r="H1579" s="59">
        <v>20200630</v>
      </c>
      <c r="I1579" s="59" t="s">
        <v>1986</v>
      </c>
      <c r="J1579" s="59">
        <v>4.35</v>
      </c>
      <c r="K1579" s="59" t="s">
        <v>79</v>
      </c>
      <c r="L1579" s="66">
        <v>543.75</v>
      </c>
    </row>
    <row r="1580" ht="25" customHeight="1" spans="1:12">
      <c r="A1580" s="59">
        <v>1578</v>
      </c>
      <c r="B1580" s="59" t="s">
        <v>71</v>
      </c>
      <c r="C1580" s="59" t="s">
        <v>1619</v>
      </c>
      <c r="D1580" s="59">
        <v>4.35</v>
      </c>
      <c r="E1580" s="62">
        <v>10000</v>
      </c>
      <c r="F1580" s="59" t="s">
        <v>245</v>
      </c>
      <c r="G1580" s="59" t="s">
        <v>246</v>
      </c>
      <c r="H1580" s="59">
        <v>20200630</v>
      </c>
      <c r="I1580" s="59" t="s">
        <v>32</v>
      </c>
      <c r="J1580" s="59">
        <v>4.35</v>
      </c>
      <c r="K1580" s="59" t="s">
        <v>79</v>
      </c>
      <c r="L1580" s="66">
        <v>108.75</v>
      </c>
    </row>
    <row r="1581" ht="25" customHeight="1" spans="1:12">
      <c r="A1581" s="59">
        <v>1579</v>
      </c>
      <c r="B1581" s="59" t="s">
        <v>71</v>
      </c>
      <c r="C1581" s="59" t="s">
        <v>1987</v>
      </c>
      <c r="D1581" s="59">
        <v>4.35</v>
      </c>
      <c r="E1581" s="62">
        <v>30000</v>
      </c>
      <c r="F1581" s="59" t="s">
        <v>245</v>
      </c>
      <c r="G1581" s="59" t="s">
        <v>246</v>
      </c>
      <c r="H1581" s="59">
        <v>20200630</v>
      </c>
      <c r="I1581" s="59" t="s">
        <v>1988</v>
      </c>
      <c r="J1581" s="59">
        <v>4.35</v>
      </c>
      <c r="K1581" s="59" t="s">
        <v>79</v>
      </c>
      <c r="L1581" s="66">
        <v>326.25</v>
      </c>
    </row>
    <row r="1582" ht="25" customHeight="1" spans="1:12">
      <c r="A1582" s="59">
        <v>1580</v>
      </c>
      <c r="B1582" s="59" t="s">
        <v>71</v>
      </c>
      <c r="C1582" s="59" t="s">
        <v>1989</v>
      </c>
      <c r="D1582" s="59">
        <v>4.35</v>
      </c>
      <c r="E1582" s="62">
        <v>30000</v>
      </c>
      <c r="F1582" s="59" t="s">
        <v>245</v>
      </c>
      <c r="G1582" s="59" t="s">
        <v>246</v>
      </c>
      <c r="H1582" s="59">
        <v>20200630</v>
      </c>
      <c r="I1582" s="59" t="s">
        <v>1990</v>
      </c>
      <c r="J1582" s="59">
        <v>4.35</v>
      </c>
      <c r="K1582" s="59" t="s">
        <v>79</v>
      </c>
      <c r="L1582" s="66">
        <v>326.25</v>
      </c>
    </row>
    <row r="1583" ht="25" customHeight="1" spans="1:12">
      <c r="A1583" s="59">
        <v>1581</v>
      </c>
      <c r="B1583" s="59" t="s">
        <v>71</v>
      </c>
      <c r="C1583" s="59" t="s">
        <v>1987</v>
      </c>
      <c r="D1583" s="59">
        <v>4.35</v>
      </c>
      <c r="E1583" s="62">
        <v>30000</v>
      </c>
      <c r="F1583" s="59" t="s">
        <v>245</v>
      </c>
      <c r="G1583" s="59" t="s">
        <v>246</v>
      </c>
      <c r="H1583" s="59">
        <v>20200630</v>
      </c>
      <c r="I1583" s="59" t="s">
        <v>1991</v>
      </c>
      <c r="J1583" s="59">
        <v>4.35</v>
      </c>
      <c r="K1583" s="59" t="s">
        <v>79</v>
      </c>
      <c r="L1583" s="66">
        <v>326.25</v>
      </c>
    </row>
    <row r="1584" ht="25" customHeight="1" spans="1:12">
      <c r="A1584" s="59">
        <v>1582</v>
      </c>
      <c r="B1584" s="59" t="s">
        <v>71</v>
      </c>
      <c r="C1584" s="59" t="s">
        <v>1992</v>
      </c>
      <c r="D1584" s="59">
        <v>4.35</v>
      </c>
      <c r="E1584" s="62">
        <v>3000</v>
      </c>
      <c r="F1584" s="59" t="s">
        <v>95</v>
      </c>
      <c r="G1584" s="59" t="s">
        <v>96</v>
      </c>
      <c r="H1584" s="59">
        <v>20200630</v>
      </c>
      <c r="I1584" s="59" t="s">
        <v>87</v>
      </c>
      <c r="J1584" s="59">
        <v>4.35</v>
      </c>
      <c r="K1584" s="59" t="s">
        <v>79</v>
      </c>
      <c r="L1584" s="66">
        <v>32.63</v>
      </c>
    </row>
    <row r="1585" ht="25" customHeight="1" spans="1:12">
      <c r="A1585" s="59">
        <v>1583</v>
      </c>
      <c r="B1585" s="59" t="s">
        <v>71</v>
      </c>
      <c r="C1585" s="59" t="s">
        <v>1993</v>
      </c>
      <c r="D1585" s="59">
        <v>4.35</v>
      </c>
      <c r="E1585" s="62">
        <v>3000</v>
      </c>
      <c r="F1585" s="59" t="s">
        <v>95</v>
      </c>
      <c r="G1585" s="59" t="s">
        <v>96</v>
      </c>
      <c r="H1585" s="59">
        <v>20200630</v>
      </c>
      <c r="I1585" s="59" t="s">
        <v>87</v>
      </c>
      <c r="J1585" s="59">
        <v>4.35</v>
      </c>
      <c r="K1585" s="59" t="s">
        <v>79</v>
      </c>
      <c r="L1585" s="66">
        <v>32.63</v>
      </c>
    </row>
    <row r="1586" ht="25" customHeight="1" spans="1:12">
      <c r="A1586" s="59">
        <v>1584</v>
      </c>
      <c r="B1586" s="59" t="s">
        <v>71</v>
      </c>
      <c r="C1586" s="59" t="s">
        <v>1994</v>
      </c>
      <c r="D1586" s="59">
        <v>4.35</v>
      </c>
      <c r="E1586" s="62">
        <v>3000</v>
      </c>
      <c r="F1586" s="59" t="s">
        <v>103</v>
      </c>
      <c r="G1586" s="59" t="s">
        <v>104</v>
      </c>
      <c r="H1586" s="59">
        <v>20200630</v>
      </c>
      <c r="I1586" s="59" t="s">
        <v>1995</v>
      </c>
      <c r="J1586" s="59">
        <v>4.35</v>
      </c>
      <c r="K1586" s="59" t="s">
        <v>79</v>
      </c>
      <c r="L1586" s="66">
        <v>32.63</v>
      </c>
    </row>
    <row r="1587" ht="25" customHeight="1" spans="1:12">
      <c r="A1587" s="59">
        <v>1585</v>
      </c>
      <c r="B1587" s="59" t="s">
        <v>71</v>
      </c>
      <c r="C1587" s="59" t="s">
        <v>1996</v>
      </c>
      <c r="D1587" s="59">
        <v>4.35</v>
      </c>
      <c r="E1587" s="62">
        <v>3000</v>
      </c>
      <c r="F1587" s="59" t="s">
        <v>103</v>
      </c>
      <c r="G1587" s="59" t="s">
        <v>104</v>
      </c>
      <c r="H1587" s="59">
        <v>20200630</v>
      </c>
      <c r="I1587" s="59" t="s">
        <v>87</v>
      </c>
      <c r="J1587" s="59">
        <v>4.35</v>
      </c>
      <c r="K1587" s="59" t="s">
        <v>79</v>
      </c>
      <c r="L1587" s="66">
        <v>32.63</v>
      </c>
    </row>
    <row r="1588" ht="25" customHeight="1" spans="1:12">
      <c r="A1588" s="59">
        <v>1586</v>
      </c>
      <c r="B1588" s="59" t="s">
        <v>71</v>
      </c>
      <c r="C1588" s="59" t="s">
        <v>1997</v>
      </c>
      <c r="D1588" s="59">
        <v>4.35</v>
      </c>
      <c r="E1588" s="62">
        <v>3000</v>
      </c>
      <c r="F1588" s="59" t="s">
        <v>103</v>
      </c>
      <c r="G1588" s="59" t="s">
        <v>104</v>
      </c>
      <c r="H1588" s="59">
        <v>20200630</v>
      </c>
      <c r="I1588" s="59" t="s">
        <v>1961</v>
      </c>
      <c r="J1588" s="59">
        <v>4.35</v>
      </c>
      <c r="K1588" s="59" t="s">
        <v>79</v>
      </c>
      <c r="L1588" s="66">
        <v>32.63</v>
      </c>
    </row>
    <row r="1589" ht="25" customHeight="1" spans="1:12">
      <c r="A1589" s="59">
        <v>1587</v>
      </c>
      <c r="B1589" s="59" t="s">
        <v>71</v>
      </c>
      <c r="C1589" s="59" t="s">
        <v>1998</v>
      </c>
      <c r="D1589" s="59">
        <v>4.35</v>
      </c>
      <c r="E1589" s="62">
        <v>3000</v>
      </c>
      <c r="F1589" s="59" t="s">
        <v>103</v>
      </c>
      <c r="G1589" s="59" t="s">
        <v>104</v>
      </c>
      <c r="H1589" s="59">
        <v>20200630</v>
      </c>
      <c r="I1589" s="59" t="s">
        <v>333</v>
      </c>
      <c r="J1589" s="59">
        <v>4.35</v>
      </c>
      <c r="K1589" s="59" t="s">
        <v>79</v>
      </c>
      <c r="L1589" s="66">
        <v>32.63</v>
      </c>
    </row>
    <row r="1590" ht="25" customHeight="1" spans="1:12">
      <c r="A1590" s="59">
        <v>1588</v>
      </c>
      <c r="B1590" s="59" t="s">
        <v>71</v>
      </c>
      <c r="C1590" s="59" t="s">
        <v>1999</v>
      </c>
      <c r="D1590" s="59">
        <v>4.35</v>
      </c>
      <c r="E1590" s="62">
        <v>3000</v>
      </c>
      <c r="F1590" s="59" t="s">
        <v>103</v>
      </c>
      <c r="G1590" s="59" t="s">
        <v>104</v>
      </c>
      <c r="H1590" s="59">
        <v>20200630</v>
      </c>
      <c r="I1590" s="59" t="s">
        <v>1981</v>
      </c>
      <c r="J1590" s="59">
        <v>4.35</v>
      </c>
      <c r="K1590" s="59" t="s">
        <v>79</v>
      </c>
      <c r="L1590" s="66">
        <v>32.63</v>
      </c>
    </row>
    <row r="1591" ht="25" customHeight="1" spans="1:12">
      <c r="A1591" s="59">
        <v>1589</v>
      </c>
      <c r="B1591" s="59" t="s">
        <v>71</v>
      </c>
      <c r="C1591" s="59" t="s">
        <v>2000</v>
      </c>
      <c r="D1591" s="59">
        <v>4.35</v>
      </c>
      <c r="E1591" s="62">
        <v>3000</v>
      </c>
      <c r="F1591" s="59" t="s">
        <v>103</v>
      </c>
      <c r="G1591" s="59" t="s">
        <v>104</v>
      </c>
      <c r="H1591" s="59">
        <v>20200630</v>
      </c>
      <c r="I1591" s="59" t="s">
        <v>2001</v>
      </c>
      <c r="J1591" s="59">
        <v>4.35</v>
      </c>
      <c r="K1591" s="59" t="s">
        <v>79</v>
      </c>
      <c r="L1591" s="66">
        <v>32.63</v>
      </c>
    </row>
    <row r="1592" ht="25" customHeight="1" spans="1:12">
      <c r="A1592" s="59">
        <v>1590</v>
      </c>
      <c r="B1592" s="59" t="s">
        <v>71</v>
      </c>
      <c r="C1592" s="59" t="s">
        <v>2002</v>
      </c>
      <c r="D1592" s="59">
        <v>4.35</v>
      </c>
      <c r="E1592" s="62">
        <v>5000</v>
      </c>
      <c r="F1592" s="59" t="s">
        <v>103</v>
      </c>
      <c r="G1592" s="59" t="s">
        <v>104</v>
      </c>
      <c r="H1592" s="59">
        <v>20200630</v>
      </c>
      <c r="I1592" s="59" t="s">
        <v>1963</v>
      </c>
      <c r="J1592" s="59">
        <v>4.35</v>
      </c>
      <c r="K1592" s="59" t="s">
        <v>79</v>
      </c>
      <c r="L1592" s="66">
        <v>54.38</v>
      </c>
    </row>
    <row r="1593" ht="25" customHeight="1" spans="1:12">
      <c r="A1593" s="59">
        <v>1591</v>
      </c>
      <c r="B1593" s="59" t="s">
        <v>71</v>
      </c>
      <c r="C1593" s="59" t="s">
        <v>2003</v>
      </c>
      <c r="D1593" s="59">
        <v>4.35</v>
      </c>
      <c r="E1593" s="62">
        <v>5000</v>
      </c>
      <c r="F1593" s="59" t="s">
        <v>103</v>
      </c>
      <c r="G1593" s="59" t="s">
        <v>104</v>
      </c>
      <c r="H1593" s="59">
        <v>20200630</v>
      </c>
      <c r="I1593" s="59" t="s">
        <v>2004</v>
      </c>
      <c r="J1593" s="59">
        <v>4.35</v>
      </c>
      <c r="K1593" s="59" t="s">
        <v>79</v>
      </c>
      <c r="L1593" s="66">
        <v>54.38</v>
      </c>
    </row>
    <row r="1594" ht="25" customHeight="1" spans="1:12">
      <c r="A1594" s="59">
        <v>1592</v>
      </c>
      <c r="B1594" s="59" t="s">
        <v>71</v>
      </c>
      <c r="C1594" s="59" t="s">
        <v>2005</v>
      </c>
      <c r="D1594" s="59">
        <v>4.35</v>
      </c>
      <c r="E1594" s="62">
        <v>30000</v>
      </c>
      <c r="F1594" s="59" t="s">
        <v>103</v>
      </c>
      <c r="G1594" s="59" t="s">
        <v>104</v>
      </c>
      <c r="H1594" s="59">
        <v>20200630</v>
      </c>
      <c r="I1594" s="59" t="s">
        <v>363</v>
      </c>
      <c r="J1594" s="59">
        <v>4.35</v>
      </c>
      <c r="K1594" s="59" t="s">
        <v>79</v>
      </c>
      <c r="L1594" s="66">
        <v>326.25</v>
      </c>
    </row>
    <row r="1595" ht="25" customHeight="1" spans="1:12">
      <c r="A1595" s="59">
        <v>1593</v>
      </c>
      <c r="B1595" s="59" t="s">
        <v>71</v>
      </c>
      <c r="C1595" s="59" t="s">
        <v>2006</v>
      </c>
      <c r="D1595" s="59">
        <v>4.35</v>
      </c>
      <c r="E1595" s="62">
        <v>3000</v>
      </c>
      <c r="F1595" s="59" t="s">
        <v>113</v>
      </c>
      <c r="G1595" s="59" t="s">
        <v>114</v>
      </c>
      <c r="H1595" s="59">
        <v>20200630</v>
      </c>
      <c r="I1595" s="59" t="s">
        <v>1954</v>
      </c>
      <c r="J1595" s="59">
        <v>4.35</v>
      </c>
      <c r="K1595" s="59" t="s">
        <v>79</v>
      </c>
      <c r="L1595" s="66">
        <v>32.63</v>
      </c>
    </row>
    <row r="1596" ht="25" customHeight="1" spans="1:12">
      <c r="A1596" s="59">
        <v>1594</v>
      </c>
      <c r="B1596" s="59" t="s">
        <v>71</v>
      </c>
      <c r="C1596" s="59" t="s">
        <v>2007</v>
      </c>
      <c r="D1596" s="59">
        <v>4.35</v>
      </c>
      <c r="E1596" s="62">
        <v>5000</v>
      </c>
      <c r="F1596" s="59" t="s">
        <v>113</v>
      </c>
      <c r="G1596" s="59" t="s">
        <v>114</v>
      </c>
      <c r="H1596" s="59">
        <v>20200630</v>
      </c>
      <c r="I1596" s="59" t="s">
        <v>333</v>
      </c>
      <c r="J1596" s="59">
        <v>4.35</v>
      </c>
      <c r="K1596" s="59" t="s">
        <v>79</v>
      </c>
      <c r="L1596" s="66">
        <v>54.38</v>
      </c>
    </row>
    <row r="1597" ht="25" customHeight="1" spans="1:12">
      <c r="A1597" s="59">
        <v>1595</v>
      </c>
      <c r="B1597" s="59" t="s">
        <v>71</v>
      </c>
      <c r="C1597" s="59" t="s">
        <v>2008</v>
      </c>
      <c r="D1597" s="59">
        <v>4.35</v>
      </c>
      <c r="E1597" s="62">
        <v>3000</v>
      </c>
      <c r="F1597" s="59" t="s">
        <v>1448</v>
      </c>
      <c r="G1597" s="59" t="s">
        <v>1449</v>
      </c>
      <c r="H1597" s="59">
        <v>20200630</v>
      </c>
      <c r="I1597" s="59" t="s">
        <v>1963</v>
      </c>
      <c r="J1597" s="59">
        <v>4.35</v>
      </c>
      <c r="K1597" s="59" t="s">
        <v>79</v>
      </c>
      <c r="L1597" s="66">
        <v>32.63</v>
      </c>
    </row>
    <row r="1598" ht="25" customHeight="1" spans="1:12">
      <c r="A1598" s="59">
        <v>1596</v>
      </c>
      <c r="B1598" s="59" t="s">
        <v>71</v>
      </c>
      <c r="C1598" s="59" t="s">
        <v>2009</v>
      </c>
      <c r="D1598" s="59">
        <v>4.35</v>
      </c>
      <c r="E1598" s="62">
        <v>3000</v>
      </c>
      <c r="F1598" s="59" t="s">
        <v>501</v>
      </c>
      <c r="G1598" s="59" t="s">
        <v>502</v>
      </c>
      <c r="H1598" s="59">
        <v>20200630</v>
      </c>
      <c r="I1598" s="59" t="s">
        <v>87</v>
      </c>
      <c r="J1598" s="59">
        <v>4.35</v>
      </c>
      <c r="K1598" s="59" t="s">
        <v>79</v>
      </c>
      <c r="L1598" s="66">
        <v>32.63</v>
      </c>
    </row>
    <row r="1599" ht="25" customHeight="1" spans="1:12">
      <c r="A1599" s="59">
        <v>1597</v>
      </c>
      <c r="B1599" s="59" t="s">
        <v>71</v>
      </c>
      <c r="C1599" s="59" t="s">
        <v>2010</v>
      </c>
      <c r="D1599" s="59">
        <v>4.35</v>
      </c>
      <c r="E1599" s="62">
        <v>20000</v>
      </c>
      <c r="F1599" s="59" t="s">
        <v>2011</v>
      </c>
      <c r="G1599" s="59" t="s">
        <v>2012</v>
      </c>
      <c r="H1599" s="59">
        <v>20200630</v>
      </c>
      <c r="I1599" s="59" t="s">
        <v>32</v>
      </c>
      <c r="J1599" s="59">
        <v>4.35</v>
      </c>
      <c r="K1599" s="59" t="s">
        <v>79</v>
      </c>
      <c r="L1599" s="66">
        <v>217.5</v>
      </c>
    </row>
    <row r="1600" ht="25" customHeight="1" spans="1:12">
      <c r="A1600" s="59">
        <v>1598</v>
      </c>
      <c r="B1600" s="59" t="s">
        <v>71</v>
      </c>
      <c r="C1600" s="59" t="s">
        <v>2013</v>
      </c>
      <c r="D1600" s="59">
        <v>4.35</v>
      </c>
      <c r="E1600" s="62">
        <v>20000</v>
      </c>
      <c r="F1600" s="59" t="s">
        <v>131</v>
      </c>
      <c r="G1600" s="59" t="s">
        <v>132</v>
      </c>
      <c r="H1600" s="59">
        <v>20200630</v>
      </c>
      <c r="I1600" s="59" t="s">
        <v>27</v>
      </c>
      <c r="J1600" s="59">
        <v>4.35</v>
      </c>
      <c r="K1600" s="59" t="s">
        <v>79</v>
      </c>
      <c r="L1600" s="66">
        <v>217.5</v>
      </c>
    </row>
    <row r="1601" ht="25" customHeight="1" spans="1:12">
      <c r="A1601" s="59">
        <v>1599</v>
      </c>
      <c r="B1601" s="59" t="s">
        <v>71</v>
      </c>
      <c r="C1601" s="59" t="s">
        <v>2014</v>
      </c>
      <c r="D1601" s="59">
        <v>4.35</v>
      </c>
      <c r="E1601" s="62">
        <v>30000</v>
      </c>
      <c r="F1601" s="59" t="s">
        <v>169</v>
      </c>
      <c r="G1601" s="59" t="s">
        <v>170</v>
      </c>
      <c r="H1601" s="59">
        <v>20200630</v>
      </c>
      <c r="I1601" s="59" t="s">
        <v>87</v>
      </c>
      <c r="J1601" s="59">
        <v>4.35</v>
      </c>
      <c r="K1601" s="59" t="s">
        <v>79</v>
      </c>
      <c r="L1601" s="66">
        <v>326.25</v>
      </c>
    </row>
    <row r="1602" ht="25" customHeight="1" spans="1:12">
      <c r="A1602" s="59">
        <v>1600</v>
      </c>
      <c r="B1602" s="59" t="s">
        <v>71</v>
      </c>
      <c r="C1602" s="59" t="s">
        <v>2015</v>
      </c>
      <c r="D1602" s="59">
        <v>4.35</v>
      </c>
      <c r="E1602" s="62">
        <v>50000</v>
      </c>
      <c r="F1602" s="59" t="s">
        <v>169</v>
      </c>
      <c r="G1602" s="59" t="s">
        <v>170</v>
      </c>
      <c r="H1602" s="59">
        <v>20200630</v>
      </c>
      <c r="I1602" s="59" t="s">
        <v>87</v>
      </c>
      <c r="J1602" s="59">
        <v>4.35</v>
      </c>
      <c r="K1602" s="59" t="s">
        <v>79</v>
      </c>
      <c r="L1602" s="66">
        <v>543.75</v>
      </c>
    </row>
    <row r="1603" ht="25" customHeight="1" spans="1:12">
      <c r="A1603" s="59">
        <v>1601</v>
      </c>
      <c r="B1603" s="59" t="s">
        <v>71</v>
      </c>
      <c r="C1603" s="59" t="s">
        <v>2016</v>
      </c>
      <c r="D1603" s="59">
        <v>4.35</v>
      </c>
      <c r="E1603" s="62">
        <v>10000</v>
      </c>
      <c r="F1603" s="59" t="s">
        <v>1462</v>
      </c>
      <c r="G1603" s="59" t="s">
        <v>1463</v>
      </c>
      <c r="H1603" s="59">
        <v>20200630</v>
      </c>
      <c r="I1603" s="59" t="s">
        <v>1580</v>
      </c>
      <c r="J1603" s="59">
        <v>4.35</v>
      </c>
      <c r="K1603" s="59" t="s">
        <v>79</v>
      </c>
      <c r="L1603" s="66">
        <v>108.75</v>
      </c>
    </row>
    <row r="1604" ht="25" customHeight="1" spans="1:12">
      <c r="A1604" s="59">
        <v>1602</v>
      </c>
      <c r="B1604" s="59" t="s">
        <v>71</v>
      </c>
      <c r="C1604" s="59" t="s">
        <v>2017</v>
      </c>
      <c r="D1604" s="59">
        <v>4.35</v>
      </c>
      <c r="E1604" s="62">
        <v>5000</v>
      </c>
      <c r="F1604" s="59" t="s">
        <v>2018</v>
      </c>
      <c r="G1604" s="59" t="s">
        <v>2019</v>
      </c>
      <c r="H1604" s="59">
        <v>20200630</v>
      </c>
      <c r="I1604" s="59" t="s">
        <v>333</v>
      </c>
      <c r="J1604" s="59">
        <v>4.35</v>
      </c>
      <c r="K1604" s="59" t="s">
        <v>79</v>
      </c>
      <c r="L1604" s="66">
        <v>54.38</v>
      </c>
    </row>
    <row r="1605" ht="25" customHeight="1" spans="1:12">
      <c r="A1605" s="59">
        <v>1603</v>
      </c>
      <c r="B1605" s="59" t="s">
        <v>71</v>
      </c>
      <c r="C1605" s="59" t="s">
        <v>2020</v>
      </c>
      <c r="D1605" s="59">
        <v>4.35</v>
      </c>
      <c r="E1605" s="62">
        <v>50000</v>
      </c>
      <c r="F1605" s="59" t="s">
        <v>2018</v>
      </c>
      <c r="G1605" s="59" t="s">
        <v>2019</v>
      </c>
      <c r="H1605" s="59">
        <v>20200630</v>
      </c>
      <c r="I1605" s="59" t="s">
        <v>32</v>
      </c>
      <c r="J1605" s="59">
        <v>4.35</v>
      </c>
      <c r="K1605" s="59" t="s">
        <v>79</v>
      </c>
      <c r="L1605" s="66">
        <v>543.75</v>
      </c>
    </row>
    <row r="1606" ht="25" customHeight="1" spans="1:12">
      <c r="A1606" s="59">
        <v>1604</v>
      </c>
      <c r="B1606" s="59" t="s">
        <v>71</v>
      </c>
      <c r="C1606" s="59" t="s">
        <v>2021</v>
      </c>
      <c r="D1606" s="59">
        <v>4.35</v>
      </c>
      <c r="E1606" s="62">
        <v>10000</v>
      </c>
      <c r="F1606" s="59" t="s">
        <v>2022</v>
      </c>
      <c r="G1606" s="59" t="s">
        <v>2023</v>
      </c>
      <c r="H1606" s="59">
        <v>20200630</v>
      </c>
      <c r="I1606" s="59" t="s">
        <v>1963</v>
      </c>
      <c r="J1606" s="59">
        <v>4.35</v>
      </c>
      <c r="K1606" s="59" t="s">
        <v>79</v>
      </c>
      <c r="L1606" s="66">
        <v>108.75</v>
      </c>
    </row>
    <row r="1607" ht="25" customHeight="1" spans="1:12">
      <c r="A1607" s="59">
        <v>1605</v>
      </c>
      <c r="B1607" s="59" t="s">
        <v>71</v>
      </c>
      <c r="C1607" s="59" t="s">
        <v>2024</v>
      </c>
      <c r="D1607" s="59">
        <v>4.35</v>
      </c>
      <c r="E1607" s="62">
        <v>10000</v>
      </c>
      <c r="F1607" s="59" t="s">
        <v>2022</v>
      </c>
      <c r="G1607" s="59" t="s">
        <v>2023</v>
      </c>
      <c r="H1607" s="59">
        <v>20200630</v>
      </c>
      <c r="I1607" s="59" t="s">
        <v>87</v>
      </c>
      <c r="J1607" s="59">
        <v>4.35</v>
      </c>
      <c r="K1607" s="59" t="s">
        <v>79</v>
      </c>
      <c r="L1607" s="66">
        <v>108.75</v>
      </c>
    </row>
    <row r="1608" ht="25" customHeight="1" spans="1:12">
      <c r="A1608" s="59">
        <v>1606</v>
      </c>
      <c r="B1608" s="59" t="s">
        <v>71</v>
      </c>
      <c r="C1608" s="59" t="s">
        <v>2025</v>
      </c>
      <c r="D1608" s="59">
        <v>4.35</v>
      </c>
      <c r="E1608" s="62">
        <v>10000</v>
      </c>
      <c r="F1608" s="59" t="s">
        <v>2022</v>
      </c>
      <c r="G1608" s="59" t="s">
        <v>2023</v>
      </c>
      <c r="H1608" s="59">
        <v>20200630</v>
      </c>
      <c r="I1608" s="59" t="s">
        <v>87</v>
      </c>
      <c r="J1608" s="59">
        <v>4.35</v>
      </c>
      <c r="K1608" s="59" t="s">
        <v>79</v>
      </c>
      <c r="L1608" s="66">
        <v>108.75</v>
      </c>
    </row>
    <row r="1609" ht="25" customHeight="1" spans="1:12">
      <c r="A1609" s="59">
        <v>1607</v>
      </c>
      <c r="B1609" s="59" t="s">
        <v>71</v>
      </c>
      <c r="C1609" s="59" t="s">
        <v>2026</v>
      </c>
      <c r="D1609" s="59">
        <v>4.35</v>
      </c>
      <c r="E1609" s="62">
        <v>10000</v>
      </c>
      <c r="F1609" s="59" t="s">
        <v>2022</v>
      </c>
      <c r="G1609" s="59" t="s">
        <v>2023</v>
      </c>
      <c r="H1609" s="59">
        <v>20200630</v>
      </c>
      <c r="I1609" s="59" t="s">
        <v>87</v>
      </c>
      <c r="J1609" s="59">
        <v>4.35</v>
      </c>
      <c r="K1609" s="59" t="s">
        <v>79</v>
      </c>
      <c r="L1609" s="66">
        <v>108.75</v>
      </c>
    </row>
    <row r="1610" ht="25" customHeight="1" spans="1:12">
      <c r="A1610" s="59">
        <v>1608</v>
      </c>
      <c r="B1610" s="59" t="s">
        <v>71</v>
      </c>
      <c r="C1610" s="59" t="s">
        <v>2027</v>
      </c>
      <c r="D1610" s="59">
        <v>4.35</v>
      </c>
      <c r="E1610" s="62">
        <v>10000</v>
      </c>
      <c r="F1610" s="59" t="s">
        <v>2022</v>
      </c>
      <c r="G1610" s="59" t="s">
        <v>2023</v>
      </c>
      <c r="H1610" s="59">
        <v>20200630</v>
      </c>
      <c r="I1610" s="59" t="s">
        <v>87</v>
      </c>
      <c r="J1610" s="59">
        <v>4.35</v>
      </c>
      <c r="K1610" s="59" t="s">
        <v>79</v>
      </c>
      <c r="L1610" s="66">
        <v>108.75</v>
      </c>
    </row>
    <row r="1611" ht="25" customHeight="1" spans="1:12">
      <c r="A1611" s="59">
        <v>1609</v>
      </c>
      <c r="B1611" s="59" t="s">
        <v>71</v>
      </c>
      <c r="C1611" s="59" t="s">
        <v>2028</v>
      </c>
      <c r="D1611" s="59">
        <v>4.35</v>
      </c>
      <c r="E1611" s="62">
        <v>3000</v>
      </c>
      <c r="F1611" s="59" t="s">
        <v>206</v>
      </c>
      <c r="G1611" s="59" t="s">
        <v>207</v>
      </c>
      <c r="H1611" s="59">
        <v>20200630</v>
      </c>
      <c r="I1611" s="59" t="s">
        <v>27</v>
      </c>
      <c r="J1611" s="59">
        <v>4.35</v>
      </c>
      <c r="K1611" s="59" t="s">
        <v>79</v>
      </c>
      <c r="L1611" s="66">
        <v>32.63</v>
      </c>
    </row>
    <row r="1612" ht="25" customHeight="1" spans="1:12">
      <c r="A1612" s="59">
        <v>1610</v>
      </c>
      <c r="B1612" s="59" t="s">
        <v>71</v>
      </c>
      <c r="C1612" s="59" t="s">
        <v>2029</v>
      </c>
      <c r="D1612" s="59">
        <v>4.35</v>
      </c>
      <c r="E1612" s="62">
        <v>3000</v>
      </c>
      <c r="F1612" s="59" t="s">
        <v>2030</v>
      </c>
      <c r="G1612" s="59" t="s">
        <v>2031</v>
      </c>
      <c r="H1612" s="59">
        <v>20200630</v>
      </c>
      <c r="I1612" s="59" t="s">
        <v>87</v>
      </c>
      <c r="J1612" s="59">
        <v>4.35</v>
      </c>
      <c r="K1612" s="59" t="s">
        <v>79</v>
      </c>
      <c r="L1612" s="66">
        <v>32.63</v>
      </c>
    </row>
    <row r="1613" ht="25" customHeight="1" spans="1:12">
      <c r="A1613" s="59">
        <v>1611</v>
      </c>
      <c r="B1613" s="59" t="s">
        <v>71</v>
      </c>
      <c r="C1613" s="59" t="s">
        <v>2032</v>
      </c>
      <c r="D1613" s="59">
        <v>4.35</v>
      </c>
      <c r="E1613" s="62">
        <v>10000</v>
      </c>
      <c r="F1613" s="59" t="s">
        <v>1746</v>
      </c>
      <c r="G1613" s="59" t="s">
        <v>1747</v>
      </c>
      <c r="H1613" s="59">
        <v>20200630</v>
      </c>
      <c r="I1613" s="59" t="s">
        <v>87</v>
      </c>
      <c r="J1613" s="59">
        <v>4.35</v>
      </c>
      <c r="K1613" s="59" t="s">
        <v>79</v>
      </c>
      <c r="L1613" s="66">
        <v>108.75</v>
      </c>
    </row>
    <row r="1614" ht="25" customHeight="1" spans="1:12">
      <c r="A1614" s="59">
        <v>1612</v>
      </c>
      <c r="B1614" s="59" t="s">
        <v>71</v>
      </c>
      <c r="C1614" s="59" t="s">
        <v>2033</v>
      </c>
      <c r="D1614" s="59">
        <v>4.35</v>
      </c>
      <c r="E1614" s="62">
        <v>50000</v>
      </c>
      <c r="F1614" s="59" t="s">
        <v>2034</v>
      </c>
      <c r="G1614" s="59" t="s">
        <v>2035</v>
      </c>
      <c r="H1614" s="59">
        <v>20200630</v>
      </c>
      <c r="I1614" s="59" t="s">
        <v>474</v>
      </c>
      <c r="J1614" s="59">
        <v>4.35</v>
      </c>
      <c r="K1614" s="59" t="s">
        <v>79</v>
      </c>
      <c r="L1614" s="66">
        <v>543.75</v>
      </c>
    </row>
    <row r="1615" ht="25" customHeight="1" spans="1:12">
      <c r="A1615" s="59">
        <v>1613</v>
      </c>
      <c r="B1615" s="59" t="s">
        <v>71</v>
      </c>
      <c r="C1615" s="59" t="s">
        <v>2036</v>
      </c>
      <c r="D1615" s="59">
        <v>4.35</v>
      </c>
      <c r="E1615" s="62">
        <v>5000</v>
      </c>
      <c r="F1615" s="59" t="s">
        <v>2037</v>
      </c>
      <c r="G1615" s="59" t="s">
        <v>2038</v>
      </c>
      <c r="H1615" s="59">
        <v>20200630</v>
      </c>
      <c r="I1615" s="59" t="s">
        <v>150</v>
      </c>
      <c r="J1615" s="59">
        <v>4.35</v>
      </c>
      <c r="K1615" s="59" t="s">
        <v>79</v>
      </c>
      <c r="L1615" s="66">
        <v>54.38</v>
      </c>
    </row>
    <row r="1616" ht="25" customHeight="1" spans="1:12">
      <c r="A1616" s="59">
        <v>1614</v>
      </c>
      <c r="B1616" s="59" t="s">
        <v>71</v>
      </c>
      <c r="C1616" s="59" t="s">
        <v>2039</v>
      </c>
      <c r="D1616" s="59">
        <v>4.35</v>
      </c>
      <c r="E1616" s="62">
        <v>3000</v>
      </c>
      <c r="F1616" s="59" t="s">
        <v>2040</v>
      </c>
      <c r="G1616" s="59" t="s">
        <v>2041</v>
      </c>
      <c r="H1616" s="59">
        <v>20200630</v>
      </c>
      <c r="I1616" s="59" t="s">
        <v>150</v>
      </c>
      <c r="J1616" s="59">
        <v>4.35</v>
      </c>
      <c r="K1616" s="59" t="s">
        <v>79</v>
      </c>
      <c r="L1616" s="66">
        <v>32.63</v>
      </c>
    </row>
    <row r="1617" ht="25" customHeight="1" spans="1:12">
      <c r="A1617" s="59">
        <v>1615</v>
      </c>
      <c r="B1617" s="59" t="s">
        <v>71</v>
      </c>
      <c r="C1617" s="59" t="s">
        <v>2042</v>
      </c>
      <c r="D1617" s="59">
        <v>4.35</v>
      </c>
      <c r="E1617" s="62">
        <v>3000</v>
      </c>
      <c r="F1617" s="59" t="s">
        <v>2040</v>
      </c>
      <c r="G1617" s="59" t="s">
        <v>2041</v>
      </c>
      <c r="H1617" s="59">
        <v>20200630</v>
      </c>
      <c r="I1617" s="59" t="s">
        <v>150</v>
      </c>
      <c r="J1617" s="59">
        <v>4.35</v>
      </c>
      <c r="K1617" s="59" t="s">
        <v>79</v>
      </c>
      <c r="L1617" s="66">
        <v>32.63</v>
      </c>
    </row>
    <row r="1618" ht="25" customHeight="1" spans="1:12">
      <c r="A1618" s="59">
        <v>1616</v>
      </c>
      <c r="B1618" s="59" t="s">
        <v>63</v>
      </c>
      <c r="C1618" s="59" t="s">
        <v>2043</v>
      </c>
      <c r="D1618" s="59">
        <v>4.35</v>
      </c>
      <c r="E1618" s="62">
        <v>3000</v>
      </c>
      <c r="F1618" s="59" t="s">
        <v>2044</v>
      </c>
      <c r="G1618" s="59" t="s">
        <v>2045</v>
      </c>
      <c r="H1618" s="60">
        <v>20200630</v>
      </c>
      <c r="I1618" s="59" t="s">
        <v>2046</v>
      </c>
      <c r="J1618" s="59" t="s">
        <v>163</v>
      </c>
      <c r="K1618" s="59" t="s">
        <v>79</v>
      </c>
      <c r="L1618" s="66">
        <v>32.625</v>
      </c>
    </row>
    <row r="1619" ht="25" customHeight="1" spans="1:12">
      <c r="A1619" s="59">
        <v>1617</v>
      </c>
      <c r="B1619" s="59" t="s">
        <v>427</v>
      </c>
      <c r="C1619" s="59" t="s">
        <v>2047</v>
      </c>
      <c r="D1619" s="59">
        <v>4.35</v>
      </c>
      <c r="E1619" s="62">
        <v>5000</v>
      </c>
      <c r="F1619" s="59" t="s">
        <v>2044</v>
      </c>
      <c r="G1619" s="59" t="s">
        <v>2045</v>
      </c>
      <c r="H1619" s="60">
        <v>20200630</v>
      </c>
      <c r="I1619" s="59" t="s">
        <v>2048</v>
      </c>
      <c r="J1619" s="59" t="s">
        <v>163</v>
      </c>
      <c r="K1619" s="59" t="s">
        <v>79</v>
      </c>
      <c r="L1619" s="66">
        <v>54.375</v>
      </c>
    </row>
    <row r="1620" ht="25" customHeight="1" spans="1:12">
      <c r="A1620" s="59">
        <v>1618</v>
      </c>
      <c r="B1620" s="59" t="s">
        <v>63</v>
      </c>
      <c r="C1620" s="59" t="s">
        <v>2049</v>
      </c>
      <c r="D1620" s="59">
        <v>4.35</v>
      </c>
      <c r="E1620" s="62">
        <v>5000</v>
      </c>
      <c r="F1620" s="59" t="s">
        <v>2044</v>
      </c>
      <c r="G1620" s="59" t="s">
        <v>2045</v>
      </c>
      <c r="H1620" s="60">
        <v>20200630</v>
      </c>
      <c r="I1620" s="59" t="s">
        <v>2050</v>
      </c>
      <c r="J1620" s="59" t="s">
        <v>163</v>
      </c>
      <c r="K1620" s="59" t="s">
        <v>79</v>
      </c>
      <c r="L1620" s="66">
        <v>54.375</v>
      </c>
    </row>
    <row r="1621" ht="25" customHeight="1" spans="1:12">
      <c r="A1621" s="59">
        <v>1619</v>
      </c>
      <c r="B1621" s="59" t="s">
        <v>427</v>
      </c>
      <c r="C1621" s="59" t="s">
        <v>2051</v>
      </c>
      <c r="D1621" s="59">
        <v>4.35</v>
      </c>
      <c r="E1621" s="62">
        <v>5000</v>
      </c>
      <c r="F1621" s="59" t="s">
        <v>2044</v>
      </c>
      <c r="G1621" s="59" t="s">
        <v>2045</v>
      </c>
      <c r="H1621" s="60">
        <v>20200630</v>
      </c>
      <c r="I1621" s="59" t="s">
        <v>27</v>
      </c>
      <c r="J1621" s="59" t="s">
        <v>163</v>
      </c>
      <c r="K1621" s="59" t="s">
        <v>79</v>
      </c>
      <c r="L1621" s="66">
        <v>54.375</v>
      </c>
    </row>
    <row r="1622" ht="25" customHeight="1" spans="1:12">
      <c r="A1622" s="59">
        <v>1620</v>
      </c>
      <c r="B1622" s="59" t="s">
        <v>427</v>
      </c>
      <c r="C1622" s="59" t="s">
        <v>2052</v>
      </c>
      <c r="D1622" s="59">
        <v>4.35</v>
      </c>
      <c r="E1622" s="62">
        <v>8000</v>
      </c>
      <c r="F1622" s="59" t="s">
        <v>2044</v>
      </c>
      <c r="G1622" s="59" t="s">
        <v>2045</v>
      </c>
      <c r="H1622" s="60">
        <v>20200630</v>
      </c>
      <c r="I1622" s="59" t="s">
        <v>27</v>
      </c>
      <c r="J1622" s="59" t="s">
        <v>163</v>
      </c>
      <c r="K1622" s="59" t="s">
        <v>79</v>
      </c>
      <c r="L1622" s="66">
        <v>87</v>
      </c>
    </row>
    <row r="1623" ht="25" customHeight="1" spans="1:12">
      <c r="A1623" s="59">
        <v>1621</v>
      </c>
      <c r="B1623" s="59" t="s">
        <v>63</v>
      </c>
      <c r="C1623" s="59" t="s">
        <v>2053</v>
      </c>
      <c r="D1623" s="59">
        <v>4.35</v>
      </c>
      <c r="E1623" s="62">
        <v>10000</v>
      </c>
      <c r="F1623" s="59" t="s">
        <v>2044</v>
      </c>
      <c r="G1623" s="59" t="s">
        <v>2045</v>
      </c>
      <c r="H1623" s="60">
        <v>20200630</v>
      </c>
      <c r="I1623" s="59" t="s">
        <v>2054</v>
      </c>
      <c r="J1623" s="59" t="s">
        <v>163</v>
      </c>
      <c r="K1623" s="59" t="s">
        <v>79</v>
      </c>
      <c r="L1623" s="66">
        <v>108.75</v>
      </c>
    </row>
    <row r="1624" ht="25" customHeight="1" spans="1:12">
      <c r="A1624" s="59">
        <v>1622</v>
      </c>
      <c r="B1624" s="59" t="s">
        <v>63</v>
      </c>
      <c r="C1624" s="59" t="s">
        <v>2055</v>
      </c>
      <c r="D1624" s="59">
        <v>4.35</v>
      </c>
      <c r="E1624" s="62">
        <v>20000</v>
      </c>
      <c r="F1624" s="59" t="s">
        <v>2044</v>
      </c>
      <c r="G1624" s="59" t="s">
        <v>2045</v>
      </c>
      <c r="H1624" s="60">
        <v>20200630</v>
      </c>
      <c r="I1624" s="59" t="s">
        <v>2054</v>
      </c>
      <c r="J1624" s="59" t="s">
        <v>163</v>
      </c>
      <c r="K1624" s="59" t="s">
        <v>79</v>
      </c>
      <c r="L1624" s="66">
        <v>217.5</v>
      </c>
    </row>
    <row r="1625" ht="25" customHeight="1" spans="1:12">
      <c r="A1625" s="59">
        <v>1623</v>
      </c>
      <c r="B1625" s="59" t="s">
        <v>427</v>
      </c>
      <c r="C1625" s="59" t="s">
        <v>2056</v>
      </c>
      <c r="D1625" s="59">
        <v>4.35</v>
      </c>
      <c r="E1625" s="62">
        <v>3000</v>
      </c>
      <c r="F1625" s="59" t="s">
        <v>2057</v>
      </c>
      <c r="G1625" s="59" t="s">
        <v>2058</v>
      </c>
      <c r="H1625" s="60">
        <v>20200630</v>
      </c>
      <c r="I1625" s="59" t="s">
        <v>2048</v>
      </c>
      <c r="J1625" s="59" t="s">
        <v>163</v>
      </c>
      <c r="K1625" s="59" t="s">
        <v>79</v>
      </c>
      <c r="L1625" s="66">
        <v>32.625</v>
      </c>
    </row>
    <row r="1626" ht="25" customHeight="1" spans="1:12">
      <c r="A1626" s="59">
        <v>1624</v>
      </c>
      <c r="B1626" s="59" t="s">
        <v>427</v>
      </c>
      <c r="C1626" s="59" t="s">
        <v>2059</v>
      </c>
      <c r="D1626" s="59">
        <v>4.35</v>
      </c>
      <c r="E1626" s="62">
        <v>3000</v>
      </c>
      <c r="F1626" s="59" t="s">
        <v>2057</v>
      </c>
      <c r="G1626" s="59" t="s">
        <v>2058</v>
      </c>
      <c r="H1626" s="60">
        <v>20200630</v>
      </c>
      <c r="I1626" s="59" t="s">
        <v>2048</v>
      </c>
      <c r="J1626" s="59" t="s">
        <v>163</v>
      </c>
      <c r="K1626" s="59" t="s">
        <v>79</v>
      </c>
      <c r="L1626" s="66">
        <v>32.625</v>
      </c>
    </row>
    <row r="1627" ht="25" customHeight="1" spans="1:12">
      <c r="A1627" s="59">
        <v>1625</v>
      </c>
      <c r="B1627" s="59" t="s">
        <v>427</v>
      </c>
      <c r="C1627" s="59" t="s">
        <v>2060</v>
      </c>
      <c r="D1627" s="59">
        <v>4.35</v>
      </c>
      <c r="E1627" s="62">
        <v>3000</v>
      </c>
      <c r="F1627" s="59" t="s">
        <v>2057</v>
      </c>
      <c r="G1627" s="59" t="s">
        <v>2058</v>
      </c>
      <c r="H1627" s="60">
        <v>20200630</v>
      </c>
      <c r="I1627" s="59" t="s">
        <v>2048</v>
      </c>
      <c r="J1627" s="59" t="s">
        <v>163</v>
      </c>
      <c r="K1627" s="59" t="s">
        <v>79</v>
      </c>
      <c r="L1627" s="66">
        <v>32.625</v>
      </c>
    </row>
    <row r="1628" ht="25" customHeight="1" spans="1:12">
      <c r="A1628" s="59">
        <v>1626</v>
      </c>
      <c r="B1628" s="59" t="s">
        <v>427</v>
      </c>
      <c r="C1628" s="59" t="s">
        <v>2061</v>
      </c>
      <c r="D1628" s="59">
        <v>4.35</v>
      </c>
      <c r="E1628" s="62">
        <v>5000</v>
      </c>
      <c r="F1628" s="59" t="s">
        <v>2057</v>
      </c>
      <c r="G1628" s="59" t="s">
        <v>2058</v>
      </c>
      <c r="H1628" s="60">
        <v>20200630</v>
      </c>
      <c r="I1628" s="59" t="s">
        <v>2062</v>
      </c>
      <c r="J1628" s="59" t="s">
        <v>163</v>
      </c>
      <c r="K1628" s="59" t="s">
        <v>79</v>
      </c>
      <c r="L1628" s="66">
        <v>54.375</v>
      </c>
    </row>
    <row r="1629" ht="25" customHeight="1" spans="1:12">
      <c r="A1629" s="59">
        <v>1627</v>
      </c>
      <c r="B1629" s="59" t="s">
        <v>427</v>
      </c>
      <c r="C1629" s="59" t="s">
        <v>2063</v>
      </c>
      <c r="D1629" s="59">
        <v>4.35</v>
      </c>
      <c r="E1629" s="62">
        <v>10000</v>
      </c>
      <c r="F1629" s="59" t="s">
        <v>2057</v>
      </c>
      <c r="G1629" s="59" t="s">
        <v>2058</v>
      </c>
      <c r="H1629" s="60">
        <v>20200630</v>
      </c>
      <c r="I1629" s="59" t="s">
        <v>2048</v>
      </c>
      <c r="J1629" s="59" t="s">
        <v>163</v>
      </c>
      <c r="K1629" s="59" t="s">
        <v>79</v>
      </c>
      <c r="L1629" s="66">
        <v>108.75</v>
      </c>
    </row>
    <row r="1630" ht="25" customHeight="1" spans="1:12">
      <c r="A1630" s="59">
        <v>1628</v>
      </c>
      <c r="B1630" s="59" t="s">
        <v>427</v>
      </c>
      <c r="C1630" s="59" t="s">
        <v>2064</v>
      </c>
      <c r="D1630" s="59">
        <v>4.35</v>
      </c>
      <c r="E1630" s="62">
        <v>10000</v>
      </c>
      <c r="F1630" s="59" t="s">
        <v>2057</v>
      </c>
      <c r="G1630" s="59" t="s">
        <v>2058</v>
      </c>
      <c r="H1630" s="60">
        <v>20200630</v>
      </c>
      <c r="I1630" s="59" t="s">
        <v>2048</v>
      </c>
      <c r="J1630" s="59" t="s">
        <v>163</v>
      </c>
      <c r="K1630" s="59" t="s">
        <v>79</v>
      </c>
      <c r="L1630" s="66">
        <v>108.75</v>
      </c>
    </row>
    <row r="1631" ht="25" customHeight="1" spans="1:12">
      <c r="A1631" s="59">
        <v>1629</v>
      </c>
      <c r="B1631" s="59" t="s">
        <v>337</v>
      </c>
      <c r="C1631" s="68" t="s">
        <v>725</v>
      </c>
      <c r="D1631" s="68">
        <v>4.75</v>
      </c>
      <c r="E1631" s="69">
        <v>5000</v>
      </c>
      <c r="F1631" s="68" t="s">
        <v>2065</v>
      </c>
      <c r="G1631" s="68" t="s">
        <v>2066</v>
      </c>
      <c r="H1631" s="62">
        <v>20200630</v>
      </c>
      <c r="I1631" s="59" t="s">
        <v>383</v>
      </c>
      <c r="J1631" s="68">
        <v>4.75</v>
      </c>
      <c r="K1631" s="59" t="s">
        <v>79</v>
      </c>
      <c r="L1631" s="66">
        <v>60.03</v>
      </c>
    </row>
    <row r="1632" ht="25" customHeight="1" spans="1:12">
      <c r="A1632" s="59">
        <v>1630</v>
      </c>
      <c r="B1632" s="59" t="s">
        <v>337</v>
      </c>
      <c r="C1632" s="68" t="s">
        <v>2067</v>
      </c>
      <c r="D1632" s="68">
        <v>4.75</v>
      </c>
      <c r="E1632" s="69">
        <v>5000</v>
      </c>
      <c r="F1632" s="68" t="s">
        <v>2065</v>
      </c>
      <c r="G1632" s="68" t="s">
        <v>2066</v>
      </c>
      <c r="H1632" s="62">
        <v>20200630</v>
      </c>
      <c r="I1632" s="59" t="s">
        <v>2068</v>
      </c>
      <c r="J1632" s="68">
        <v>4.75</v>
      </c>
      <c r="K1632" s="59" t="s">
        <v>79</v>
      </c>
      <c r="L1632" s="66">
        <v>60.03</v>
      </c>
    </row>
    <row r="1633" ht="25" customHeight="1" spans="1:12">
      <c r="A1633" s="59">
        <v>1631</v>
      </c>
      <c r="B1633" s="59" t="s">
        <v>337</v>
      </c>
      <c r="C1633" s="68" t="s">
        <v>2069</v>
      </c>
      <c r="D1633" s="68">
        <v>4.75</v>
      </c>
      <c r="E1633" s="69">
        <v>5000</v>
      </c>
      <c r="F1633" s="68" t="s">
        <v>339</v>
      </c>
      <c r="G1633" s="68" t="s">
        <v>340</v>
      </c>
      <c r="H1633" s="62">
        <v>20200630</v>
      </c>
      <c r="I1633" s="59" t="s">
        <v>87</v>
      </c>
      <c r="J1633" s="68">
        <v>4.75</v>
      </c>
      <c r="K1633" s="59" t="s">
        <v>79</v>
      </c>
      <c r="L1633" s="66">
        <v>60.03</v>
      </c>
    </row>
    <row r="1634" ht="25" customHeight="1" spans="1:12">
      <c r="A1634" s="59">
        <v>1632</v>
      </c>
      <c r="B1634" s="59" t="s">
        <v>337</v>
      </c>
      <c r="C1634" s="68" t="s">
        <v>2070</v>
      </c>
      <c r="D1634" s="68">
        <v>4.75</v>
      </c>
      <c r="E1634" s="69">
        <v>5000</v>
      </c>
      <c r="F1634" s="68" t="s">
        <v>339</v>
      </c>
      <c r="G1634" s="68" t="s">
        <v>340</v>
      </c>
      <c r="H1634" s="62">
        <v>20200630</v>
      </c>
      <c r="I1634" s="59" t="s">
        <v>2071</v>
      </c>
      <c r="J1634" s="68">
        <v>4.75</v>
      </c>
      <c r="K1634" s="59" t="s">
        <v>79</v>
      </c>
      <c r="L1634" s="66">
        <v>60.03</v>
      </c>
    </row>
    <row r="1635" ht="25" customHeight="1" spans="1:12">
      <c r="A1635" s="59">
        <v>1633</v>
      </c>
      <c r="B1635" s="59" t="s">
        <v>337</v>
      </c>
      <c r="C1635" s="68" t="s">
        <v>2072</v>
      </c>
      <c r="D1635" s="68">
        <v>4.75</v>
      </c>
      <c r="E1635" s="69">
        <v>5000</v>
      </c>
      <c r="F1635" s="68" t="s">
        <v>339</v>
      </c>
      <c r="G1635" s="68" t="s">
        <v>340</v>
      </c>
      <c r="H1635" s="62">
        <v>20200630</v>
      </c>
      <c r="I1635" s="59" t="s">
        <v>2073</v>
      </c>
      <c r="J1635" s="68">
        <v>4.75</v>
      </c>
      <c r="K1635" s="59" t="s">
        <v>79</v>
      </c>
      <c r="L1635" s="66">
        <v>60.03</v>
      </c>
    </row>
    <row r="1636" ht="25" customHeight="1" spans="1:12">
      <c r="A1636" s="59">
        <v>1634</v>
      </c>
      <c r="B1636" s="59" t="s">
        <v>337</v>
      </c>
      <c r="C1636" s="68" t="s">
        <v>2074</v>
      </c>
      <c r="D1636" s="68">
        <v>4.75</v>
      </c>
      <c r="E1636" s="69">
        <v>5000</v>
      </c>
      <c r="F1636" s="68" t="s">
        <v>339</v>
      </c>
      <c r="G1636" s="68" t="s">
        <v>340</v>
      </c>
      <c r="H1636" s="62">
        <v>20200630</v>
      </c>
      <c r="I1636" s="59" t="s">
        <v>383</v>
      </c>
      <c r="J1636" s="68">
        <v>4.75</v>
      </c>
      <c r="K1636" s="59" t="s">
        <v>79</v>
      </c>
      <c r="L1636" s="66">
        <v>60.03</v>
      </c>
    </row>
    <row r="1637" ht="25" customHeight="1" spans="1:12">
      <c r="A1637" s="59">
        <v>1635</v>
      </c>
      <c r="B1637" s="59" t="s">
        <v>337</v>
      </c>
      <c r="C1637" s="68" t="s">
        <v>2075</v>
      </c>
      <c r="D1637" s="68">
        <v>4.75</v>
      </c>
      <c r="E1637" s="69">
        <v>5000</v>
      </c>
      <c r="F1637" s="68" t="s">
        <v>339</v>
      </c>
      <c r="G1637" s="68" t="s">
        <v>340</v>
      </c>
      <c r="H1637" s="62">
        <v>20200630</v>
      </c>
      <c r="I1637" s="59" t="s">
        <v>87</v>
      </c>
      <c r="J1637" s="68">
        <v>4.75</v>
      </c>
      <c r="K1637" s="59" t="s">
        <v>79</v>
      </c>
      <c r="L1637" s="66">
        <v>60.03</v>
      </c>
    </row>
    <row r="1638" ht="25" customHeight="1" spans="1:12">
      <c r="A1638" s="59">
        <v>1636</v>
      </c>
      <c r="B1638" s="59" t="s">
        <v>337</v>
      </c>
      <c r="C1638" s="68" t="s">
        <v>2076</v>
      </c>
      <c r="D1638" s="68">
        <v>4.75</v>
      </c>
      <c r="E1638" s="69">
        <v>5000</v>
      </c>
      <c r="F1638" s="68" t="s">
        <v>339</v>
      </c>
      <c r="G1638" s="68" t="s">
        <v>340</v>
      </c>
      <c r="H1638" s="62">
        <v>20200630</v>
      </c>
      <c r="I1638" s="59" t="s">
        <v>22</v>
      </c>
      <c r="J1638" s="68">
        <v>4.75</v>
      </c>
      <c r="K1638" s="59" t="s">
        <v>79</v>
      </c>
      <c r="L1638" s="66">
        <v>60.03</v>
      </c>
    </row>
    <row r="1639" ht="25" customHeight="1" spans="1:12">
      <c r="A1639" s="59">
        <v>1637</v>
      </c>
      <c r="B1639" s="59" t="s">
        <v>337</v>
      </c>
      <c r="C1639" s="68" t="s">
        <v>2077</v>
      </c>
      <c r="D1639" s="68">
        <v>4.75</v>
      </c>
      <c r="E1639" s="69">
        <v>5000</v>
      </c>
      <c r="F1639" s="68" t="s">
        <v>339</v>
      </c>
      <c r="G1639" s="68" t="s">
        <v>340</v>
      </c>
      <c r="H1639" s="62">
        <v>20200630</v>
      </c>
      <c r="I1639" s="59" t="s">
        <v>50</v>
      </c>
      <c r="J1639" s="68">
        <v>4.75</v>
      </c>
      <c r="K1639" s="59" t="s">
        <v>79</v>
      </c>
      <c r="L1639" s="66">
        <v>60.03</v>
      </c>
    </row>
    <row r="1640" ht="25" customHeight="1" spans="1:12">
      <c r="A1640" s="59">
        <v>1638</v>
      </c>
      <c r="B1640" s="59" t="s">
        <v>337</v>
      </c>
      <c r="C1640" s="68" t="s">
        <v>2078</v>
      </c>
      <c r="D1640" s="68">
        <v>4.75</v>
      </c>
      <c r="E1640" s="69">
        <v>5000</v>
      </c>
      <c r="F1640" s="68" t="s">
        <v>339</v>
      </c>
      <c r="G1640" s="68" t="s">
        <v>340</v>
      </c>
      <c r="H1640" s="62">
        <v>20200630</v>
      </c>
      <c r="I1640" s="59" t="s">
        <v>87</v>
      </c>
      <c r="J1640" s="68">
        <v>4.75</v>
      </c>
      <c r="K1640" s="59" t="s">
        <v>79</v>
      </c>
      <c r="L1640" s="66">
        <v>60.03</v>
      </c>
    </row>
    <row r="1641" ht="25" customHeight="1" spans="1:12">
      <c r="A1641" s="59">
        <v>1639</v>
      </c>
      <c r="B1641" s="59" t="s">
        <v>337</v>
      </c>
      <c r="C1641" s="68" t="s">
        <v>2079</v>
      </c>
      <c r="D1641" s="68">
        <v>4.75</v>
      </c>
      <c r="E1641" s="69">
        <v>5000</v>
      </c>
      <c r="F1641" s="68" t="s">
        <v>350</v>
      </c>
      <c r="G1641" s="68" t="s">
        <v>351</v>
      </c>
      <c r="H1641" s="62">
        <v>20200630</v>
      </c>
      <c r="I1641" s="59" t="s">
        <v>27</v>
      </c>
      <c r="J1641" s="68">
        <v>4.75</v>
      </c>
      <c r="K1641" s="59" t="s">
        <v>79</v>
      </c>
      <c r="L1641" s="66">
        <v>60.03</v>
      </c>
    </row>
    <row r="1642" ht="25" customHeight="1" spans="1:12">
      <c r="A1642" s="59">
        <v>1640</v>
      </c>
      <c r="B1642" s="59" t="s">
        <v>337</v>
      </c>
      <c r="C1642" s="68" t="s">
        <v>2080</v>
      </c>
      <c r="D1642" s="68">
        <v>4.75</v>
      </c>
      <c r="E1642" s="69">
        <v>5000</v>
      </c>
      <c r="F1642" s="68" t="s">
        <v>350</v>
      </c>
      <c r="G1642" s="68" t="s">
        <v>351</v>
      </c>
      <c r="H1642" s="62">
        <v>20200630</v>
      </c>
      <c r="I1642" s="59" t="s">
        <v>150</v>
      </c>
      <c r="J1642" s="68">
        <v>4.75</v>
      </c>
      <c r="K1642" s="59" t="s">
        <v>79</v>
      </c>
      <c r="L1642" s="66">
        <v>60.03</v>
      </c>
    </row>
    <row r="1643" ht="25" customHeight="1" spans="1:12">
      <c r="A1643" s="59">
        <v>1641</v>
      </c>
      <c r="B1643" s="59" t="s">
        <v>337</v>
      </c>
      <c r="C1643" s="68" t="s">
        <v>2081</v>
      </c>
      <c r="D1643" s="68">
        <v>4.75</v>
      </c>
      <c r="E1643" s="69">
        <v>5000</v>
      </c>
      <c r="F1643" s="68" t="s">
        <v>350</v>
      </c>
      <c r="G1643" s="68" t="s">
        <v>351</v>
      </c>
      <c r="H1643" s="62">
        <v>20200630</v>
      </c>
      <c r="I1643" s="59" t="s">
        <v>150</v>
      </c>
      <c r="J1643" s="68">
        <v>4.75</v>
      </c>
      <c r="K1643" s="59" t="s">
        <v>79</v>
      </c>
      <c r="L1643" s="66">
        <v>60.03</v>
      </c>
    </row>
    <row r="1644" ht="25" customHeight="1" spans="1:12">
      <c r="A1644" s="59">
        <v>1642</v>
      </c>
      <c r="B1644" s="59" t="s">
        <v>337</v>
      </c>
      <c r="C1644" s="68" t="s">
        <v>2082</v>
      </c>
      <c r="D1644" s="68">
        <v>4.75</v>
      </c>
      <c r="E1644" s="69">
        <v>5000</v>
      </c>
      <c r="F1644" s="68" t="s">
        <v>350</v>
      </c>
      <c r="G1644" s="68" t="s">
        <v>351</v>
      </c>
      <c r="H1644" s="62">
        <v>20200630</v>
      </c>
      <c r="I1644" s="59" t="s">
        <v>2071</v>
      </c>
      <c r="J1644" s="68">
        <v>4.75</v>
      </c>
      <c r="K1644" s="59" t="s">
        <v>79</v>
      </c>
      <c r="L1644" s="66">
        <v>60.03</v>
      </c>
    </row>
    <row r="1645" ht="25" customHeight="1" spans="1:12">
      <c r="A1645" s="59">
        <v>1643</v>
      </c>
      <c r="B1645" s="59" t="s">
        <v>337</v>
      </c>
      <c r="C1645" s="68" t="s">
        <v>2083</v>
      </c>
      <c r="D1645" s="68">
        <v>4.75</v>
      </c>
      <c r="E1645" s="69">
        <v>5000</v>
      </c>
      <c r="F1645" s="68" t="s">
        <v>353</v>
      </c>
      <c r="G1645" s="68" t="s">
        <v>354</v>
      </c>
      <c r="H1645" s="62">
        <v>20200630</v>
      </c>
      <c r="I1645" s="59" t="s">
        <v>87</v>
      </c>
      <c r="J1645" s="68">
        <v>4.75</v>
      </c>
      <c r="K1645" s="59" t="s">
        <v>79</v>
      </c>
      <c r="L1645" s="66">
        <v>60.03</v>
      </c>
    </row>
    <row r="1646" ht="25" customHeight="1" spans="1:12">
      <c r="A1646" s="59">
        <v>1644</v>
      </c>
      <c r="B1646" s="59" t="s">
        <v>355</v>
      </c>
      <c r="C1646" s="68" t="s">
        <v>2084</v>
      </c>
      <c r="D1646" s="68">
        <v>4.35</v>
      </c>
      <c r="E1646" s="69">
        <v>50000</v>
      </c>
      <c r="F1646" s="68" t="s">
        <v>1943</v>
      </c>
      <c r="G1646" s="68" t="s">
        <v>1944</v>
      </c>
      <c r="H1646" s="62">
        <v>20200630</v>
      </c>
      <c r="I1646" s="59" t="s">
        <v>2071</v>
      </c>
      <c r="J1646" s="68">
        <v>4.35</v>
      </c>
      <c r="K1646" s="59" t="s">
        <v>79</v>
      </c>
      <c r="L1646" s="66">
        <v>549.79</v>
      </c>
    </row>
    <row r="1647" ht="25" customHeight="1" spans="1:12">
      <c r="A1647" s="59">
        <v>1645</v>
      </c>
      <c r="B1647" s="59" t="s">
        <v>355</v>
      </c>
      <c r="C1647" s="68" t="s">
        <v>2085</v>
      </c>
      <c r="D1647" s="68">
        <v>4.35</v>
      </c>
      <c r="E1647" s="69">
        <v>30000</v>
      </c>
      <c r="F1647" s="68" t="s">
        <v>152</v>
      </c>
      <c r="G1647" s="68" t="s">
        <v>153</v>
      </c>
      <c r="H1647" s="62">
        <v>20200630</v>
      </c>
      <c r="I1647" s="59" t="s">
        <v>2068</v>
      </c>
      <c r="J1647" s="68">
        <v>4.35</v>
      </c>
      <c r="K1647" s="59" t="s">
        <v>79</v>
      </c>
      <c r="L1647" s="66">
        <v>329.88</v>
      </c>
    </row>
    <row r="1648" ht="25" customHeight="1" spans="1:12">
      <c r="A1648" s="59">
        <v>1646</v>
      </c>
      <c r="B1648" s="59" t="s">
        <v>355</v>
      </c>
      <c r="C1648" s="68" t="s">
        <v>2086</v>
      </c>
      <c r="D1648" s="68">
        <v>4.35</v>
      </c>
      <c r="E1648" s="69">
        <v>20000</v>
      </c>
      <c r="F1648" s="68" t="s">
        <v>85</v>
      </c>
      <c r="G1648" s="68" t="s">
        <v>86</v>
      </c>
      <c r="H1648" s="62">
        <v>20200630</v>
      </c>
      <c r="I1648" s="59" t="s">
        <v>27</v>
      </c>
      <c r="J1648" s="68">
        <v>4.35</v>
      </c>
      <c r="K1648" s="59" t="s">
        <v>79</v>
      </c>
      <c r="L1648" s="66">
        <v>219.92</v>
      </c>
    </row>
    <row r="1649" ht="25" customHeight="1" spans="1:12">
      <c r="A1649" s="59">
        <v>1647</v>
      </c>
      <c r="B1649" s="59" t="s">
        <v>355</v>
      </c>
      <c r="C1649" s="68" t="s">
        <v>2087</v>
      </c>
      <c r="D1649" s="68">
        <v>4.35</v>
      </c>
      <c r="E1649" s="69">
        <v>30000</v>
      </c>
      <c r="F1649" s="68" t="s">
        <v>85</v>
      </c>
      <c r="G1649" s="68" t="s">
        <v>86</v>
      </c>
      <c r="H1649" s="62">
        <v>20200630</v>
      </c>
      <c r="I1649" s="59" t="s">
        <v>2088</v>
      </c>
      <c r="J1649" s="68">
        <v>4.35</v>
      </c>
      <c r="K1649" s="59" t="s">
        <v>79</v>
      </c>
      <c r="L1649" s="66">
        <v>329.88</v>
      </c>
    </row>
    <row r="1650" ht="25" customHeight="1" spans="1:12">
      <c r="A1650" s="59">
        <v>1648</v>
      </c>
      <c r="B1650" s="59" t="s">
        <v>355</v>
      </c>
      <c r="C1650" s="68" t="s">
        <v>2089</v>
      </c>
      <c r="D1650" s="68">
        <v>4.35</v>
      </c>
      <c r="E1650" s="69">
        <v>50000</v>
      </c>
      <c r="F1650" s="68" t="s">
        <v>236</v>
      </c>
      <c r="G1650" s="68" t="s">
        <v>237</v>
      </c>
      <c r="H1650" s="62">
        <v>20200630</v>
      </c>
      <c r="I1650" s="59" t="s">
        <v>2071</v>
      </c>
      <c r="J1650" s="68">
        <v>4.35</v>
      </c>
      <c r="K1650" s="59" t="s">
        <v>79</v>
      </c>
      <c r="L1650" s="66">
        <v>549.79</v>
      </c>
    </row>
    <row r="1651" ht="25" customHeight="1" spans="1:12">
      <c r="A1651" s="59">
        <v>1649</v>
      </c>
      <c r="B1651" s="59" t="s">
        <v>355</v>
      </c>
      <c r="C1651" s="68" t="s">
        <v>2090</v>
      </c>
      <c r="D1651" s="68">
        <v>4.35</v>
      </c>
      <c r="E1651" s="69">
        <v>20000</v>
      </c>
      <c r="F1651" s="68" t="s">
        <v>1951</v>
      </c>
      <c r="G1651" s="68" t="s">
        <v>1952</v>
      </c>
      <c r="H1651" s="62">
        <v>20200630</v>
      </c>
      <c r="I1651" s="59" t="s">
        <v>2091</v>
      </c>
      <c r="J1651" s="68">
        <v>4.35</v>
      </c>
      <c r="K1651" s="59" t="s">
        <v>79</v>
      </c>
      <c r="L1651" s="66">
        <v>219.92</v>
      </c>
    </row>
    <row r="1652" ht="25" customHeight="1" spans="1:12">
      <c r="A1652" s="59">
        <v>1650</v>
      </c>
      <c r="B1652" s="59" t="s">
        <v>355</v>
      </c>
      <c r="C1652" s="68" t="s">
        <v>2092</v>
      </c>
      <c r="D1652" s="68">
        <v>4.35</v>
      </c>
      <c r="E1652" s="69">
        <v>40000</v>
      </c>
      <c r="F1652" s="68" t="s">
        <v>1951</v>
      </c>
      <c r="G1652" s="68" t="s">
        <v>1952</v>
      </c>
      <c r="H1652" s="62">
        <v>20200630</v>
      </c>
      <c r="I1652" s="59" t="s">
        <v>361</v>
      </c>
      <c r="J1652" s="68">
        <v>4.35</v>
      </c>
      <c r="K1652" s="59" t="s">
        <v>79</v>
      </c>
      <c r="L1652" s="66">
        <v>439.83</v>
      </c>
    </row>
    <row r="1653" ht="25" customHeight="1" spans="1:12">
      <c r="A1653" s="59">
        <v>1651</v>
      </c>
      <c r="B1653" s="59" t="s">
        <v>355</v>
      </c>
      <c r="C1653" s="68" t="s">
        <v>2093</v>
      </c>
      <c r="D1653" s="68">
        <v>4.35</v>
      </c>
      <c r="E1653" s="69">
        <v>50000</v>
      </c>
      <c r="F1653" s="68" t="s">
        <v>1951</v>
      </c>
      <c r="G1653" s="68" t="s">
        <v>1952</v>
      </c>
      <c r="H1653" s="62">
        <v>20200630</v>
      </c>
      <c r="I1653" s="59" t="s">
        <v>2094</v>
      </c>
      <c r="J1653" s="68">
        <v>4.35</v>
      </c>
      <c r="K1653" s="59" t="s">
        <v>79</v>
      </c>
      <c r="L1653" s="66">
        <v>549.79</v>
      </c>
    </row>
    <row r="1654" ht="25" customHeight="1" spans="1:12">
      <c r="A1654" s="59">
        <v>1652</v>
      </c>
      <c r="B1654" s="59" t="s">
        <v>355</v>
      </c>
      <c r="C1654" s="68" t="s">
        <v>2095</v>
      </c>
      <c r="D1654" s="68">
        <v>4.35</v>
      </c>
      <c r="E1654" s="69">
        <v>50000</v>
      </c>
      <c r="F1654" s="68" t="s">
        <v>76</v>
      </c>
      <c r="G1654" s="68" t="s">
        <v>77</v>
      </c>
      <c r="H1654" s="62">
        <v>20200630</v>
      </c>
      <c r="I1654" s="62" t="s">
        <v>242</v>
      </c>
      <c r="J1654" s="68">
        <v>4.35</v>
      </c>
      <c r="K1654" s="59" t="s">
        <v>79</v>
      </c>
      <c r="L1654" s="66">
        <v>549.79</v>
      </c>
    </row>
    <row r="1655" ht="25" customHeight="1" spans="1:12">
      <c r="A1655" s="59">
        <v>1653</v>
      </c>
      <c r="B1655" s="59" t="s">
        <v>355</v>
      </c>
      <c r="C1655" s="68" t="s">
        <v>2096</v>
      </c>
      <c r="D1655" s="68">
        <v>4.35</v>
      </c>
      <c r="E1655" s="69">
        <v>50000</v>
      </c>
      <c r="F1655" s="68" t="s">
        <v>76</v>
      </c>
      <c r="G1655" s="68" t="s">
        <v>77</v>
      </c>
      <c r="H1655" s="62">
        <v>20200630</v>
      </c>
      <c r="I1655" s="59" t="s">
        <v>2097</v>
      </c>
      <c r="J1655" s="68">
        <v>4.35</v>
      </c>
      <c r="K1655" s="59" t="s">
        <v>79</v>
      </c>
      <c r="L1655" s="66">
        <v>549.79</v>
      </c>
    </row>
    <row r="1656" ht="25" customHeight="1" spans="1:12">
      <c r="A1656" s="59">
        <v>1654</v>
      </c>
      <c r="B1656" s="59" t="s">
        <v>355</v>
      </c>
      <c r="C1656" s="68" t="s">
        <v>2098</v>
      </c>
      <c r="D1656" s="68">
        <v>4.35</v>
      </c>
      <c r="E1656" s="69">
        <v>50000</v>
      </c>
      <c r="F1656" s="68" t="s">
        <v>76</v>
      </c>
      <c r="G1656" s="68" t="s">
        <v>77</v>
      </c>
      <c r="H1656" s="62">
        <v>20200630</v>
      </c>
      <c r="I1656" s="59" t="s">
        <v>2099</v>
      </c>
      <c r="J1656" s="68">
        <v>4.35</v>
      </c>
      <c r="K1656" s="59" t="s">
        <v>79</v>
      </c>
      <c r="L1656" s="66">
        <v>549.79</v>
      </c>
    </row>
    <row r="1657" ht="25" customHeight="1" spans="1:12">
      <c r="A1657" s="59">
        <v>1655</v>
      </c>
      <c r="B1657" s="59" t="s">
        <v>355</v>
      </c>
      <c r="C1657" s="68" t="s">
        <v>2100</v>
      </c>
      <c r="D1657" s="68">
        <v>4.35</v>
      </c>
      <c r="E1657" s="69">
        <v>30000</v>
      </c>
      <c r="F1657" s="68" t="s">
        <v>1439</v>
      </c>
      <c r="G1657" s="68" t="s">
        <v>1440</v>
      </c>
      <c r="H1657" s="62">
        <v>20200630</v>
      </c>
      <c r="I1657" s="59" t="s">
        <v>2097</v>
      </c>
      <c r="J1657" s="68">
        <v>4.35</v>
      </c>
      <c r="K1657" s="59" t="s">
        <v>79</v>
      </c>
      <c r="L1657" s="66">
        <v>329.88</v>
      </c>
    </row>
    <row r="1658" ht="25" customHeight="1" spans="1:12">
      <c r="A1658" s="59">
        <v>1656</v>
      </c>
      <c r="B1658" s="59" t="s">
        <v>355</v>
      </c>
      <c r="C1658" s="68" t="s">
        <v>2101</v>
      </c>
      <c r="D1658" s="68">
        <v>4.35</v>
      </c>
      <c r="E1658" s="69">
        <v>50000</v>
      </c>
      <c r="F1658" s="68" t="s">
        <v>1439</v>
      </c>
      <c r="G1658" s="68" t="s">
        <v>1440</v>
      </c>
      <c r="H1658" s="62">
        <v>20200630</v>
      </c>
      <c r="I1658" s="59" t="s">
        <v>2094</v>
      </c>
      <c r="J1658" s="68">
        <v>4.35</v>
      </c>
      <c r="K1658" s="59" t="s">
        <v>79</v>
      </c>
      <c r="L1658" s="66">
        <v>549.79</v>
      </c>
    </row>
    <row r="1659" ht="25" customHeight="1" spans="1:12">
      <c r="A1659" s="59">
        <v>1657</v>
      </c>
      <c r="B1659" s="59" t="s">
        <v>355</v>
      </c>
      <c r="C1659" s="68" t="s">
        <v>2102</v>
      </c>
      <c r="D1659" s="68">
        <v>4.35</v>
      </c>
      <c r="E1659" s="69">
        <v>50000</v>
      </c>
      <c r="F1659" s="68" t="s">
        <v>1439</v>
      </c>
      <c r="G1659" s="68" t="s">
        <v>1440</v>
      </c>
      <c r="H1659" s="62">
        <v>20200630</v>
      </c>
      <c r="I1659" s="59" t="s">
        <v>2094</v>
      </c>
      <c r="J1659" s="68">
        <v>4.35</v>
      </c>
      <c r="K1659" s="59" t="s">
        <v>79</v>
      </c>
      <c r="L1659" s="66">
        <v>549.79</v>
      </c>
    </row>
    <row r="1660" ht="25" customHeight="1" spans="1:12">
      <c r="A1660" s="59">
        <v>1658</v>
      </c>
      <c r="B1660" s="59" t="s">
        <v>337</v>
      </c>
      <c r="C1660" s="68" t="s">
        <v>2103</v>
      </c>
      <c r="D1660" s="68">
        <v>4.35</v>
      </c>
      <c r="E1660" s="69">
        <v>50000</v>
      </c>
      <c r="F1660" s="68" t="s">
        <v>148</v>
      </c>
      <c r="G1660" s="68" t="s">
        <v>149</v>
      </c>
      <c r="H1660" s="62">
        <v>20200630</v>
      </c>
      <c r="I1660" s="59" t="s">
        <v>2104</v>
      </c>
      <c r="J1660" s="68">
        <v>4.35</v>
      </c>
      <c r="K1660" s="59" t="s">
        <v>79</v>
      </c>
      <c r="L1660" s="66">
        <v>549.79</v>
      </c>
    </row>
    <row r="1661" ht="25" customHeight="1" spans="1:12">
      <c r="A1661" s="59">
        <v>1659</v>
      </c>
      <c r="B1661" s="59" t="s">
        <v>337</v>
      </c>
      <c r="C1661" s="68" t="s">
        <v>2105</v>
      </c>
      <c r="D1661" s="68">
        <v>4.35</v>
      </c>
      <c r="E1661" s="69">
        <v>50000</v>
      </c>
      <c r="F1661" s="68" t="s">
        <v>245</v>
      </c>
      <c r="G1661" s="68" t="s">
        <v>246</v>
      </c>
      <c r="H1661" s="62">
        <v>20200630</v>
      </c>
      <c r="I1661" s="59" t="s">
        <v>2068</v>
      </c>
      <c r="J1661" s="68">
        <v>4.35</v>
      </c>
      <c r="K1661" s="59" t="s">
        <v>79</v>
      </c>
      <c r="L1661" s="66">
        <v>549.79</v>
      </c>
    </row>
    <row r="1662" ht="25" customHeight="1" spans="1:12">
      <c r="A1662" s="59">
        <v>1660</v>
      </c>
      <c r="B1662" s="59" t="s">
        <v>337</v>
      </c>
      <c r="C1662" s="68" t="s">
        <v>2106</v>
      </c>
      <c r="D1662" s="68">
        <v>4.35</v>
      </c>
      <c r="E1662" s="69">
        <v>30000</v>
      </c>
      <c r="F1662" s="68" t="s">
        <v>89</v>
      </c>
      <c r="G1662" s="68" t="s">
        <v>90</v>
      </c>
      <c r="H1662" s="62">
        <v>20200630</v>
      </c>
      <c r="I1662" s="59" t="s">
        <v>2097</v>
      </c>
      <c r="J1662" s="68">
        <v>4.35</v>
      </c>
      <c r="K1662" s="59" t="s">
        <v>79</v>
      </c>
      <c r="L1662" s="66">
        <v>329.88</v>
      </c>
    </row>
    <row r="1663" ht="25" customHeight="1" spans="1:12">
      <c r="A1663" s="59">
        <v>1661</v>
      </c>
      <c r="B1663" s="59" t="s">
        <v>337</v>
      </c>
      <c r="C1663" s="68" t="s">
        <v>2107</v>
      </c>
      <c r="D1663" s="68">
        <v>4.35</v>
      </c>
      <c r="E1663" s="69">
        <v>30000</v>
      </c>
      <c r="F1663" s="68" t="s">
        <v>89</v>
      </c>
      <c r="G1663" s="68" t="s">
        <v>90</v>
      </c>
      <c r="H1663" s="62">
        <v>20200630</v>
      </c>
      <c r="I1663" s="59" t="s">
        <v>2104</v>
      </c>
      <c r="J1663" s="68">
        <v>4.35</v>
      </c>
      <c r="K1663" s="59" t="s">
        <v>79</v>
      </c>
      <c r="L1663" s="66">
        <v>329.88</v>
      </c>
    </row>
    <row r="1664" ht="25" customHeight="1" spans="1:12">
      <c r="A1664" s="59">
        <v>1662</v>
      </c>
      <c r="B1664" s="59" t="s">
        <v>337</v>
      </c>
      <c r="C1664" s="68" t="s">
        <v>2108</v>
      </c>
      <c r="D1664" s="68">
        <v>4.35</v>
      </c>
      <c r="E1664" s="69">
        <v>50000</v>
      </c>
      <c r="F1664" s="68" t="s">
        <v>89</v>
      </c>
      <c r="G1664" s="68" t="s">
        <v>90</v>
      </c>
      <c r="H1664" s="62">
        <v>20200630</v>
      </c>
      <c r="I1664" s="59" t="s">
        <v>1580</v>
      </c>
      <c r="J1664" s="68">
        <v>4.35</v>
      </c>
      <c r="K1664" s="59" t="s">
        <v>79</v>
      </c>
      <c r="L1664" s="66">
        <v>549.79</v>
      </c>
    </row>
    <row r="1665" ht="25" customHeight="1" spans="1:12">
      <c r="A1665" s="59">
        <v>1663</v>
      </c>
      <c r="B1665" s="59" t="s">
        <v>337</v>
      </c>
      <c r="C1665" s="68" t="s">
        <v>2109</v>
      </c>
      <c r="D1665" s="68">
        <v>4.35</v>
      </c>
      <c r="E1665" s="69">
        <v>10000</v>
      </c>
      <c r="F1665" s="68" t="s">
        <v>95</v>
      </c>
      <c r="G1665" s="68" t="s">
        <v>96</v>
      </c>
      <c r="H1665" s="62">
        <v>20200630</v>
      </c>
      <c r="I1665" s="59" t="s">
        <v>2110</v>
      </c>
      <c r="J1665" s="68">
        <v>4.35</v>
      </c>
      <c r="K1665" s="59" t="s">
        <v>79</v>
      </c>
      <c r="L1665" s="66">
        <v>109.96</v>
      </c>
    </row>
    <row r="1666" ht="25" customHeight="1" spans="1:12">
      <c r="A1666" s="59">
        <v>1664</v>
      </c>
      <c r="B1666" s="59" t="s">
        <v>337</v>
      </c>
      <c r="C1666" s="68" t="s">
        <v>2111</v>
      </c>
      <c r="D1666" s="68">
        <v>4.35</v>
      </c>
      <c r="E1666" s="69">
        <v>20000</v>
      </c>
      <c r="F1666" s="68" t="s">
        <v>95</v>
      </c>
      <c r="G1666" s="68" t="s">
        <v>96</v>
      </c>
      <c r="H1666" s="62">
        <v>20200630</v>
      </c>
      <c r="I1666" s="59" t="s">
        <v>2110</v>
      </c>
      <c r="J1666" s="68">
        <v>4.35</v>
      </c>
      <c r="K1666" s="59" t="s">
        <v>79</v>
      </c>
      <c r="L1666" s="66">
        <v>219.92</v>
      </c>
    </row>
    <row r="1667" ht="25" customHeight="1" spans="1:12">
      <c r="A1667" s="59">
        <v>1665</v>
      </c>
      <c r="B1667" s="59" t="s">
        <v>337</v>
      </c>
      <c r="C1667" s="68" t="s">
        <v>2112</v>
      </c>
      <c r="D1667" s="68">
        <v>4.35</v>
      </c>
      <c r="E1667" s="69">
        <v>20000</v>
      </c>
      <c r="F1667" s="68" t="s">
        <v>95</v>
      </c>
      <c r="G1667" s="68" t="s">
        <v>96</v>
      </c>
      <c r="H1667" s="62">
        <v>20200630</v>
      </c>
      <c r="I1667" s="59" t="s">
        <v>2113</v>
      </c>
      <c r="J1667" s="68">
        <v>4.35</v>
      </c>
      <c r="K1667" s="59" t="s">
        <v>79</v>
      </c>
      <c r="L1667" s="66">
        <v>219.92</v>
      </c>
    </row>
    <row r="1668" ht="25" customHeight="1" spans="1:12">
      <c r="A1668" s="59">
        <v>1666</v>
      </c>
      <c r="B1668" s="59" t="s">
        <v>337</v>
      </c>
      <c r="C1668" s="68" t="s">
        <v>2114</v>
      </c>
      <c r="D1668" s="68">
        <v>4.35</v>
      </c>
      <c r="E1668" s="69">
        <v>20000</v>
      </c>
      <c r="F1668" s="68" t="s">
        <v>95</v>
      </c>
      <c r="G1668" s="68" t="s">
        <v>96</v>
      </c>
      <c r="H1668" s="62">
        <v>20200630</v>
      </c>
      <c r="I1668" s="59" t="s">
        <v>2110</v>
      </c>
      <c r="J1668" s="68">
        <v>4.35</v>
      </c>
      <c r="K1668" s="59" t="s">
        <v>79</v>
      </c>
      <c r="L1668" s="66">
        <v>219.92</v>
      </c>
    </row>
    <row r="1669" ht="25" customHeight="1" spans="1:12">
      <c r="A1669" s="59">
        <v>1667</v>
      </c>
      <c r="B1669" s="59" t="s">
        <v>337</v>
      </c>
      <c r="C1669" s="68" t="s">
        <v>2115</v>
      </c>
      <c r="D1669" s="68">
        <v>4.35</v>
      </c>
      <c r="E1669" s="69">
        <v>30000</v>
      </c>
      <c r="F1669" s="68" t="s">
        <v>95</v>
      </c>
      <c r="G1669" s="68" t="s">
        <v>96</v>
      </c>
      <c r="H1669" s="62">
        <v>20200630</v>
      </c>
      <c r="I1669" s="59" t="s">
        <v>2068</v>
      </c>
      <c r="J1669" s="68">
        <v>4.35</v>
      </c>
      <c r="K1669" s="59" t="s">
        <v>79</v>
      </c>
      <c r="L1669" s="66">
        <v>329.88</v>
      </c>
    </row>
    <row r="1670" ht="25" customHeight="1" spans="1:12">
      <c r="A1670" s="59">
        <v>1668</v>
      </c>
      <c r="B1670" s="59" t="s">
        <v>337</v>
      </c>
      <c r="C1670" s="68" t="s">
        <v>2116</v>
      </c>
      <c r="D1670" s="68">
        <v>4.35</v>
      </c>
      <c r="E1670" s="69">
        <v>30000</v>
      </c>
      <c r="F1670" s="68" t="s">
        <v>95</v>
      </c>
      <c r="G1670" s="68" t="s">
        <v>96</v>
      </c>
      <c r="H1670" s="62">
        <v>20200630</v>
      </c>
      <c r="I1670" s="59" t="s">
        <v>2117</v>
      </c>
      <c r="J1670" s="68">
        <v>4.35</v>
      </c>
      <c r="K1670" s="59" t="s">
        <v>79</v>
      </c>
      <c r="L1670" s="66">
        <v>329.88</v>
      </c>
    </row>
    <row r="1671" ht="25" customHeight="1" spans="1:12">
      <c r="A1671" s="59">
        <v>1669</v>
      </c>
      <c r="B1671" s="59" t="s">
        <v>337</v>
      </c>
      <c r="C1671" s="68" t="s">
        <v>2118</v>
      </c>
      <c r="D1671" s="68">
        <v>4.35</v>
      </c>
      <c r="E1671" s="69">
        <v>30000</v>
      </c>
      <c r="F1671" s="68" t="s">
        <v>95</v>
      </c>
      <c r="G1671" s="68" t="s">
        <v>96</v>
      </c>
      <c r="H1671" s="62">
        <v>20200630</v>
      </c>
      <c r="I1671" s="59" t="s">
        <v>2110</v>
      </c>
      <c r="J1671" s="68">
        <v>4.35</v>
      </c>
      <c r="K1671" s="59" t="s">
        <v>79</v>
      </c>
      <c r="L1671" s="66">
        <v>329.88</v>
      </c>
    </row>
    <row r="1672" ht="25" customHeight="1" spans="1:12">
      <c r="A1672" s="59">
        <v>1670</v>
      </c>
      <c r="B1672" s="59" t="s">
        <v>337</v>
      </c>
      <c r="C1672" s="68" t="s">
        <v>2119</v>
      </c>
      <c r="D1672" s="68">
        <v>4.35</v>
      </c>
      <c r="E1672" s="69">
        <v>30000</v>
      </c>
      <c r="F1672" s="68" t="s">
        <v>103</v>
      </c>
      <c r="G1672" s="68" t="s">
        <v>104</v>
      </c>
      <c r="H1672" s="62">
        <v>20200630</v>
      </c>
      <c r="I1672" s="59" t="s">
        <v>2068</v>
      </c>
      <c r="J1672" s="68">
        <v>4.35</v>
      </c>
      <c r="K1672" s="59" t="s">
        <v>79</v>
      </c>
      <c r="L1672" s="66">
        <v>329.88</v>
      </c>
    </row>
    <row r="1673" ht="25" customHeight="1" spans="1:12">
      <c r="A1673" s="59">
        <v>1671</v>
      </c>
      <c r="B1673" s="59" t="s">
        <v>337</v>
      </c>
      <c r="C1673" s="68" t="s">
        <v>2120</v>
      </c>
      <c r="D1673" s="68">
        <v>4.35</v>
      </c>
      <c r="E1673" s="69">
        <v>30000</v>
      </c>
      <c r="F1673" s="68" t="s">
        <v>103</v>
      </c>
      <c r="G1673" s="68" t="s">
        <v>104</v>
      </c>
      <c r="H1673" s="62">
        <v>20200630</v>
      </c>
      <c r="I1673" s="59" t="s">
        <v>2121</v>
      </c>
      <c r="J1673" s="68">
        <v>4.35</v>
      </c>
      <c r="K1673" s="59" t="s">
        <v>79</v>
      </c>
      <c r="L1673" s="66">
        <v>329.88</v>
      </c>
    </row>
    <row r="1674" ht="25" customHeight="1" spans="1:12">
      <c r="A1674" s="59">
        <v>1672</v>
      </c>
      <c r="B1674" s="59" t="s">
        <v>337</v>
      </c>
      <c r="C1674" s="68" t="s">
        <v>2122</v>
      </c>
      <c r="D1674" s="68">
        <v>4.35</v>
      </c>
      <c r="E1674" s="69">
        <v>40000</v>
      </c>
      <c r="F1674" s="68" t="s">
        <v>103</v>
      </c>
      <c r="G1674" s="68" t="s">
        <v>104</v>
      </c>
      <c r="H1674" s="62">
        <v>20200630</v>
      </c>
      <c r="I1674" s="59" t="s">
        <v>2123</v>
      </c>
      <c r="J1674" s="68">
        <v>4.35</v>
      </c>
      <c r="K1674" s="59" t="s">
        <v>79</v>
      </c>
      <c r="L1674" s="66">
        <v>439.83</v>
      </c>
    </row>
    <row r="1675" ht="25" customHeight="1" spans="1:12">
      <c r="A1675" s="59">
        <v>1673</v>
      </c>
      <c r="B1675" s="59" t="s">
        <v>355</v>
      </c>
      <c r="C1675" s="68" t="s">
        <v>2124</v>
      </c>
      <c r="D1675" s="68">
        <v>4.35</v>
      </c>
      <c r="E1675" s="69">
        <v>50000</v>
      </c>
      <c r="F1675" s="68" t="s">
        <v>103</v>
      </c>
      <c r="G1675" s="68" t="s">
        <v>104</v>
      </c>
      <c r="H1675" s="62">
        <v>20200630</v>
      </c>
      <c r="I1675" s="59" t="s">
        <v>2097</v>
      </c>
      <c r="J1675" s="68">
        <v>4.35</v>
      </c>
      <c r="K1675" s="59" t="s">
        <v>79</v>
      </c>
      <c r="L1675" s="66">
        <v>549.79</v>
      </c>
    </row>
    <row r="1676" ht="25" customHeight="1" spans="1:12">
      <c r="A1676" s="59">
        <v>1674</v>
      </c>
      <c r="B1676" s="59" t="s">
        <v>355</v>
      </c>
      <c r="C1676" s="68" t="s">
        <v>2125</v>
      </c>
      <c r="D1676" s="68">
        <v>4.35</v>
      </c>
      <c r="E1676" s="69">
        <v>50000</v>
      </c>
      <c r="F1676" s="68" t="s">
        <v>103</v>
      </c>
      <c r="G1676" s="68" t="s">
        <v>104</v>
      </c>
      <c r="H1676" s="62">
        <v>20200630</v>
      </c>
      <c r="I1676" s="59" t="s">
        <v>22</v>
      </c>
      <c r="J1676" s="68">
        <v>4.35</v>
      </c>
      <c r="K1676" s="59" t="s">
        <v>79</v>
      </c>
      <c r="L1676" s="66">
        <v>549.79</v>
      </c>
    </row>
    <row r="1677" ht="25" customHeight="1" spans="1:12">
      <c r="A1677" s="59">
        <v>1675</v>
      </c>
      <c r="B1677" s="59" t="s">
        <v>337</v>
      </c>
      <c r="C1677" s="68" t="s">
        <v>2126</v>
      </c>
      <c r="D1677" s="68">
        <v>4.35</v>
      </c>
      <c r="E1677" s="69">
        <v>10000</v>
      </c>
      <c r="F1677" s="68" t="s">
        <v>113</v>
      </c>
      <c r="G1677" s="68" t="s">
        <v>114</v>
      </c>
      <c r="H1677" s="62">
        <v>20200630</v>
      </c>
      <c r="I1677" s="59" t="s">
        <v>2068</v>
      </c>
      <c r="J1677" s="68">
        <v>4.35</v>
      </c>
      <c r="K1677" s="59" t="s">
        <v>79</v>
      </c>
      <c r="L1677" s="66">
        <v>109.96</v>
      </c>
    </row>
    <row r="1678" ht="25" customHeight="1" spans="1:12">
      <c r="A1678" s="59">
        <v>1676</v>
      </c>
      <c r="B1678" s="59" t="s">
        <v>337</v>
      </c>
      <c r="C1678" s="68" t="s">
        <v>2127</v>
      </c>
      <c r="D1678" s="68">
        <v>4.35</v>
      </c>
      <c r="E1678" s="69">
        <v>20000</v>
      </c>
      <c r="F1678" s="68" t="s">
        <v>113</v>
      </c>
      <c r="G1678" s="68" t="s">
        <v>114</v>
      </c>
      <c r="H1678" s="62">
        <v>20200630</v>
      </c>
      <c r="I1678" s="59" t="s">
        <v>2068</v>
      </c>
      <c r="J1678" s="68">
        <v>4.35</v>
      </c>
      <c r="K1678" s="59" t="s">
        <v>79</v>
      </c>
      <c r="L1678" s="66">
        <v>219.92</v>
      </c>
    </row>
    <row r="1679" ht="25" customHeight="1" spans="1:12">
      <c r="A1679" s="59">
        <v>1677</v>
      </c>
      <c r="B1679" s="59" t="s">
        <v>337</v>
      </c>
      <c r="C1679" s="68" t="s">
        <v>2128</v>
      </c>
      <c r="D1679" s="68">
        <v>4.35</v>
      </c>
      <c r="E1679" s="69">
        <v>20000</v>
      </c>
      <c r="F1679" s="68" t="s">
        <v>113</v>
      </c>
      <c r="G1679" s="68" t="s">
        <v>114</v>
      </c>
      <c r="H1679" s="62">
        <v>20200630</v>
      </c>
      <c r="I1679" s="59" t="s">
        <v>27</v>
      </c>
      <c r="J1679" s="68">
        <v>4.35</v>
      </c>
      <c r="K1679" s="59" t="s">
        <v>79</v>
      </c>
      <c r="L1679" s="66">
        <v>219.92</v>
      </c>
    </row>
    <row r="1680" ht="25" customHeight="1" spans="1:12">
      <c r="A1680" s="59">
        <v>1678</v>
      </c>
      <c r="B1680" s="59" t="s">
        <v>337</v>
      </c>
      <c r="C1680" s="68" t="s">
        <v>2129</v>
      </c>
      <c r="D1680" s="68">
        <v>4.35</v>
      </c>
      <c r="E1680" s="69">
        <v>20000</v>
      </c>
      <c r="F1680" s="68" t="s">
        <v>113</v>
      </c>
      <c r="G1680" s="68" t="s">
        <v>114</v>
      </c>
      <c r="H1680" s="62">
        <v>20200630</v>
      </c>
      <c r="I1680" s="59" t="s">
        <v>2130</v>
      </c>
      <c r="J1680" s="68">
        <v>4.35</v>
      </c>
      <c r="K1680" s="59" t="s">
        <v>79</v>
      </c>
      <c r="L1680" s="66">
        <v>219.92</v>
      </c>
    </row>
    <row r="1681" ht="25" customHeight="1" spans="1:12">
      <c r="A1681" s="59">
        <v>1679</v>
      </c>
      <c r="B1681" s="59" t="s">
        <v>337</v>
      </c>
      <c r="C1681" s="68" t="s">
        <v>2131</v>
      </c>
      <c r="D1681" s="68">
        <v>4.35</v>
      </c>
      <c r="E1681" s="69">
        <v>20000</v>
      </c>
      <c r="F1681" s="68" t="s">
        <v>113</v>
      </c>
      <c r="G1681" s="68" t="s">
        <v>114</v>
      </c>
      <c r="H1681" s="62">
        <v>20200630</v>
      </c>
      <c r="I1681" s="59" t="s">
        <v>2132</v>
      </c>
      <c r="J1681" s="68">
        <v>4.35</v>
      </c>
      <c r="K1681" s="59" t="s">
        <v>79</v>
      </c>
      <c r="L1681" s="66">
        <v>219.92</v>
      </c>
    </row>
    <row r="1682" ht="25" customHeight="1" spans="1:12">
      <c r="A1682" s="59">
        <v>1680</v>
      </c>
      <c r="B1682" s="59" t="s">
        <v>337</v>
      </c>
      <c r="C1682" s="68" t="s">
        <v>2133</v>
      </c>
      <c r="D1682" s="68">
        <v>4.35</v>
      </c>
      <c r="E1682" s="69">
        <v>20000</v>
      </c>
      <c r="F1682" s="68" t="s">
        <v>113</v>
      </c>
      <c r="G1682" s="68" t="s">
        <v>114</v>
      </c>
      <c r="H1682" s="62">
        <v>20200630</v>
      </c>
      <c r="I1682" s="59" t="s">
        <v>2068</v>
      </c>
      <c r="J1682" s="68">
        <v>4.35</v>
      </c>
      <c r="K1682" s="59" t="s">
        <v>79</v>
      </c>
      <c r="L1682" s="66">
        <v>219.92</v>
      </c>
    </row>
    <row r="1683" ht="25" customHeight="1" spans="1:12">
      <c r="A1683" s="59">
        <v>1681</v>
      </c>
      <c r="B1683" s="59" t="s">
        <v>337</v>
      </c>
      <c r="C1683" s="68" t="s">
        <v>2134</v>
      </c>
      <c r="D1683" s="68">
        <v>4.35</v>
      </c>
      <c r="E1683" s="69">
        <v>20000</v>
      </c>
      <c r="F1683" s="68" t="s">
        <v>113</v>
      </c>
      <c r="G1683" s="68" t="s">
        <v>114</v>
      </c>
      <c r="H1683" s="62">
        <v>20200630</v>
      </c>
      <c r="I1683" s="59" t="s">
        <v>441</v>
      </c>
      <c r="J1683" s="68">
        <v>4.35</v>
      </c>
      <c r="K1683" s="59" t="s">
        <v>79</v>
      </c>
      <c r="L1683" s="66">
        <v>219.92</v>
      </c>
    </row>
    <row r="1684" ht="25" customHeight="1" spans="1:12">
      <c r="A1684" s="59">
        <v>1682</v>
      </c>
      <c r="B1684" s="59" t="s">
        <v>337</v>
      </c>
      <c r="C1684" s="68" t="s">
        <v>2135</v>
      </c>
      <c r="D1684" s="68">
        <v>4.35</v>
      </c>
      <c r="E1684" s="69">
        <v>20000</v>
      </c>
      <c r="F1684" s="68" t="s">
        <v>113</v>
      </c>
      <c r="G1684" s="68" t="s">
        <v>114</v>
      </c>
      <c r="H1684" s="62">
        <v>20200630</v>
      </c>
      <c r="I1684" s="59" t="s">
        <v>50</v>
      </c>
      <c r="J1684" s="68">
        <v>4.35</v>
      </c>
      <c r="K1684" s="59" t="s">
        <v>79</v>
      </c>
      <c r="L1684" s="66">
        <v>219.92</v>
      </c>
    </row>
    <row r="1685" ht="25" customHeight="1" spans="1:12">
      <c r="A1685" s="59">
        <v>1683</v>
      </c>
      <c r="B1685" s="59" t="s">
        <v>337</v>
      </c>
      <c r="C1685" s="68" t="s">
        <v>2136</v>
      </c>
      <c r="D1685" s="68">
        <v>4.35</v>
      </c>
      <c r="E1685" s="69">
        <v>30000</v>
      </c>
      <c r="F1685" s="68" t="s">
        <v>113</v>
      </c>
      <c r="G1685" s="68" t="s">
        <v>114</v>
      </c>
      <c r="H1685" s="62">
        <v>20200630</v>
      </c>
      <c r="I1685" s="59" t="s">
        <v>2137</v>
      </c>
      <c r="J1685" s="68">
        <v>4.35</v>
      </c>
      <c r="K1685" s="59" t="s">
        <v>79</v>
      </c>
      <c r="L1685" s="66">
        <v>329.88</v>
      </c>
    </row>
    <row r="1686" ht="25" customHeight="1" spans="1:12">
      <c r="A1686" s="59">
        <v>1684</v>
      </c>
      <c r="B1686" s="59" t="s">
        <v>355</v>
      </c>
      <c r="C1686" s="68" t="s">
        <v>2138</v>
      </c>
      <c r="D1686" s="68">
        <v>4.35</v>
      </c>
      <c r="E1686" s="69">
        <v>30000</v>
      </c>
      <c r="F1686" s="68" t="s">
        <v>113</v>
      </c>
      <c r="G1686" s="68" t="s">
        <v>114</v>
      </c>
      <c r="H1686" s="62">
        <v>20200630</v>
      </c>
      <c r="I1686" s="59" t="s">
        <v>27</v>
      </c>
      <c r="J1686" s="68">
        <v>4.35</v>
      </c>
      <c r="K1686" s="59" t="s">
        <v>79</v>
      </c>
      <c r="L1686" s="66">
        <v>329.88</v>
      </c>
    </row>
    <row r="1687" ht="25" customHeight="1" spans="1:12">
      <c r="A1687" s="59">
        <v>1685</v>
      </c>
      <c r="B1687" s="59" t="s">
        <v>337</v>
      </c>
      <c r="C1687" s="68" t="s">
        <v>2139</v>
      </c>
      <c r="D1687" s="68">
        <v>4.35</v>
      </c>
      <c r="E1687" s="69">
        <v>10000</v>
      </c>
      <c r="F1687" s="68" t="s">
        <v>198</v>
      </c>
      <c r="G1687" s="68" t="s">
        <v>199</v>
      </c>
      <c r="H1687" s="62">
        <v>20200630</v>
      </c>
      <c r="I1687" s="59" t="s">
        <v>27</v>
      </c>
      <c r="J1687" s="68">
        <v>4.35</v>
      </c>
      <c r="K1687" s="59" t="s">
        <v>79</v>
      </c>
      <c r="L1687" s="66">
        <v>109.96</v>
      </c>
    </row>
    <row r="1688" ht="25" customHeight="1" spans="1:12">
      <c r="A1688" s="59">
        <v>1686</v>
      </c>
      <c r="B1688" s="59" t="s">
        <v>355</v>
      </c>
      <c r="C1688" s="68" t="s">
        <v>2140</v>
      </c>
      <c r="D1688" s="68">
        <v>4.35</v>
      </c>
      <c r="E1688" s="69">
        <v>50000</v>
      </c>
      <c r="F1688" s="68" t="s">
        <v>198</v>
      </c>
      <c r="G1688" s="68" t="s">
        <v>199</v>
      </c>
      <c r="H1688" s="62">
        <v>20200630</v>
      </c>
      <c r="I1688" s="59" t="s">
        <v>2141</v>
      </c>
      <c r="J1688" s="68">
        <v>4.35</v>
      </c>
      <c r="K1688" s="59" t="s">
        <v>79</v>
      </c>
      <c r="L1688" s="66">
        <v>549.79</v>
      </c>
    </row>
    <row r="1689" ht="25" customHeight="1" spans="1:12">
      <c r="A1689" s="59">
        <v>1687</v>
      </c>
      <c r="B1689" s="59" t="s">
        <v>355</v>
      </c>
      <c r="C1689" s="68" t="s">
        <v>2142</v>
      </c>
      <c r="D1689" s="68">
        <v>4.35</v>
      </c>
      <c r="E1689" s="69">
        <v>50000</v>
      </c>
      <c r="F1689" s="68" t="s">
        <v>164</v>
      </c>
      <c r="G1689" s="68" t="s">
        <v>165</v>
      </c>
      <c r="H1689" s="62">
        <v>20200630</v>
      </c>
      <c r="I1689" s="59" t="s">
        <v>341</v>
      </c>
      <c r="J1689" s="68">
        <v>4.35</v>
      </c>
      <c r="K1689" s="59" t="s">
        <v>79</v>
      </c>
      <c r="L1689" s="66">
        <v>549.79</v>
      </c>
    </row>
    <row r="1690" ht="25" customHeight="1" spans="1:12">
      <c r="A1690" s="59">
        <v>1688</v>
      </c>
      <c r="B1690" s="59" t="s">
        <v>337</v>
      </c>
      <c r="C1690" s="68" t="s">
        <v>2143</v>
      </c>
      <c r="D1690" s="68">
        <v>4.35</v>
      </c>
      <c r="E1690" s="69">
        <v>20000</v>
      </c>
      <c r="F1690" s="68" t="s">
        <v>2144</v>
      </c>
      <c r="G1690" s="68" t="s">
        <v>2145</v>
      </c>
      <c r="H1690" s="62">
        <v>20200630</v>
      </c>
      <c r="I1690" s="59" t="s">
        <v>2146</v>
      </c>
      <c r="J1690" s="68">
        <v>4.35</v>
      </c>
      <c r="K1690" s="59" t="s">
        <v>79</v>
      </c>
      <c r="L1690" s="66">
        <v>219.92</v>
      </c>
    </row>
    <row r="1691" ht="25" customHeight="1" spans="1:12">
      <c r="A1691" s="59">
        <v>1689</v>
      </c>
      <c r="B1691" s="59" t="s">
        <v>337</v>
      </c>
      <c r="C1691" s="68" t="s">
        <v>2147</v>
      </c>
      <c r="D1691" s="68">
        <v>4.35</v>
      </c>
      <c r="E1691" s="69">
        <v>10000</v>
      </c>
      <c r="F1691" s="68" t="s">
        <v>135</v>
      </c>
      <c r="G1691" s="68" t="s">
        <v>136</v>
      </c>
      <c r="H1691" s="62">
        <v>20200630</v>
      </c>
      <c r="I1691" s="59" t="s">
        <v>2148</v>
      </c>
      <c r="J1691" s="68">
        <v>4.35</v>
      </c>
      <c r="K1691" s="59" t="s">
        <v>79</v>
      </c>
      <c r="L1691" s="66">
        <v>109.96</v>
      </c>
    </row>
    <row r="1692" ht="25" customHeight="1" spans="1:12">
      <c r="A1692" s="59">
        <v>1690</v>
      </c>
      <c r="B1692" s="59" t="s">
        <v>337</v>
      </c>
      <c r="C1692" s="68" t="s">
        <v>2149</v>
      </c>
      <c r="D1692" s="68">
        <v>4.35</v>
      </c>
      <c r="E1692" s="69">
        <v>50000</v>
      </c>
      <c r="F1692" s="68" t="s">
        <v>2150</v>
      </c>
      <c r="G1692" s="68" t="s">
        <v>2151</v>
      </c>
      <c r="H1692" s="62">
        <v>20200630</v>
      </c>
      <c r="I1692" s="59" t="s">
        <v>2152</v>
      </c>
      <c r="J1692" s="68">
        <v>4.35</v>
      </c>
      <c r="K1692" s="59" t="s">
        <v>79</v>
      </c>
      <c r="L1692" s="66">
        <v>549.79</v>
      </c>
    </row>
    <row r="1693" ht="25" customHeight="1" spans="1:12">
      <c r="A1693" s="59">
        <v>1691</v>
      </c>
      <c r="B1693" s="59" t="s">
        <v>337</v>
      </c>
      <c r="C1693" s="68" t="s">
        <v>2153</v>
      </c>
      <c r="D1693" s="68">
        <v>4.35</v>
      </c>
      <c r="E1693" s="69">
        <v>50000</v>
      </c>
      <c r="F1693" s="68" t="s">
        <v>2154</v>
      </c>
      <c r="G1693" s="68" t="s">
        <v>2155</v>
      </c>
      <c r="H1693" s="62">
        <v>20200630</v>
      </c>
      <c r="I1693" s="59" t="s">
        <v>2156</v>
      </c>
      <c r="J1693" s="68">
        <v>4.35</v>
      </c>
      <c r="K1693" s="59" t="s">
        <v>79</v>
      </c>
      <c r="L1693" s="66">
        <v>549.79</v>
      </c>
    </row>
    <row r="1694" ht="25" customHeight="1" spans="1:12">
      <c r="A1694" s="59">
        <v>1692</v>
      </c>
      <c r="B1694" s="59" t="s">
        <v>337</v>
      </c>
      <c r="C1694" s="68" t="s">
        <v>2157</v>
      </c>
      <c r="D1694" s="68">
        <v>4.35</v>
      </c>
      <c r="E1694" s="69">
        <v>50000</v>
      </c>
      <c r="F1694" s="68" t="s">
        <v>2158</v>
      </c>
      <c r="G1694" s="68" t="s">
        <v>2159</v>
      </c>
      <c r="H1694" s="62">
        <v>20200630</v>
      </c>
      <c r="I1694" s="59" t="s">
        <v>2156</v>
      </c>
      <c r="J1694" s="68">
        <v>4.35</v>
      </c>
      <c r="K1694" s="59" t="s">
        <v>79</v>
      </c>
      <c r="L1694" s="66">
        <v>549.79</v>
      </c>
    </row>
    <row r="1695" ht="25" customHeight="1" spans="1:12">
      <c r="A1695" s="59">
        <v>1693</v>
      </c>
      <c r="B1695" s="59" t="s">
        <v>337</v>
      </c>
      <c r="C1695" s="68" t="s">
        <v>1017</v>
      </c>
      <c r="D1695" s="68">
        <v>4.35</v>
      </c>
      <c r="E1695" s="69">
        <v>50000</v>
      </c>
      <c r="F1695" s="68" t="s">
        <v>2158</v>
      </c>
      <c r="G1695" s="68" t="s">
        <v>2159</v>
      </c>
      <c r="H1695" s="62">
        <v>20200630</v>
      </c>
      <c r="I1695" s="59" t="s">
        <v>2156</v>
      </c>
      <c r="J1695" s="68">
        <v>4.35</v>
      </c>
      <c r="K1695" s="59" t="s">
        <v>79</v>
      </c>
      <c r="L1695" s="66">
        <v>549.79</v>
      </c>
    </row>
    <row r="1696" ht="25" customHeight="1" spans="1:12">
      <c r="A1696" s="59">
        <v>1694</v>
      </c>
      <c r="B1696" s="59" t="s">
        <v>337</v>
      </c>
      <c r="C1696" s="68" t="s">
        <v>2160</v>
      </c>
      <c r="D1696" s="68">
        <v>4.35</v>
      </c>
      <c r="E1696" s="69">
        <v>50000</v>
      </c>
      <c r="F1696" s="68" t="s">
        <v>2158</v>
      </c>
      <c r="G1696" s="68" t="s">
        <v>2159</v>
      </c>
      <c r="H1696" s="62">
        <v>20200630</v>
      </c>
      <c r="I1696" s="59" t="s">
        <v>2156</v>
      </c>
      <c r="J1696" s="68">
        <v>4.35</v>
      </c>
      <c r="K1696" s="59" t="s">
        <v>79</v>
      </c>
      <c r="L1696" s="66">
        <v>549.79</v>
      </c>
    </row>
    <row r="1697" ht="25" customHeight="1" spans="1:12">
      <c r="A1697" s="59">
        <v>1695</v>
      </c>
      <c r="B1697" s="59" t="s">
        <v>337</v>
      </c>
      <c r="C1697" s="68" t="s">
        <v>2161</v>
      </c>
      <c r="D1697" s="68">
        <v>4.35</v>
      </c>
      <c r="E1697" s="69">
        <v>50000</v>
      </c>
      <c r="F1697" s="68" t="s">
        <v>2162</v>
      </c>
      <c r="G1697" s="68" t="s">
        <v>2163</v>
      </c>
      <c r="H1697" s="62">
        <v>20200630</v>
      </c>
      <c r="I1697" s="59" t="s">
        <v>2156</v>
      </c>
      <c r="J1697" s="68">
        <v>4.35</v>
      </c>
      <c r="K1697" s="59" t="s">
        <v>79</v>
      </c>
      <c r="L1697" s="66">
        <v>549.79</v>
      </c>
    </row>
    <row r="1698" ht="25" customHeight="1" spans="1:12">
      <c r="A1698" s="59">
        <v>1696</v>
      </c>
      <c r="B1698" s="59" t="s">
        <v>337</v>
      </c>
      <c r="C1698" s="68" t="s">
        <v>2164</v>
      </c>
      <c r="D1698" s="68">
        <v>4.35</v>
      </c>
      <c r="E1698" s="69">
        <v>50000</v>
      </c>
      <c r="F1698" s="68" t="s">
        <v>2162</v>
      </c>
      <c r="G1698" s="68" t="s">
        <v>2163</v>
      </c>
      <c r="H1698" s="62">
        <v>20200630</v>
      </c>
      <c r="I1698" s="59" t="s">
        <v>2156</v>
      </c>
      <c r="J1698" s="68">
        <v>4.35</v>
      </c>
      <c r="K1698" s="59" t="s">
        <v>79</v>
      </c>
      <c r="L1698" s="66">
        <v>549.79</v>
      </c>
    </row>
    <row r="1699" ht="25" customHeight="1" spans="1:12">
      <c r="A1699" s="59">
        <v>1697</v>
      </c>
      <c r="B1699" s="59" t="s">
        <v>337</v>
      </c>
      <c r="C1699" s="68" t="s">
        <v>899</v>
      </c>
      <c r="D1699" s="68">
        <v>4.35</v>
      </c>
      <c r="E1699" s="69">
        <v>50000</v>
      </c>
      <c r="F1699" s="68" t="s">
        <v>2165</v>
      </c>
      <c r="G1699" s="68" t="s">
        <v>2166</v>
      </c>
      <c r="H1699" s="62">
        <v>20200630</v>
      </c>
      <c r="I1699" s="59" t="s">
        <v>2156</v>
      </c>
      <c r="J1699" s="68">
        <v>4.35</v>
      </c>
      <c r="K1699" s="59" t="s">
        <v>79</v>
      </c>
      <c r="L1699" s="66">
        <v>549.79</v>
      </c>
    </row>
    <row r="1700" ht="25" customHeight="1" spans="1:12">
      <c r="A1700" s="59">
        <v>1698</v>
      </c>
      <c r="B1700" s="59" t="s">
        <v>337</v>
      </c>
      <c r="C1700" s="68" t="s">
        <v>2167</v>
      </c>
      <c r="D1700" s="68">
        <v>4.35</v>
      </c>
      <c r="E1700" s="69">
        <v>50000</v>
      </c>
      <c r="F1700" s="68" t="s">
        <v>2165</v>
      </c>
      <c r="G1700" s="68" t="s">
        <v>2166</v>
      </c>
      <c r="H1700" s="62">
        <v>20200630</v>
      </c>
      <c r="I1700" s="59" t="s">
        <v>2156</v>
      </c>
      <c r="J1700" s="68">
        <v>4.35</v>
      </c>
      <c r="K1700" s="59" t="s">
        <v>79</v>
      </c>
      <c r="L1700" s="66">
        <v>549.79</v>
      </c>
    </row>
    <row r="1701" ht="25" customHeight="1" spans="1:12">
      <c r="A1701" s="59">
        <v>1699</v>
      </c>
      <c r="B1701" s="59" t="s">
        <v>337</v>
      </c>
      <c r="C1701" s="68" t="s">
        <v>2168</v>
      </c>
      <c r="D1701" s="68">
        <v>4.35</v>
      </c>
      <c r="E1701" s="69">
        <v>50000</v>
      </c>
      <c r="F1701" s="68" t="s">
        <v>2169</v>
      </c>
      <c r="G1701" s="68" t="s">
        <v>2170</v>
      </c>
      <c r="H1701" s="62">
        <v>20200630</v>
      </c>
      <c r="I1701" s="59" t="s">
        <v>2156</v>
      </c>
      <c r="J1701" s="68">
        <v>4.35</v>
      </c>
      <c r="K1701" s="59" t="s">
        <v>79</v>
      </c>
      <c r="L1701" s="66">
        <v>549.79</v>
      </c>
    </row>
    <row r="1702" ht="25" customHeight="1" spans="1:12">
      <c r="A1702" s="59">
        <v>1700</v>
      </c>
      <c r="B1702" s="59" t="s">
        <v>337</v>
      </c>
      <c r="C1702" s="68" t="s">
        <v>2171</v>
      </c>
      <c r="D1702" s="68">
        <v>4.35</v>
      </c>
      <c r="E1702" s="69">
        <v>50000</v>
      </c>
      <c r="F1702" s="68" t="s">
        <v>2172</v>
      </c>
      <c r="G1702" s="68" t="s">
        <v>2173</v>
      </c>
      <c r="H1702" s="62">
        <v>20200630</v>
      </c>
      <c r="I1702" s="59" t="s">
        <v>2156</v>
      </c>
      <c r="J1702" s="68">
        <v>4.35</v>
      </c>
      <c r="K1702" s="59" t="s">
        <v>79</v>
      </c>
      <c r="L1702" s="66">
        <v>549.79</v>
      </c>
    </row>
    <row r="1703" ht="25" customHeight="1" spans="1:12">
      <c r="A1703" s="59">
        <v>1701</v>
      </c>
      <c r="B1703" s="59" t="s">
        <v>337</v>
      </c>
      <c r="C1703" s="68" t="s">
        <v>2174</v>
      </c>
      <c r="D1703" s="68">
        <v>4.35</v>
      </c>
      <c r="E1703" s="69">
        <v>50000</v>
      </c>
      <c r="F1703" s="68" t="s">
        <v>2175</v>
      </c>
      <c r="G1703" s="68" t="s">
        <v>2176</v>
      </c>
      <c r="H1703" s="62">
        <v>20200630</v>
      </c>
      <c r="I1703" s="59" t="s">
        <v>2156</v>
      </c>
      <c r="J1703" s="68">
        <v>4.35</v>
      </c>
      <c r="K1703" s="59" t="s">
        <v>79</v>
      </c>
      <c r="L1703" s="66">
        <v>549.79</v>
      </c>
    </row>
    <row r="1704" ht="25" customHeight="1" spans="1:12">
      <c r="A1704" s="59">
        <v>1702</v>
      </c>
      <c r="B1704" s="59" t="s">
        <v>337</v>
      </c>
      <c r="C1704" s="68" t="s">
        <v>2177</v>
      </c>
      <c r="D1704" s="68">
        <v>4.35</v>
      </c>
      <c r="E1704" s="69">
        <v>40000</v>
      </c>
      <c r="F1704" s="68" t="s">
        <v>2178</v>
      </c>
      <c r="G1704" s="68" t="s">
        <v>2179</v>
      </c>
      <c r="H1704" s="62">
        <v>20200630</v>
      </c>
      <c r="I1704" s="59" t="s">
        <v>27</v>
      </c>
      <c r="J1704" s="68">
        <v>4.35</v>
      </c>
      <c r="K1704" s="59" t="s">
        <v>79</v>
      </c>
      <c r="L1704" s="66">
        <v>439.83</v>
      </c>
    </row>
    <row r="1705" ht="25" customHeight="1" spans="1:12">
      <c r="A1705" s="59">
        <v>1703</v>
      </c>
      <c r="B1705" s="59" t="s">
        <v>47</v>
      </c>
      <c r="C1705" s="59" t="s">
        <v>550</v>
      </c>
      <c r="D1705" s="59">
        <v>4.35</v>
      </c>
      <c r="E1705" s="62">
        <v>10000</v>
      </c>
      <c r="F1705" s="59">
        <v>20191025</v>
      </c>
      <c r="G1705" s="59">
        <v>20201025</v>
      </c>
      <c r="H1705" s="59">
        <v>20200630</v>
      </c>
      <c r="I1705" s="59" t="s">
        <v>2180</v>
      </c>
      <c r="J1705" s="59">
        <v>4.35</v>
      </c>
      <c r="K1705" s="59" t="s">
        <v>79</v>
      </c>
      <c r="L1705" s="66">
        <v>109.96</v>
      </c>
    </row>
    <row r="1706" ht="25" customHeight="1" spans="1:12">
      <c r="A1706" s="59">
        <v>1704</v>
      </c>
      <c r="B1706" s="59" t="s">
        <v>47</v>
      </c>
      <c r="C1706" s="59" t="s">
        <v>2181</v>
      </c>
      <c r="D1706" s="59">
        <v>4.35</v>
      </c>
      <c r="E1706" s="62">
        <v>20000</v>
      </c>
      <c r="F1706" s="59">
        <v>20191029</v>
      </c>
      <c r="G1706" s="59">
        <v>20201029</v>
      </c>
      <c r="H1706" s="59">
        <v>20200630</v>
      </c>
      <c r="I1706" s="59" t="s">
        <v>2182</v>
      </c>
      <c r="J1706" s="59">
        <v>4.35</v>
      </c>
      <c r="K1706" s="59" t="s">
        <v>79</v>
      </c>
      <c r="L1706" s="66">
        <v>219.92</v>
      </c>
    </row>
    <row r="1707" ht="25" customHeight="1" spans="1:12">
      <c r="A1707" s="59">
        <v>1705</v>
      </c>
      <c r="B1707" s="59" t="s">
        <v>47</v>
      </c>
      <c r="C1707" s="59" t="s">
        <v>2183</v>
      </c>
      <c r="D1707" s="59">
        <v>4.35</v>
      </c>
      <c r="E1707" s="62">
        <v>50000</v>
      </c>
      <c r="F1707" s="59">
        <v>20190815</v>
      </c>
      <c r="G1707" s="59">
        <v>20200815</v>
      </c>
      <c r="H1707" s="59">
        <v>20200630</v>
      </c>
      <c r="I1707" s="59" t="s">
        <v>2184</v>
      </c>
      <c r="J1707" s="59">
        <v>4.35</v>
      </c>
      <c r="K1707" s="59" t="s">
        <v>79</v>
      </c>
      <c r="L1707" s="66">
        <v>549.79</v>
      </c>
    </row>
    <row r="1708" ht="25" customHeight="1" spans="1:12">
      <c r="A1708" s="59">
        <v>1706</v>
      </c>
      <c r="B1708" s="59" t="s">
        <v>359</v>
      </c>
      <c r="C1708" s="59" t="s">
        <v>2185</v>
      </c>
      <c r="D1708" s="59">
        <v>4.75</v>
      </c>
      <c r="E1708" s="62">
        <v>5000</v>
      </c>
      <c r="F1708" s="59">
        <v>20180605</v>
      </c>
      <c r="G1708" s="59">
        <v>20210605</v>
      </c>
      <c r="H1708" s="59">
        <v>20200630</v>
      </c>
      <c r="I1708" s="59" t="s">
        <v>436</v>
      </c>
      <c r="J1708" s="59">
        <v>4.75</v>
      </c>
      <c r="K1708" s="59" t="s">
        <v>79</v>
      </c>
      <c r="L1708" s="66">
        <v>60.03</v>
      </c>
    </row>
    <row r="1709" ht="25" customHeight="1" spans="1:12">
      <c r="A1709" s="59">
        <v>1707</v>
      </c>
      <c r="B1709" s="59" t="s">
        <v>359</v>
      </c>
      <c r="C1709" s="59" t="s">
        <v>2186</v>
      </c>
      <c r="D1709" s="59">
        <v>4.75</v>
      </c>
      <c r="E1709" s="62">
        <v>5000</v>
      </c>
      <c r="F1709" s="59">
        <v>20180607</v>
      </c>
      <c r="G1709" s="59">
        <v>20210607</v>
      </c>
      <c r="H1709" s="59">
        <v>20200630</v>
      </c>
      <c r="I1709" s="59" t="s">
        <v>27</v>
      </c>
      <c r="J1709" s="59">
        <v>4.75</v>
      </c>
      <c r="K1709" s="59" t="s">
        <v>79</v>
      </c>
      <c r="L1709" s="66">
        <v>60.03</v>
      </c>
    </row>
    <row r="1710" ht="25" customHeight="1" spans="1:12">
      <c r="A1710" s="59">
        <v>1708</v>
      </c>
      <c r="B1710" s="59" t="s">
        <v>359</v>
      </c>
      <c r="C1710" s="59" t="s">
        <v>2187</v>
      </c>
      <c r="D1710" s="59">
        <v>4.75</v>
      </c>
      <c r="E1710" s="62">
        <v>5000</v>
      </c>
      <c r="F1710" s="59">
        <v>20180608</v>
      </c>
      <c r="G1710" s="59">
        <v>20210608</v>
      </c>
      <c r="H1710" s="59">
        <v>20200630</v>
      </c>
      <c r="I1710" s="59" t="s">
        <v>436</v>
      </c>
      <c r="J1710" s="59">
        <v>4.75</v>
      </c>
      <c r="K1710" s="59" t="s">
        <v>79</v>
      </c>
      <c r="L1710" s="66">
        <v>60.03</v>
      </c>
    </row>
    <row r="1711" ht="25" customHeight="1" spans="1:12">
      <c r="A1711" s="59">
        <v>1709</v>
      </c>
      <c r="B1711" s="59" t="s">
        <v>359</v>
      </c>
      <c r="C1711" s="59" t="s">
        <v>2188</v>
      </c>
      <c r="D1711" s="59">
        <v>4.75</v>
      </c>
      <c r="E1711" s="62">
        <v>5000</v>
      </c>
      <c r="F1711" s="59">
        <v>20180610</v>
      </c>
      <c r="G1711" s="59">
        <v>20210610</v>
      </c>
      <c r="H1711" s="59">
        <v>20200630</v>
      </c>
      <c r="I1711" s="59" t="s">
        <v>436</v>
      </c>
      <c r="J1711" s="59">
        <v>4.75</v>
      </c>
      <c r="K1711" s="59" t="s">
        <v>79</v>
      </c>
      <c r="L1711" s="66">
        <v>60.03</v>
      </c>
    </row>
    <row r="1712" ht="25" customHeight="1" spans="1:12">
      <c r="A1712" s="59">
        <v>1710</v>
      </c>
      <c r="B1712" s="59" t="s">
        <v>359</v>
      </c>
      <c r="C1712" s="59" t="s">
        <v>2189</v>
      </c>
      <c r="D1712" s="59">
        <v>4.75</v>
      </c>
      <c r="E1712" s="62">
        <v>5000</v>
      </c>
      <c r="F1712" s="59">
        <v>20180613</v>
      </c>
      <c r="G1712" s="59">
        <v>20210613</v>
      </c>
      <c r="H1712" s="59">
        <v>20200630</v>
      </c>
      <c r="I1712" s="59" t="s">
        <v>27</v>
      </c>
      <c r="J1712" s="59">
        <v>4.75</v>
      </c>
      <c r="K1712" s="59" t="s">
        <v>79</v>
      </c>
      <c r="L1712" s="66">
        <v>60.03</v>
      </c>
    </row>
    <row r="1713" ht="25" customHeight="1" spans="1:12">
      <c r="A1713" s="59">
        <v>1711</v>
      </c>
      <c r="B1713" s="59" t="s">
        <v>359</v>
      </c>
      <c r="C1713" s="59" t="s">
        <v>2190</v>
      </c>
      <c r="D1713" s="59">
        <v>4.75</v>
      </c>
      <c r="E1713" s="62">
        <v>5000</v>
      </c>
      <c r="F1713" s="59">
        <v>20180614</v>
      </c>
      <c r="G1713" s="59">
        <v>20210614</v>
      </c>
      <c r="H1713" s="59">
        <v>20200630</v>
      </c>
      <c r="I1713" s="59" t="s">
        <v>436</v>
      </c>
      <c r="J1713" s="59">
        <v>4.75</v>
      </c>
      <c r="K1713" s="59" t="s">
        <v>79</v>
      </c>
      <c r="L1713" s="66">
        <v>60.03</v>
      </c>
    </row>
    <row r="1714" ht="25" customHeight="1" spans="1:12">
      <c r="A1714" s="59">
        <v>1712</v>
      </c>
      <c r="B1714" s="59" t="s">
        <v>359</v>
      </c>
      <c r="C1714" s="59" t="s">
        <v>2191</v>
      </c>
      <c r="D1714" s="59">
        <v>4.75</v>
      </c>
      <c r="E1714" s="62">
        <v>5000</v>
      </c>
      <c r="F1714" s="59">
        <v>20180615</v>
      </c>
      <c r="G1714" s="59">
        <v>20210615</v>
      </c>
      <c r="H1714" s="59">
        <v>20200630</v>
      </c>
      <c r="I1714" s="59" t="s">
        <v>436</v>
      </c>
      <c r="J1714" s="59">
        <v>4.75</v>
      </c>
      <c r="K1714" s="59" t="s">
        <v>79</v>
      </c>
      <c r="L1714" s="66">
        <v>60.03</v>
      </c>
    </row>
    <row r="1715" ht="25" customHeight="1" spans="1:12">
      <c r="A1715" s="59">
        <v>1713</v>
      </c>
      <c r="B1715" s="59" t="s">
        <v>359</v>
      </c>
      <c r="C1715" s="59" t="s">
        <v>2192</v>
      </c>
      <c r="D1715" s="59">
        <v>4.75</v>
      </c>
      <c r="E1715" s="62">
        <v>5000</v>
      </c>
      <c r="F1715" s="59">
        <v>20180615</v>
      </c>
      <c r="G1715" s="59">
        <v>20210615</v>
      </c>
      <c r="H1715" s="59">
        <v>20200630</v>
      </c>
      <c r="I1715" s="59" t="s">
        <v>436</v>
      </c>
      <c r="J1715" s="59">
        <v>4.75</v>
      </c>
      <c r="K1715" s="59" t="s">
        <v>79</v>
      </c>
      <c r="L1715" s="66">
        <v>60.03</v>
      </c>
    </row>
    <row r="1716" ht="25" customHeight="1" spans="1:12">
      <c r="A1716" s="59">
        <v>1714</v>
      </c>
      <c r="B1716" s="59" t="s">
        <v>359</v>
      </c>
      <c r="C1716" s="59" t="s">
        <v>605</v>
      </c>
      <c r="D1716" s="59">
        <v>4.75</v>
      </c>
      <c r="E1716" s="62">
        <v>5000</v>
      </c>
      <c r="F1716" s="59">
        <v>20180616</v>
      </c>
      <c r="G1716" s="59">
        <v>20210616</v>
      </c>
      <c r="H1716" s="59">
        <v>20200630</v>
      </c>
      <c r="I1716" s="59" t="s">
        <v>444</v>
      </c>
      <c r="J1716" s="59">
        <v>4.75</v>
      </c>
      <c r="K1716" s="59" t="s">
        <v>79</v>
      </c>
      <c r="L1716" s="66">
        <v>60.03</v>
      </c>
    </row>
    <row r="1717" ht="25" customHeight="1" spans="1:12">
      <c r="A1717" s="59">
        <v>1715</v>
      </c>
      <c r="B1717" s="59" t="s">
        <v>359</v>
      </c>
      <c r="C1717" s="59" t="s">
        <v>2193</v>
      </c>
      <c r="D1717" s="59">
        <v>4.75</v>
      </c>
      <c r="E1717" s="62">
        <v>5000</v>
      </c>
      <c r="F1717" s="59">
        <v>20180708</v>
      </c>
      <c r="G1717" s="59">
        <v>20210708</v>
      </c>
      <c r="H1717" s="59">
        <v>20200630</v>
      </c>
      <c r="I1717" s="59" t="s">
        <v>27</v>
      </c>
      <c r="J1717" s="59">
        <v>4.75</v>
      </c>
      <c r="K1717" s="59" t="s">
        <v>79</v>
      </c>
      <c r="L1717" s="66">
        <v>60.03</v>
      </c>
    </row>
    <row r="1718" ht="25" customHeight="1" spans="1:12">
      <c r="A1718" s="59">
        <v>1716</v>
      </c>
      <c r="B1718" s="59" t="s">
        <v>359</v>
      </c>
      <c r="C1718" s="59" t="s">
        <v>2194</v>
      </c>
      <c r="D1718" s="59">
        <v>4.75</v>
      </c>
      <c r="E1718" s="62">
        <v>5000</v>
      </c>
      <c r="F1718" s="59">
        <v>20180712</v>
      </c>
      <c r="G1718" s="59">
        <v>20210712</v>
      </c>
      <c r="H1718" s="59">
        <v>20200630</v>
      </c>
      <c r="I1718" s="59" t="s">
        <v>2195</v>
      </c>
      <c r="J1718" s="59">
        <v>4.75</v>
      </c>
      <c r="K1718" s="59" t="s">
        <v>79</v>
      </c>
      <c r="L1718" s="66">
        <v>60.03</v>
      </c>
    </row>
    <row r="1719" ht="25" customHeight="1" spans="1:12">
      <c r="A1719" s="59">
        <v>1717</v>
      </c>
      <c r="B1719" s="59" t="s">
        <v>359</v>
      </c>
      <c r="C1719" s="59" t="s">
        <v>2196</v>
      </c>
      <c r="D1719" s="59">
        <v>4.75</v>
      </c>
      <c r="E1719" s="62">
        <v>5000</v>
      </c>
      <c r="F1719" s="59">
        <v>20180713</v>
      </c>
      <c r="G1719" s="59">
        <v>20210713</v>
      </c>
      <c r="H1719" s="59">
        <v>20200630</v>
      </c>
      <c r="I1719" s="59" t="s">
        <v>361</v>
      </c>
      <c r="J1719" s="59">
        <v>4.75</v>
      </c>
      <c r="K1719" s="59" t="s">
        <v>79</v>
      </c>
      <c r="L1719" s="66">
        <v>60.03</v>
      </c>
    </row>
    <row r="1720" ht="25" customHeight="1" spans="1:12">
      <c r="A1720" s="59">
        <v>1718</v>
      </c>
      <c r="B1720" s="59" t="s">
        <v>359</v>
      </c>
      <c r="C1720" s="59" t="s">
        <v>2197</v>
      </c>
      <c r="D1720" s="59">
        <v>4.75</v>
      </c>
      <c r="E1720" s="62">
        <v>5000</v>
      </c>
      <c r="F1720" s="59">
        <v>20180716</v>
      </c>
      <c r="G1720" s="59">
        <v>20210716</v>
      </c>
      <c r="H1720" s="59">
        <v>20200630</v>
      </c>
      <c r="I1720" s="59" t="s">
        <v>363</v>
      </c>
      <c r="J1720" s="59">
        <v>4.75</v>
      </c>
      <c r="K1720" s="59" t="s">
        <v>79</v>
      </c>
      <c r="L1720" s="66">
        <v>60.03</v>
      </c>
    </row>
    <row r="1721" ht="25" customHeight="1" spans="1:12">
      <c r="A1721" s="59">
        <v>1719</v>
      </c>
      <c r="B1721" s="59" t="s">
        <v>359</v>
      </c>
      <c r="C1721" s="59" t="s">
        <v>2198</v>
      </c>
      <c r="D1721" s="59">
        <v>4.75</v>
      </c>
      <c r="E1721" s="62">
        <v>5000</v>
      </c>
      <c r="F1721" s="59">
        <v>20180716</v>
      </c>
      <c r="G1721" s="59">
        <v>20210716</v>
      </c>
      <c r="H1721" s="59">
        <v>20200630</v>
      </c>
      <c r="I1721" s="59" t="s">
        <v>363</v>
      </c>
      <c r="J1721" s="59">
        <v>4.75</v>
      </c>
      <c r="K1721" s="59" t="s">
        <v>79</v>
      </c>
      <c r="L1721" s="66">
        <v>60.03</v>
      </c>
    </row>
    <row r="1722" ht="25" customHeight="1" spans="1:12">
      <c r="A1722" s="59">
        <v>1720</v>
      </c>
      <c r="B1722" s="59" t="s">
        <v>359</v>
      </c>
      <c r="C1722" s="59" t="s">
        <v>2199</v>
      </c>
      <c r="D1722" s="59">
        <v>4.75</v>
      </c>
      <c r="E1722" s="62">
        <v>5000</v>
      </c>
      <c r="F1722" s="59">
        <v>20180718</v>
      </c>
      <c r="G1722" s="59">
        <v>20210718</v>
      </c>
      <c r="H1722" s="59">
        <v>20200630</v>
      </c>
      <c r="I1722" s="59" t="s">
        <v>32</v>
      </c>
      <c r="J1722" s="59">
        <v>4.75</v>
      </c>
      <c r="K1722" s="59" t="s">
        <v>79</v>
      </c>
      <c r="L1722" s="66">
        <v>60.03</v>
      </c>
    </row>
    <row r="1723" ht="25" customHeight="1" spans="1:12">
      <c r="A1723" s="59">
        <v>1721</v>
      </c>
      <c r="B1723" s="59" t="s">
        <v>359</v>
      </c>
      <c r="C1723" s="59" t="s">
        <v>2200</v>
      </c>
      <c r="D1723" s="59">
        <v>4.75</v>
      </c>
      <c r="E1723" s="62">
        <v>5000</v>
      </c>
      <c r="F1723" s="59">
        <v>20180718</v>
      </c>
      <c r="G1723" s="59">
        <v>20210718</v>
      </c>
      <c r="H1723" s="59">
        <v>20200630</v>
      </c>
      <c r="I1723" s="59" t="s">
        <v>363</v>
      </c>
      <c r="J1723" s="59">
        <v>4.75</v>
      </c>
      <c r="K1723" s="59" t="s">
        <v>79</v>
      </c>
      <c r="L1723" s="66">
        <v>60.03</v>
      </c>
    </row>
    <row r="1724" ht="25" customHeight="1" spans="1:12">
      <c r="A1724" s="59">
        <v>1722</v>
      </c>
      <c r="B1724" s="59" t="s">
        <v>359</v>
      </c>
      <c r="C1724" s="59" t="s">
        <v>2201</v>
      </c>
      <c r="D1724" s="59">
        <v>4.75</v>
      </c>
      <c r="E1724" s="62">
        <v>5000</v>
      </c>
      <c r="F1724" s="59">
        <v>20180721</v>
      </c>
      <c r="G1724" s="59">
        <v>20210721</v>
      </c>
      <c r="H1724" s="59">
        <v>20200630</v>
      </c>
      <c r="I1724" s="59" t="s">
        <v>444</v>
      </c>
      <c r="J1724" s="59">
        <v>4.75</v>
      </c>
      <c r="K1724" s="59" t="s">
        <v>79</v>
      </c>
      <c r="L1724" s="66">
        <v>60.03</v>
      </c>
    </row>
    <row r="1725" ht="25" customHeight="1" spans="1:12">
      <c r="A1725" s="59">
        <v>1723</v>
      </c>
      <c r="B1725" s="59" t="s">
        <v>359</v>
      </c>
      <c r="C1725" s="59" t="s">
        <v>2202</v>
      </c>
      <c r="D1725" s="59">
        <v>4.75</v>
      </c>
      <c r="E1725" s="62">
        <v>5000</v>
      </c>
      <c r="F1725" s="59">
        <v>20180721</v>
      </c>
      <c r="G1725" s="59">
        <v>20210721</v>
      </c>
      <c r="H1725" s="59">
        <v>20200630</v>
      </c>
      <c r="I1725" s="59" t="s">
        <v>2203</v>
      </c>
      <c r="J1725" s="59">
        <v>4.75</v>
      </c>
      <c r="K1725" s="59" t="s">
        <v>79</v>
      </c>
      <c r="L1725" s="66">
        <v>60.03</v>
      </c>
    </row>
    <row r="1726" ht="25" customHeight="1" spans="1:12">
      <c r="A1726" s="59">
        <v>1724</v>
      </c>
      <c r="B1726" s="59" t="s">
        <v>359</v>
      </c>
      <c r="C1726" s="59" t="s">
        <v>2204</v>
      </c>
      <c r="D1726" s="59">
        <v>4.75</v>
      </c>
      <c r="E1726" s="62">
        <v>5000</v>
      </c>
      <c r="F1726" s="59">
        <v>20180724</v>
      </c>
      <c r="G1726" s="59">
        <v>20210724</v>
      </c>
      <c r="H1726" s="59">
        <v>20200630</v>
      </c>
      <c r="I1726" s="59" t="s">
        <v>27</v>
      </c>
      <c r="J1726" s="59">
        <v>4.75</v>
      </c>
      <c r="K1726" s="59" t="s">
        <v>79</v>
      </c>
      <c r="L1726" s="66">
        <v>60.03</v>
      </c>
    </row>
    <row r="1727" ht="25" customHeight="1" spans="1:12">
      <c r="A1727" s="59">
        <v>1725</v>
      </c>
      <c r="B1727" s="59" t="s">
        <v>359</v>
      </c>
      <c r="C1727" s="59" t="s">
        <v>2205</v>
      </c>
      <c r="D1727" s="59">
        <v>4.75</v>
      </c>
      <c r="E1727" s="62">
        <v>5000</v>
      </c>
      <c r="F1727" s="59">
        <v>20180725</v>
      </c>
      <c r="G1727" s="59">
        <v>20210725</v>
      </c>
      <c r="H1727" s="59">
        <v>20200630</v>
      </c>
      <c r="I1727" s="59" t="s">
        <v>436</v>
      </c>
      <c r="J1727" s="59">
        <v>4.75</v>
      </c>
      <c r="K1727" s="59" t="s">
        <v>79</v>
      </c>
      <c r="L1727" s="66">
        <v>60.03</v>
      </c>
    </row>
    <row r="1728" ht="25" customHeight="1" spans="1:12">
      <c r="A1728" s="59">
        <v>1726</v>
      </c>
      <c r="B1728" s="59" t="s">
        <v>359</v>
      </c>
      <c r="C1728" s="59" t="s">
        <v>2206</v>
      </c>
      <c r="D1728" s="59">
        <v>4.75</v>
      </c>
      <c r="E1728" s="62">
        <v>5000</v>
      </c>
      <c r="F1728" s="59">
        <v>20180725</v>
      </c>
      <c r="G1728" s="59">
        <v>20210725</v>
      </c>
      <c r="H1728" s="59">
        <v>20200630</v>
      </c>
      <c r="I1728" s="59" t="s">
        <v>329</v>
      </c>
      <c r="J1728" s="59">
        <v>4.75</v>
      </c>
      <c r="K1728" s="59" t="s">
        <v>79</v>
      </c>
      <c r="L1728" s="66">
        <v>60.03</v>
      </c>
    </row>
    <row r="1729" ht="25" customHeight="1" spans="1:12">
      <c r="A1729" s="59">
        <v>1727</v>
      </c>
      <c r="B1729" s="59" t="s">
        <v>359</v>
      </c>
      <c r="C1729" s="59" t="s">
        <v>2207</v>
      </c>
      <c r="D1729" s="59">
        <v>4.75</v>
      </c>
      <c r="E1729" s="62">
        <v>5000</v>
      </c>
      <c r="F1729" s="59">
        <v>20180727</v>
      </c>
      <c r="G1729" s="59">
        <v>20210727</v>
      </c>
      <c r="H1729" s="59">
        <v>20200630</v>
      </c>
      <c r="I1729" s="59" t="s">
        <v>361</v>
      </c>
      <c r="J1729" s="59">
        <v>4.75</v>
      </c>
      <c r="K1729" s="59" t="s">
        <v>79</v>
      </c>
      <c r="L1729" s="66">
        <v>60.03</v>
      </c>
    </row>
    <row r="1730" ht="25" customHeight="1" spans="1:12">
      <c r="A1730" s="59">
        <v>1728</v>
      </c>
      <c r="B1730" s="59" t="s">
        <v>359</v>
      </c>
      <c r="C1730" s="59" t="s">
        <v>2208</v>
      </c>
      <c r="D1730" s="59">
        <v>4.75</v>
      </c>
      <c r="E1730" s="62">
        <v>5000</v>
      </c>
      <c r="F1730" s="59">
        <v>20180731</v>
      </c>
      <c r="G1730" s="59">
        <v>20210731</v>
      </c>
      <c r="H1730" s="59">
        <v>20200630</v>
      </c>
      <c r="I1730" s="59" t="s">
        <v>32</v>
      </c>
      <c r="J1730" s="59">
        <v>4.75</v>
      </c>
      <c r="K1730" s="59" t="s">
        <v>79</v>
      </c>
      <c r="L1730" s="66">
        <v>60.03</v>
      </c>
    </row>
    <row r="1731" ht="25" customHeight="1" spans="1:12">
      <c r="A1731" s="59">
        <v>1729</v>
      </c>
      <c r="B1731" s="59" t="s">
        <v>359</v>
      </c>
      <c r="C1731" s="59" t="s">
        <v>2209</v>
      </c>
      <c r="D1731" s="59">
        <v>4.75</v>
      </c>
      <c r="E1731" s="62">
        <v>5000</v>
      </c>
      <c r="F1731" s="59">
        <v>20180731</v>
      </c>
      <c r="G1731" s="59">
        <v>20210731</v>
      </c>
      <c r="H1731" s="59">
        <v>20200630</v>
      </c>
      <c r="I1731" s="59" t="s">
        <v>27</v>
      </c>
      <c r="J1731" s="59">
        <v>4.75</v>
      </c>
      <c r="K1731" s="59" t="s">
        <v>79</v>
      </c>
      <c r="L1731" s="66">
        <v>60.03</v>
      </c>
    </row>
    <row r="1732" ht="25" customHeight="1" spans="1:12">
      <c r="A1732" s="59">
        <v>1730</v>
      </c>
      <c r="B1732" s="59" t="s">
        <v>359</v>
      </c>
      <c r="C1732" s="59" t="s">
        <v>2210</v>
      </c>
      <c r="D1732" s="59">
        <v>4.75</v>
      </c>
      <c r="E1732" s="62">
        <v>5000</v>
      </c>
      <c r="F1732" s="59">
        <v>20180801</v>
      </c>
      <c r="G1732" s="59">
        <v>20210801</v>
      </c>
      <c r="H1732" s="59">
        <v>20200630</v>
      </c>
      <c r="I1732" s="59" t="s">
        <v>2211</v>
      </c>
      <c r="J1732" s="59">
        <v>4.75</v>
      </c>
      <c r="K1732" s="59" t="s">
        <v>79</v>
      </c>
      <c r="L1732" s="66">
        <v>60.03</v>
      </c>
    </row>
    <row r="1733" ht="25" customHeight="1" spans="1:12">
      <c r="A1733" s="59">
        <v>1731</v>
      </c>
      <c r="B1733" s="59" t="s">
        <v>359</v>
      </c>
      <c r="C1733" s="59" t="s">
        <v>2212</v>
      </c>
      <c r="D1733" s="59">
        <v>4.75</v>
      </c>
      <c r="E1733" s="62">
        <v>5000</v>
      </c>
      <c r="F1733" s="59">
        <v>20180803</v>
      </c>
      <c r="G1733" s="59">
        <v>20210803</v>
      </c>
      <c r="H1733" s="59">
        <v>20200630</v>
      </c>
      <c r="I1733" s="59" t="s">
        <v>363</v>
      </c>
      <c r="J1733" s="59">
        <v>4.75</v>
      </c>
      <c r="K1733" s="59" t="s">
        <v>79</v>
      </c>
      <c r="L1733" s="66">
        <v>60.03</v>
      </c>
    </row>
    <row r="1734" ht="25" customHeight="1" spans="1:12">
      <c r="A1734" s="59">
        <v>1732</v>
      </c>
      <c r="B1734" s="59" t="s">
        <v>359</v>
      </c>
      <c r="C1734" s="59" t="s">
        <v>2060</v>
      </c>
      <c r="D1734" s="59">
        <v>4.35</v>
      </c>
      <c r="E1734" s="62">
        <v>45000</v>
      </c>
      <c r="F1734" s="59">
        <v>20190817</v>
      </c>
      <c r="G1734" s="59">
        <v>20200817</v>
      </c>
      <c r="H1734" s="59">
        <v>20200630</v>
      </c>
      <c r="I1734" s="59" t="s">
        <v>27</v>
      </c>
      <c r="J1734" s="59">
        <v>4.35</v>
      </c>
      <c r="K1734" s="59" t="s">
        <v>79</v>
      </c>
      <c r="L1734" s="66">
        <v>494.81</v>
      </c>
    </row>
    <row r="1735" ht="25" customHeight="1" spans="1:12">
      <c r="A1735" s="59">
        <v>1733</v>
      </c>
      <c r="B1735" s="59" t="s">
        <v>359</v>
      </c>
      <c r="C1735" s="59" t="s">
        <v>2213</v>
      </c>
      <c r="D1735" s="59">
        <v>4.35</v>
      </c>
      <c r="E1735" s="62">
        <v>50000</v>
      </c>
      <c r="F1735" s="59">
        <v>20190817</v>
      </c>
      <c r="G1735" s="59">
        <v>20200817</v>
      </c>
      <c r="H1735" s="59">
        <v>20200630</v>
      </c>
      <c r="I1735" s="59" t="s">
        <v>27</v>
      </c>
      <c r="J1735" s="59">
        <v>4.35</v>
      </c>
      <c r="K1735" s="59" t="s">
        <v>79</v>
      </c>
      <c r="L1735" s="66">
        <v>549.79</v>
      </c>
    </row>
    <row r="1736" ht="25" customHeight="1" spans="1:12">
      <c r="A1736" s="59">
        <v>1734</v>
      </c>
      <c r="B1736" s="59" t="s">
        <v>359</v>
      </c>
      <c r="C1736" s="59" t="s">
        <v>2214</v>
      </c>
      <c r="D1736" s="59">
        <v>4.35</v>
      </c>
      <c r="E1736" s="62">
        <v>50000</v>
      </c>
      <c r="F1736" s="59">
        <v>20190817</v>
      </c>
      <c r="G1736" s="59">
        <v>20200817</v>
      </c>
      <c r="H1736" s="59">
        <v>20200630</v>
      </c>
      <c r="I1736" s="59" t="s">
        <v>22</v>
      </c>
      <c r="J1736" s="59">
        <v>4.35</v>
      </c>
      <c r="K1736" s="59" t="s">
        <v>79</v>
      </c>
      <c r="L1736" s="66">
        <v>549.79</v>
      </c>
    </row>
    <row r="1737" ht="25" customHeight="1" spans="1:12">
      <c r="A1737" s="59">
        <v>1735</v>
      </c>
      <c r="B1737" s="59" t="s">
        <v>359</v>
      </c>
      <c r="C1737" s="59" t="s">
        <v>2215</v>
      </c>
      <c r="D1737" s="59">
        <v>4.35</v>
      </c>
      <c r="E1737" s="62">
        <v>50000</v>
      </c>
      <c r="F1737" s="59">
        <v>20190817</v>
      </c>
      <c r="G1737" s="59">
        <v>20200817</v>
      </c>
      <c r="H1737" s="59">
        <v>20200630</v>
      </c>
      <c r="I1737" s="59" t="s">
        <v>2216</v>
      </c>
      <c r="J1737" s="59">
        <v>4.35</v>
      </c>
      <c r="K1737" s="59" t="s">
        <v>79</v>
      </c>
      <c r="L1737" s="66">
        <v>549.79</v>
      </c>
    </row>
    <row r="1738" ht="25" customHeight="1" spans="1:12">
      <c r="A1738" s="59">
        <v>1736</v>
      </c>
      <c r="B1738" s="59" t="s">
        <v>359</v>
      </c>
      <c r="C1738" s="59" t="s">
        <v>2217</v>
      </c>
      <c r="D1738" s="59">
        <v>4.35</v>
      </c>
      <c r="E1738" s="62">
        <v>20000</v>
      </c>
      <c r="F1738" s="59">
        <v>20190831</v>
      </c>
      <c r="G1738" s="59">
        <v>20200831</v>
      </c>
      <c r="H1738" s="59">
        <v>20200630</v>
      </c>
      <c r="I1738" s="59" t="s">
        <v>2203</v>
      </c>
      <c r="J1738" s="59">
        <v>4.35</v>
      </c>
      <c r="K1738" s="59" t="s">
        <v>79</v>
      </c>
      <c r="L1738" s="66">
        <v>219.92</v>
      </c>
    </row>
    <row r="1739" ht="25" customHeight="1" spans="1:12">
      <c r="A1739" s="59">
        <v>1737</v>
      </c>
      <c r="B1739" s="59" t="s">
        <v>359</v>
      </c>
      <c r="C1739" s="59" t="s">
        <v>2218</v>
      </c>
      <c r="D1739" s="59">
        <v>4.35</v>
      </c>
      <c r="E1739" s="62">
        <v>45000</v>
      </c>
      <c r="F1739" s="59">
        <v>20190912</v>
      </c>
      <c r="G1739" s="59">
        <v>20200912</v>
      </c>
      <c r="H1739" s="59">
        <v>20200630</v>
      </c>
      <c r="I1739" s="59" t="s">
        <v>87</v>
      </c>
      <c r="J1739" s="59">
        <v>4.35</v>
      </c>
      <c r="K1739" s="59" t="s">
        <v>79</v>
      </c>
      <c r="L1739" s="66">
        <v>494.81</v>
      </c>
    </row>
    <row r="1740" ht="25" customHeight="1" spans="1:12">
      <c r="A1740" s="59">
        <v>1738</v>
      </c>
      <c r="B1740" s="59" t="s">
        <v>359</v>
      </c>
      <c r="C1740" s="59" t="s">
        <v>2219</v>
      </c>
      <c r="D1740" s="59">
        <v>4.35</v>
      </c>
      <c r="E1740" s="62">
        <v>3000</v>
      </c>
      <c r="F1740" s="59">
        <v>20190923</v>
      </c>
      <c r="G1740" s="59">
        <v>20200923</v>
      </c>
      <c r="H1740" s="59">
        <v>20200630</v>
      </c>
      <c r="I1740" s="59" t="s">
        <v>363</v>
      </c>
      <c r="J1740" s="59">
        <v>4.35</v>
      </c>
      <c r="K1740" s="59" t="s">
        <v>79</v>
      </c>
      <c r="L1740" s="66">
        <v>32.99</v>
      </c>
    </row>
    <row r="1741" ht="25" customHeight="1" spans="1:12">
      <c r="A1741" s="59">
        <v>1739</v>
      </c>
      <c r="B1741" s="59" t="s">
        <v>359</v>
      </c>
      <c r="C1741" s="59" t="s">
        <v>2220</v>
      </c>
      <c r="D1741" s="59">
        <v>4.35</v>
      </c>
      <c r="E1741" s="62">
        <v>5000</v>
      </c>
      <c r="F1741" s="59">
        <v>20190923</v>
      </c>
      <c r="G1741" s="59">
        <v>20200923</v>
      </c>
      <c r="H1741" s="59">
        <v>20200630</v>
      </c>
      <c r="I1741" s="59" t="s">
        <v>363</v>
      </c>
      <c r="J1741" s="59">
        <v>4.35</v>
      </c>
      <c r="K1741" s="59" t="s">
        <v>79</v>
      </c>
      <c r="L1741" s="66">
        <v>54.98</v>
      </c>
    </row>
    <row r="1742" ht="25" customHeight="1" spans="1:12">
      <c r="A1742" s="59">
        <v>1740</v>
      </c>
      <c r="B1742" s="59" t="s">
        <v>359</v>
      </c>
      <c r="C1742" s="59" t="s">
        <v>2221</v>
      </c>
      <c r="D1742" s="59">
        <v>4.35</v>
      </c>
      <c r="E1742" s="62">
        <v>5000</v>
      </c>
      <c r="F1742" s="59">
        <v>20190923</v>
      </c>
      <c r="G1742" s="59">
        <v>20200923</v>
      </c>
      <c r="H1742" s="59">
        <v>20200630</v>
      </c>
      <c r="I1742" s="59" t="s">
        <v>2222</v>
      </c>
      <c r="J1742" s="59">
        <v>4.35</v>
      </c>
      <c r="K1742" s="59" t="s">
        <v>79</v>
      </c>
      <c r="L1742" s="66">
        <v>54.98</v>
      </c>
    </row>
    <row r="1743" ht="25" customHeight="1" spans="1:12">
      <c r="A1743" s="59">
        <v>1741</v>
      </c>
      <c r="B1743" s="59" t="s">
        <v>359</v>
      </c>
      <c r="C1743" s="59" t="s">
        <v>2223</v>
      </c>
      <c r="D1743" s="59">
        <v>4.35</v>
      </c>
      <c r="E1743" s="62">
        <v>10000</v>
      </c>
      <c r="F1743" s="59">
        <v>20190923</v>
      </c>
      <c r="G1743" s="59">
        <v>20200923</v>
      </c>
      <c r="H1743" s="59">
        <v>20200630</v>
      </c>
      <c r="I1743" s="59" t="s">
        <v>367</v>
      </c>
      <c r="J1743" s="59">
        <v>4.35</v>
      </c>
      <c r="K1743" s="59" t="s">
        <v>79</v>
      </c>
      <c r="L1743" s="66">
        <v>109.96</v>
      </c>
    </row>
    <row r="1744" ht="25" customHeight="1" spans="1:12">
      <c r="A1744" s="59">
        <v>1742</v>
      </c>
      <c r="B1744" s="59" t="s">
        <v>359</v>
      </c>
      <c r="C1744" s="59" t="s">
        <v>2224</v>
      </c>
      <c r="D1744" s="59">
        <v>4.35</v>
      </c>
      <c r="E1744" s="62">
        <v>10000</v>
      </c>
      <c r="F1744" s="59">
        <v>20190923</v>
      </c>
      <c r="G1744" s="59">
        <v>20200923</v>
      </c>
      <c r="H1744" s="59">
        <v>20200630</v>
      </c>
      <c r="I1744" s="59" t="s">
        <v>27</v>
      </c>
      <c r="J1744" s="59">
        <v>4.35</v>
      </c>
      <c r="K1744" s="59" t="s">
        <v>79</v>
      </c>
      <c r="L1744" s="66">
        <v>109.96</v>
      </c>
    </row>
    <row r="1745" ht="25" customHeight="1" spans="1:12">
      <c r="A1745" s="59">
        <v>1743</v>
      </c>
      <c r="B1745" s="59" t="s">
        <v>359</v>
      </c>
      <c r="C1745" s="59" t="s">
        <v>2225</v>
      </c>
      <c r="D1745" s="59">
        <v>4.35</v>
      </c>
      <c r="E1745" s="62">
        <v>20000</v>
      </c>
      <c r="F1745" s="59">
        <v>20190923</v>
      </c>
      <c r="G1745" s="59">
        <v>20200923</v>
      </c>
      <c r="H1745" s="59">
        <v>20200630</v>
      </c>
      <c r="I1745" s="59" t="s">
        <v>363</v>
      </c>
      <c r="J1745" s="59">
        <v>4.35</v>
      </c>
      <c r="K1745" s="59" t="s">
        <v>79</v>
      </c>
      <c r="L1745" s="66">
        <v>219.92</v>
      </c>
    </row>
    <row r="1746" ht="25" customHeight="1" spans="1:12">
      <c r="A1746" s="59">
        <v>1744</v>
      </c>
      <c r="B1746" s="59" t="s">
        <v>359</v>
      </c>
      <c r="C1746" s="59" t="s">
        <v>2226</v>
      </c>
      <c r="D1746" s="59">
        <v>4.35</v>
      </c>
      <c r="E1746" s="62">
        <v>20000</v>
      </c>
      <c r="F1746" s="59">
        <v>20190923</v>
      </c>
      <c r="G1746" s="59">
        <v>20200923</v>
      </c>
      <c r="H1746" s="59">
        <v>20200630</v>
      </c>
      <c r="I1746" s="59" t="s">
        <v>363</v>
      </c>
      <c r="J1746" s="59">
        <v>4.35</v>
      </c>
      <c r="K1746" s="59" t="s">
        <v>79</v>
      </c>
      <c r="L1746" s="66">
        <v>219.92</v>
      </c>
    </row>
    <row r="1747" ht="25" customHeight="1" spans="1:12">
      <c r="A1747" s="59">
        <v>1745</v>
      </c>
      <c r="B1747" s="59" t="s">
        <v>359</v>
      </c>
      <c r="C1747" s="59" t="s">
        <v>2227</v>
      </c>
      <c r="D1747" s="59">
        <v>4.35</v>
      </c>
      <c r="E1747" s="62">
        <v>50000</v>
      </c>
      <c r="F1747" s="59">
        <v>20190923</v>
      </c>
      <c r="G1747" s="59">
        <v>20200923</v>
      </c>
      <c r="H1747" s="59">
        <v>20200630</v>
      </c>
      <c r="I1747" s="59" t="s">
        <v>32</v>
      </c>
      <c r="J1747" s="59">
        <v>4.35</v>
      </c>
      <c r="K1747" s="59" t="s">
        <v>79</v>
      </c>
      <c r="L1747" s="66">
        <v>549.79</v>
      </c>
    </row>
    <row r="1748" ht="25" customHeight="1" spans="1:12">
      <c r="A1748" s="59">
        <v>1746</v>
      </c>
      <c r="B1748" s="59" t="s">
        <v>359</v>
      </c>
      <c r="C1748" s="59" t="s">
        <v>2228</v>
      </c>
      <c r="D1748" s="59">
        <v>4.35</v>
      </c>
      <c r="E1748" s="62">
        <v>5000</v>
      </c>
      <c r="F1748" s="59">
        <v>20190924</v>
      </c>
      <c r="G1748" s="59">
        <v>20200924</v>
      </c>
      <c r="H1748" s="59">
        <v>20200630</v>
      </c>
      <c r="I1748" s="59" t="s">
        <v>363</v>
      </c>
      <c r="J1748" s="59">
        <v>4.35</v>
      </c>
      <c r="K1748" s="59" t="s">
        <v>79</v>
      </c>
      <c r="L1748" s="66">
        <v>54.98</v>
      </c>
    </row>
    <row r="1749" ht="25" customHeight="1" spans="1:12">
      <c r="A1749" s="59">
        <v>1747</v>
      </c>
      <c r="B1749" s="59" t="s">
        <v>359</v>
      </c>
      <c r="C1749" s="59" t="s">
        <v>2229</v>
      </c>
      <c r="D1749" s="59">
        <v>4.35</v>
      </c>
      <c r="E1749" s="62">
        <v>5000</v>
      </c>
      <c r="F1749" s="59">
        <v>20190930</v>
      </c>
      <c r="G1749" s="59">
        <v>20200930</v>
      </c>
      <c r="H1749" s="59">
        <v>20200630</v>
      </c>
      <c r="I1749" s="59" t="s">
        <v>363</v>
      </c>
      <c r="J1749" s="59">
        <v>4.35</v>
      </c>
      <c r="K1749" s="59" t="s">
        <v>79</v>
      </c>
      <c r="L1749" s="66">
        <v>54.98</v>
      </c>
    </row>
    <row r="1750" ht="25" customHeight="1" spans="1:12">
      <c r="A1750" s="59">
        <v>1748</v>
      </c>
      <c r="B1750" s="59" t="s">
        <v>359</v>
      </c>
      <c r="C1750" s="59" t="s">
        <v>2230</v>
      </c>
      <c r="D1750" s="59">
        <v>4.35</v>
      </c>
      <c r="E1750" s="62">
        <v>50000</v>
      </c>
      <c r="F1750" s="59">
        <v>20191001</v>
      </c>
      <c r="G1750" s="59">
        <v>20201001</v>
      </c>
      <c r="H1750" s="59">
        <v>20200630</v>
      </c>
      <c r="I1750" s="59" t="s">
        <v>27</v>
      </c>
      <c r="J1750" s="59">
        <v>4.35</v>
      </c>
      <c r="K1750" s="59" t="s">
        <v>79</v>
      </c>
      <c r="L1750" s="66">
        <v>549.79</v>
      </c>
    </row>
    <row r="1751" ht="25" customHeight="1" spans="1:12">
      <c r="A1751" s="59">
        <v>1749</v>
      </c>
      <c r="B1751" s="59" t="s">
        <v>359</v>
      </c>
      <c r="C1751" s="59" t="s">
        <v>2212</v>
      </c>
      <c r="D1751" s="59">
        <v>4.35</v>
      </c>
      <c r="E1751" s="62">
        <v>50000</v>
      </c>
      <c r="F1751" s="59">
        <v>20191001</v>
      </c>
      <c r="G1751" s="59">
        <v>20201001</v>
      </c>
      <c r="H1751" s="59">
        <v>20200630</v>
      </c>
      <c r="I1751" s="59" t="s">
        <v>363</v>
      </c>
      <c r="J1751" s="59">
        <v>4.35</v>
      </c>
      <c r="K1751" s="59" t="s">
        <v>79</v>
      </c>
      <c r="L1751" s="66">
        <v>549.79</v>
      </c>
    </row>
    <row r="1752" ht="25" customHeight="1" spans="1:12">
      <c r="A1752" s="59">
        <v>1750</v>
      </c>
      <c r="B1752" s="59" t="s">
        <v>359</v>
      </c>
      <c r="C1752" s="59" t="s">
        <v>2231</v>
      </c>
      <c r="D1752" s="59">
        <v>4.35</v>
      </c>
      <c r="E1752" s="62">
        <v>50000</v>
      </c>
      <c r="F1752" s="59">
        <v>20191008</v>
      </c>
      <c r="G1752" s="59">
        <v>20201008</v>
      </c>
      <c r="H1752" s="59">
        <v>20200630</v>
      </c>
      <c r="I1752" s="59" t="s">
        <v>2232</v>
      </c>
      <c r="J1752" s="59">
        <v>4.35</v>
      </c>
      <c r="K1752" s="59" t="s">
        <v>79</v>
      </c>
      <c r="L1752" s="66">
        <v>549.79</v>
      </c>
    </row>
    <row r="1753" ht="25" customHeight="1" spans="1:12">
      <c r="A1753" s="59">
        <v>1751</v>
      </c>
      <c r="B1753" s="59" t="s">
        <v>359</v>
      </c>
      <c r="C1753" s="59" t="s">
        <v>2233</v>
      </c>
      <c r="D1753" s="59">
        <v>4.35</v>
      </c>
      <c r="E1753" s="62">
        <v>50000</v>
      </c>
      <c r="F1753" s="59">
        <v>20191009</v>
      </c>
      <c r="G1753" s="59">
        <v>20201009</v>
      </c>
      <c r="H1753" s="59">
        <v>20200630</v>
      </c>
      <c r="I1753" s="59" t="s">
        <v>144</v>
      </c>
      <c r="J1753" s="59">
        <v>4.35</v>
      </c>
      <c r="K1753" s="59" t="s">
        <v>79</v>
      </c>
      <c r="L1753" s="66">
        <v>549.79</v>
      </c>
    </row>
    <row r="1754" ht="25" customHeight="1" spans="1:12">
      <c r="A1754" s="59">
        <v>1752</v>
      </c>
      <c r="B1754" s="59" t="s">
        <v>359</v>
      </c>
      <c r="C1754" s="59" t="s">
        <v>2234</v>
      </c>
      <c r="D1754" s="59">
        <v>4.35</v>
      </c>
      <c r="E1754" s="62">
        <v>5000</v>
      </c>
      <c r="F1754" s="59">
        <v>20191010</v>
      </c>
      <c r="G1754" s="59">
        <v>20201010</v>
      </c>
      <c r="H1754" s="59">
        <v>20200630</v>
      </c>
      <c r="I1754" s="59" t="s">
        <v>367</v>
      </c>
      <c r="J1754" s="59">
        <v>4.35</v>
      </c>
      <c r="K1754" s="59" t="s">
        <v>79</v>
      </c>
      <c r="L1754" s="66">
        <v>54.98</v>
      </c>
    </row>
    <row r="1755" ht="25" customHeight="1" spans="1:12">
      <c r="A1755" s="59">
        <v>1753</v>
      </c>
      <c r="B1755" s="59" t="s">
        <v>359</v>
      </c>
      <c r="C1755" s="59" t="s">
        <v>2235</v>
      </c>
      <c r="D1755" s="59">
        <v>4.35</v>
      </c>
      <c r="E1755" s="62">
        <v>3000</v>
      </c>
      <c r="F1755" s="59">
        <v>20191011</v>
      </c>
      <c r="G1755" s="59">
        <v>20201011</v>
      </c>
      <c r="H1755" s="59">
        <v>20200630</v>
      </c>
      <c r="I1755" s="59" t="s">
        <v>374</v>
      </c>
      <c r="J1755" s="59">
        <v>4.35</v>
      </c>
      <c r="K1755" s="59" t="s">
        <v>79</v>
      </c>
      <c r="L1755" s="66">
        <v>32.99</v>
      </c>
    </row>
    <row r="1756" ht="25" customHeight="1" spans="1:12">
      <c r="A1756" s="59">
        <v>1754</v>
      </c>
      <c r="B1756" s="59" t="s">
        <v>359</v>
      </c>
      <c r="C1756" s="59" t="s">
        <v>2236</v>
      </c>
      <c r="D1756" s="59">
        <v>4.35</v>
      </c>
      <c r="E1756" s="62">
        <v>3000</v>
      </c>
      <c r="F1756" s="59">
        <v>20191011</v>
      </c>
      <c r="G1756" s="59">
        <v>20201011</v>
      </c>
      <c r="H1756" s="59">
        <v>20200630</v>
      </c>
      <c r="I1756" s="59" t="s">
        <v>363</v>
      </c>
      <c r="J1756" s="59">
        <v>4.35</v>
      </c>
      <c r="K1756" s="59" t="s">
        <v>79</v>
      </c>
      <c r="L1756" s="66">
        <v>32.99</v>
      </c>
    </row>
    <row r="1757" ht="25" customHeight="1" spans="1:12">
      <c r="A1757" s="59">
        <v>1755</v>
      </c>
      <c r="B1757" s="59" t="s">
        <v>359</v>
      </c>
      <c r="C1757" s="59" t="s">
        <v>2237</v>
      </c>
      <c r="D1757" s="59">
        <v>4.35</v>
      </c>
      <c r="E1757" s="62">
        <v>5000</v>
      </c>
      <c r="F1757" s="59">
        <v>20191011</v>
      </c>
      <c r="G1757" s="59">
        <v>20201011</v>
      </c>
      <c r="H1757" s="59">
        <v>20200630</v>
      </c>
      <c r="I1757" s="59" t="s">
        <v>367</v>
      </c>
      <c r="J1757" s="59">
        <v>4.35</v>
      </c>
      <c r="K1757" s="59" t="s">
        <v>79</v>
      </c>
      <c r="L1757" s="66">
        <v>54.98</v>
      </c>
    </row>
    <row r="1758" ht="25" customHeight="1" spans="1:12">
      <c r="A1758" s="59">
        <v>1756</v>
      </c>
      <c r="B1758" s="59" t="s">
        <v>359</v>
      </c>
      <c r="C1758" s="59" t="s">
        <v>2238</v>
      </c>
      <c r="D1758" s="59">
        <v>4.35</v>
      </c>
      <c r="E1758" s="62">
        <v>5000</v>
      </c>
      <c r="F1758" s="59">
        <v>20191012</v>
      </c>
      <c r="G1758" s="59">
        <v>20201012</v>
      </c>
      <c r="H1758" s="59">
        <v>20200630</v>
      </c>
      <c r="I1758" s="59" t="s">
        <v>27</v>
      </c>
      <c r="J1758" s="59">
        <v>4.35</v>
      </c>
      <c r="K1758" s="59" t="s">
        <v>79</v>
      </c>
      <c r="L1758" s="66">
        <v>54.98</v>
      </c>
    </row>
    <row r="1759" ht="25" customHeight="1" spans="1:12">
      <c r="A1759" s="59">
        <v>1757</v>
      </c>
      <c r="B1759" s="59" t="s">
        <v>359</v>
      </c>
      <c r="C1759" s="59" t="s">
        <v>2239</v>
      </c>
      <c r="D1759" s="59">
        <v>4.35</v>
      </c>
      <c r="E1759" s="62">
        <v>5000</v>
      </c>
      <c r="F1759" s="59">
        <v>20191012</v>
      </c>
      <c r="G1759" s="59">
        <v>20201012</v>
      </c>
      <c r="H1759" s="59">
        <v>20200630</v>
      </c>
      <c r="I1759" s="59" t="s">
        <v>363</v>
      </c>
      <c r="J1759" s="59">
        <v>4.35</v>
      </c>
      <c r="K1759" s="59" t="s">
        <v>79</v>
      </c>
      <c r="L1759" s="66">
        <v>54.98</v>
      </c>
    </row>
    <row r="1760" ht="25" customHeight="1" spans="1:12">
      <c r="A1760" s="59">
        <v>1758</v>
      </c>
      <c r="B1760" s="59" t="s">
        <v>359</v>
      </c>
      <c r="C1760" s="59" t="s">
        <v>2240</v>
      </c>
      <c r="D1760" s="59">
        <v>4.35</v>
      </c>
      <c r="E1760" s="62">
        <v>5000</v>
      </c>
      <c r="F1760" s="59">
        <v>20191012</v>
      </c>
      <c r="G1760" s="59">
        <v>20201012</v>
      </c>
      <c r="H1760" s="59">
        <v>20200630</v>
      </c>
      <c r="I1760" s="59" t="s">
        <v>87</v>
      </c>
      <c r="J1760" s="59">
        <v>4.35</v>
      </c>
      <c r="K1760" s="59" t="s">
        <v>79</v>
      </c>
      <c r="L1760" s="66">
        <v>54.98</v>
      </c>
    </row>
    <row r="1761" ht="25" customHeight="1" spans="1:12">
      <c r="A1761" s="59">
        <v>1759</v>
      </c>
      <c r="B1761" s="59" t="s">
        <v>359</v>
      </c>
      <c r="C1761" s="59" t="s">
        <v>2241</v>
      </c>
      <c r="D1761" s="59">
        <v>4.35</v>
      </c>
      <c r="E1761" s="62">
        <v>5000</v>
      </c>
      <c r="F1761" s="59">
        <v>20191012</v>
      </c>
      <c r="G1761" s="59">
        <v>20201012</v>
      </c>
      <c r="H1761" s="59">
        <v>20200630</v>
      </c>
      <c r="I1761" s="59" t="s">
        <v>367</v>
      </c>
      <c r="J1761" s="59">
        <v>4.35</v>
      </c>
      <c r="K1761" s="59" t="s">
        <v>79</v>
      </c>
      <c r="L1761" s="66">
        <v>54.98</v>
      </c>
    </row>
    <row r="1762" ht="25" customHeight="1" spans="1:12">
      <c r="A1762" s="59">
        <v>1760</v>
      </c>
      <c r="B1762" s="59" t="s">
        <v>359</v>
      </c>
      <c r="C1762" s="59" t="s">
        <v>2242</v>
      </c>
      <c r="D1762" s="59">
        <v>4.35</v>
      </c>
      <c r="E1762" s="62">
        <v>5000</v>
      </c>
      <c r="F1762" s="59">
        <v>20191012</v>
      </c>
      <c r="G1762" s="59">
        <v>20201012</v>
      </c>
      <c r="H1762" s="59">
        <v>20200630</v>
      </c>
      <c r="I1762" s="59" t="s">
        <v>367</v>
      </c>
      <c r="J1762" s="59">
        <v>4.35</v>
      </c>
      <c r="K1762" s="59" t="s">
        <v>79</v>
      </c>
      <c r="L1762" s="66">
        <v>54.98</v>
      </c>
    </row>
    <row r="1763" ht="25" customHeight="1" spans="1:12">
      <c r="A1763" s="59">
        <v>1761</v>
      </c>
      <c r="B1763" s="59" t="s">
        <v>359</v>
      </c>
      <c r="C1763" s="59" t="s">
        <v>2243</v>
      </c>
      <c r="D1763" s="59">
        <v>4.35</v>
      </c>
      <c r="E1763" s="62">
        <v>50000</v>
      </c>
      <c r="F1763" s="59">
        <v>20191012</v>
      </c>
      <c r="G1763" s="59">
        <v>20201012</v>
      </c>
      <c r="H1763" s="59">
        <v>20200630</v>
      </c>
      <c r="I1763" s="59" t="s">
        <v>329</v>
      </c>
      <c r="J1763" s="59">
        <v>4.35</v>
      </c>
      <c r="K1763" s="59" t="s">
        <v>79</v>
      </c>
      <c r="L1763" s="66">
        <v>549.79</v>
      </c>
    </row>
    <row r="1764" ht="25" customHeight="1" spans="1:12">
      <c r="A1764" s="59">
        <v>1762</v>
      </c>
      <c r="B1764" s="59" t="s">
        <v>359</v>
      </c>
      <c r="C1764" s="59" t="s">
        <v>2244</v>
      </c>
      <c r="D1764" s="59">
        <v>4.35</v>
      </c>
      <c r="E1764" s="62">
        <v>3000</v>
      </c>
      <c r="F1764" s="59">
        <v>20191013</v>
      </c>
      <c r="G1764" s="59">
        <v>20201013</v>
      </c>
      <c r="H1764" s="59">
        <v>20200630</v>
      </c>
      <c r="I1764" s="59" t="s">
        <v>363</v>
      </c>
      <c r="J1764" s="59">
        <v>4.35</v>
      </c>
      <c r="K1764" s="59" t="s">
        <v>79</v>
      </c>
      <c r="L1764" s="66">
        <v>32.99</v>
      </c>
    </row>
    <row r="1765" ht="25" customHeight="1" spans="1:12">
      <c r="A1765" s="59">
        <v>1763</v>
      </c>
      <c r="B1765" s="59" t="s">
        <v>359</v>
      </c>
      <c r="C1765" s="59" t="s">
        <v>2245</v>
      </c>
      <c r="D1765" s="59">
        <v>4.35</v>
      </c>
      <c r="E1765" s="62">
        <v>5000</v>
      </c>
      <c r="F1765" s="59">
        <v>20191013</v>
      </c>
      <c r="G1765" s="59">
        <v>20201013</v>
      </c>
      <c r="H1765" s="59">
        <v>20200630</v>
      </c>
      <c r="I1765" s="59" t="s">
        <v>367</v>
      </c>
      <c r="J1765" s="59">
        <v>4.35</v>
      </c>
      <c r="K1765" s="59" t="s">
        <v>79</v>
      </c>
      <c r="L1765" s="66">
        <v>54.98</v>
      </c>
    </row>
    <row r="1766" ht="25" customHeight="1" spans="1:12">
      <c r="A1766" s="59">
        <v>1764</v>
      </c>
      <c r="B1766" s="59" t="s">
        <v>359</v>
      </c>
      <c r="C1766" s="59" t="s">
        <v>2246</v>
      </c>
      <c r="D1766" s="59">
        <v>4.35</v>
      </c>
      <c r="E1766" s="62">
        <v>5000</v>
      </c>
      <c r="F1766" s="59">
        <v>20191013</v>
      </c>
      <c r="G1766" s="59">
        <v>20201013</v>
      </c>
      <c r="H1766" s="59">
        <v>20200630</v>
      </c>
      <c r="I1766" s="59" t="s">
        <v>27</v>
      </c>
      <c r="J1766" s="59">
        <v>4.35</v>
      </c>
      <c r="K1766" s="59" t="s">
        <v>79</v>
      </c>
      <c r="L1766" s="66">
        <v>54.98</v>
      </c>
    </row>
    <row r="1767" ht="25" customHeight="1" spans="1:12">
      <c r="A1767" s="59">
        <v>1765</v>
      </c>
      <c r="B1767" s="59" t="s">
        <v>359</v>
      </c>
      <c r="C1767" s="59" t="s">
        <v>2247</v>
      </c>
      <c r="D1767" s="59">
        <v>4.35</v>
      </c>
      <c r="E1767" s="62">
        <v>5000</v>
      </c>
      <c r="F1767" s="59">
        <v>20191013</v>
      </c>
      <c r="G1767" s="59">
        <v>20201013</v>
      </c>
      <c r="H1767" s="59">
        <v>20200630</v>
      </c>
      <c r="I1767" s="59" t="s">
        <v>363</v>
      </c>
      <c r="J1767" s="59">
        <v>4.35</v>
      </c>
      <c r="K1767" s="59" t="s">
        <v>79</v>
      </c>
      <c r="L1767" s="66">
        <v>54.98</v>
      </c>
    </row>
    <row r="1768" ht="25" customHeight="1" spans="1:12">
      <c r="A1768" s="59">
        <v>1766</v>
      </c>
      <c r="B1768" s="59" t="s">
        <v>359</v>
      </c>
      <c r="C1768" s="59" t="s">
        <v>2248</v>
      </c>
      <c r="D1768" s="59">
        <v>4.35</v>
      </c>
      <c r="E1768" s="62">
        <v>5000</v>
      </c>
      <c r="F1768" s="59">
        <v>20191013</v>
      </c>
      <c r="G1768" s="59">
        <v>20201013</v>
      </c>
      <c r="H1768" s="59">
        <v>20200630</v>
      </c>
      <c r="I1768" s="59" t="s">
        <v>363</v>
      </c>
      <c r="J1768" s="59">
        <v>4.35</v>
      </c>
      <c r="K1768" s="59" t="s">
        <v>79</v>
      </c>
      <c r="L1768" s="66">
        <v>54.98</v>
      </c>
    </row>
    <row r="1769" ht="25" customHeight="1" spans="1:12">
      <c r="A1769" s="59">
        <v>1767</v>
      </c>
      <c r="B1769" s="59" t="s">
        <v>359</v>
      </c>
      <c r="C1769" s="59" t="s">
        <v>2249</v>
      </c>
      <c r="D1769" s="59">
        <v>4.35</v>
      </c>
      <c r="E1769" s="62">
        <v>5000</v>
      </c>
      <c r="F1769" s="59">
        <v>20191013</v>
      </c>
      <c r="G1769" s="59">
        <v>20201013</v>
      </c>
      <c r="H1769" s="59">
        <v>20200630</v>
      </c>
      <c r="I1769" s="59" t="s">
        <v>383</v>
      </c>
      <c r="J1769" s="59">
        <v>4.35</v>
      </c>
      <c r="K1769" s="59" t="s">
        <v>79</v>
      </c>
      <c r="L1769" s="66">
        <v>54.98</v>
      </c>
    </row>
    <row r="1770" ht="25" customHeight="1" spans="1:12">
      <c r="A1770" s="59">
        <v>1768</v>
      </c>
      <c r="B1770" s="59" t="s">
        <v>359</v>
      </c>
      <c r="C1770" s="59" t="s">
        <v>2250</v>
      </c>
      <c r="D1770" s="59">
        <v>4.35</v>
      </c>
      <c r="E1770" s="62">
        <v>20000</v>
      </c>
      <c r="F1770" s="59">
        <v>20191013</v>
      </c>
      <c r="G1770" s="59">
        <v>20201013</v>
      </c>
      <c r="H1770" s="59">
        <v>20200630</v>
      </c>
      <c r="I1770" s="59" t="s">
        <v>2251</v>
      </c>
      <c r="J1770" s="59">
        <v>4.35</v>
      </c>
      <c r="K1770" s="59" t="s">
        <v>79</v>
      </c>
      <c r="L1770" s="66">
        <v>219.92</v>
      </c>
    </row>
    <row r="1771" ht="25" customHeight="1" spans="1:12">
      <c r="A1771" s="59">
        <v>1769</v>
      </c>
      <c r="B1771" s="59" t="s">
        <v>359</v>
      </c>
      <c r="C1771" s="59" t="s">
        <v>2252</v>
      </c>
      <c r="D1771" s="59">
        <v>4.35</v>
      </c>
      <c r="E1771" s="62">
        <v>50000</v>
      </c>
      <c r="F1771" s="59">
        <v>20191013</v>
      </c>
      <c r="G1771" s="59">
        <v>20201013</v>
      </c>
      <c r="H1771" s="59">
        <v>20200630</v>
      </c>
      <c r="I1771" s="59" t="s">
        <v>367</v>
      </c>
      <c r="J1771" s="59">
        <v>4.35</v>
      </c>
      <c r="K1771" s="59" t="s">
        <v>79</v>
      </c>
      <c r="L1771" s="66">
        <v>549.79</v>
      </c>
    </row>
    <row r="1772" ht="25" customHeight="1" spans="1:12">
      <c r="A1772" s="59">
        <v>1770</v>
      </c>
      <c r="B1772" s="59" t="s">
        <v>359</v>
      </c>
      <c r="C1772" s="59" t="s">
        <v>2253</v>
      </c>
      <c r="D1772" s="59">
        <v>4.35</v>
      </c>
      <c r="E1772" s="62">
        <v>5000</v>
      </c>
      <c r="F1772" s="59">
        <v>20191014</v>
      </c>
      <c r="G1772" s="59">
        <v>20201014</v>
      </c>
      <c r="H1772" s="59">
        <v>20200630</v>
      </c>
      <c r="I1772" s="59" t="s">
        <v>27</v>
      </c>
      <c r="J1772" s="59">
        <v>4.35</v>
      </c>
      <c r="K1772" s="59" t="s">
        <v>79</v>
      </c>
      <c r="L1772" s="66">
        <v>54.98</v>
      </c>
    </row>
    <row r="1773" ht="25" customHeight="1" spans="1:12">
      <c r="A1773" s="59">
        <v>1771</v>
      </c>
      <c r="B1773" s="59" t="s">
        <v>359</v>
      </c>
      <c r="C1773" s="59" t="s">
        <v>2254</v>
      </c>
      <c r="D1773" s="59">
        <v>4.35</v>
      </c>
      <c r="E1773" s="62">
        <v>5000</v>
      </c>
      <c r="F1773" s="59">
        <v>20191014</v>
      </c>
      <c r="G1773" s="59">
        <v>20201014</v>
      </c>
      <c r="H1773" s="59">
        <v>20200630</v>
      </c>
      <c r="I1773" s="59" t="s">
        <v>367</v>
      </c>
      <c r="J1773" s="59">
        <v>4.35</v>
      </c>
      <c r="K1773" s="59" t="s">
        <v>79</v>
      </c>
      <c r="L1773" s="66">
        <v>54.98</v>
      </c>
    </row>
    <row r="1774" ht="25" customHeight="1" spans="1:12">
      <c r="A1774" s="59">
        <v>1772</v>
      </c>
      <c r="B1774" s="59" t="s">
        <v>359</v>
      </c>
      <c r="C1774" s="59" t="s">
        <v>2255</v>
      </c>
      <c r="D1774" s="59">
        <v>4.35</v>
      </c>
      <c r="E1774" s="62">
        <v>5000</v>
      </c>
      <c r="F1774" s="59">
        <v>20191014</v>
      </c>
      <c r="G1774" s="59">
        <v>20201014</v>
      </c>
      <c r="H1774" s="59">
        <v>20200630</v>
      </c>
      <c r="I1774" s="59" t="s">
        <v>363</v>
      </c>
      <c r="J1774" s="59">
        <v>4.35</v>
      </c>
      <c r="K1774" s="59" t="s">
        <v>79</v>
      </c>
      <c r="L1774" s="66">
        <v>54.98</v>
      </c>
    </row>
    <row r="1775" ht="25" customHeight="1" spans="1:12">
      <c r="A1775" s="59">
        <v>1773</v>
      </c>
      <c r="B1775" s="59" t="s">
        <v>359</v>
      </c>
      <c r="C1775" s="59" t="s">
        <v>2256</v>
      </c>
      <c r="D1775" s="59">
        <v>4.35</v>
      </c>
      <c r="E1775" s="62">
        <v>5000</v>
      </c>
      <c r="F1775" s="59">
        <v>20191014</v>
      </c>
      <c r="G1775" s="59">
        <v>20201014</v>
      </c>
      <c r="H1775" s="59">
        <v>20200630</v>
      </c>
      <c r="I1775" s="59" t="s">
        <v>27</v>
      </c>
      <c r="J1775" s="59">
        <v>4.35</v>
      </c>
      <c r="K1775" s="59" t="s">
        <v>79</v>
      </c>
      <c r="L1775" s="66">
        <v>54.98</v>
      </c>
    </row>
    <row r="1776" ht="25" customHeight="1" spans="1:12">
      <c r="A1776" s="59">
        <v>1774</v>
      </c>
      <c r="B1776" s="59" t="s">
        <v>359</v>
      </c>
      <c r="C1776" s="59" t="s">
        <v>2257</v>
      </c>
      <c r="D1776" s="59">
        <v>4.35</v>
      </c>
      <c r="E1776" s="62">
        <v>5000</v>
      </c>
      <c r="F1776" s="59">
        <v>20191014</v>
      </c>
      <c r="G1776" s="59">
        <v>20201014</v>
      </c>
      <c r="H1776" s="59">
        <v>20200630</v>
      </c>
      <c r="I1776" s="59" t="s">
        <v>367</v>
      </c>
      <c r="J1776" s="59">
        <v>4.35</v>
      </c>
      <c r="K1776" s="59" t="s">
        <v>79</v>
      </c>
      <c r="L1776" s="66">
        <v>54.98</v>
      </c>
    </row>
    <row r="1777" ht="25" customHeight="1" spans="1:12">
      <c r="A1777" s="59">
        <v>1775</v>
      </c>
      <c r="B1777" s="59" t="s">
        <v>359</v>
      </c>
      <c r="C1777" s="59" t="s">
        <v>2258</v>
      </c>
      <c r="D1777" s="59">
        <v>4.35</v>
      </c>
      <c r="E1777" s="62">
        <v>5000</v>
      </c>
      <c r="F1777" s="59">
        <v>20191014</v>
      </c>
      <c r="G1777" s="59">
        <v>20201014</v>
      </c>
      <c r="H1777" s="59">
        <v>20200630</v>
      </c>
      <c r="I1777" s="59" t="s">
        <v>27</v>
      </c>
      <c r="J1777" s="59">
        <v>4.35</v>
      </c>
      <c r="K1777" s="59" t="s">
        <v>79</v>
      </c>
      <c r="L1777" s="66">
        <v>54.98</v>
      </c>
    </row>
    <row r="1778" ht="25" customHeight="1" spans="1:12">
      <c r="A1778" s="59">
        <v>1776</v>
      </c>
      <c r="B1778" s="59" t="s">
        <v>359</v>
      </c>
      <c r="C1778" s="59" t="s">
        <v>2259</v>
      </c>
      <c r="D1778" s="59">
        <v>4.35</v>
      </c>
      <c r="E1778" s="62">
        <v>5000</v>
      </c>
      <c r="F1778" s="59">
        <v>20191014</v>
      </c>
      <c r="G1778" s="59">
        <v>20201014</v>
      </c>
      <c r="H1778" s="59">
        <v>20200630</v>
      </c>
      <c r="I1778" s="59" t="s">
        <v>27</v>
      </c>
      <c r="J1778" s="59">
        <v>4.35</v>
      </c>
      <c r="K1778" s="59" t="s">
        <v>79</v>
      </c>
      <c r="L1778" s="66">
        <v>54.98</v>
      </c>
    </row>
    <row r="1779" ht="25" customHeight="1" spans="1:12">
      <c r="A1779" s="59">
        <v>1777</v>
      </c>
      <c r="B1779" s="59" t="s">
        <v>359</v>
      </c>
      <c r="C1779" s="59" t="s">
        <v>2260</v>
      </c>
      <c r="D1779" s="59">
        <v>4.35</v>
      </c>
      <c r="E1779" s="62">
        <v>5000</v>
      </c>
      <c r="F1779" s="59">
        <v>20191014</v>
      </c>
      <c r="G1779" s="59">
        <v>20201014</v>
      </c>
      <c r="H1779" s="59">
        <v>20200630</v>
      </c>
      <c r="I1779" s="59" t="s">
        <v>367</v>
      </c>
      <c r="J1779" s="59">
        <v>4.35</v>
      </c>
      <c r="K1779" s="59" t="s">
        <v>79</v>
      </c>
      <c r="L1779" s="66">
        <v>54.98</v>
      </c>
    </row>
    <row r="1780" ht="25" customHeight="1" spans="1:12">
      <c r="A1780" s="59">
        <v>1778</v>
      </c>
      <c r="B1780" s="59" t="s">
        <v>359</v>
      </c>
      <c r="C1780" s="59" t="s">
        <v>2261</v>
      </c>
      <c r="D1780" s="59">
        <v>4.35</v>
      </c>
      <c r="E1780" s="62">
        <v>10000</v>
      </c>
      <c r="F1780" s="59">
        <v>20191014</v>
      </c>
      <c r="G1780" s="59">
        <v>20201014</v>
      </c>
      <c r="H1780" s="59">
        <v>20200630</v>
      </c>
      <c r="I1780" s="59" t="s">
        <v>2262</v>
      </c>
      <c r="J1780" s="59">
        <v>4.35</v>
      </c>
      <c r="K1780" s="59" t="s">
        <v>79</v>
      </c>
      <c r="L1780" s="66">
        <v>109.96</v>
      </c>
    </row>
    <row r="1781" ht="25" customHeight="1" spans="1:12">
      <c r="A1781" s="59">
        <v>1779</v>
      </c>
      <c r="B1781" s="59" t="s">
        <v>359</v>
      </c>
      <c r="C1781" s="59" t="s">
        <v>2263</v>
      </c>
      <c r="D1781" s="59">
        <v>4.35</v>
      </c>
      <c r="E1781" s="62">
        <v>30000</v>
      </c>
      <c r="F1781" s="59">
        <v>20191014</v>
      </c>
      <c r="G1781" s="59">
        <v>20201014</v>
      </c>
      <c r="H1781" s="59">
        <v>20200630</v>
      </c>
      <c r="I1781" s="59" t="s">
        <v>367</v>
      </c>
      <c r="J1781" s="59">
        <v>4.35</v>
      </c>
      <c r="K1781" s="59" t="s">
        <v>79</v>
      </c>
      <c r="L1781" s="66">
        <v>329.88</v>
      </c>
    </row>
    <row r="1782" ht="25" customHeight="1" spans="1:12">
      <c r="A1782" s="59">
        <v>1780</v>
      </c>
      <c r="B1782" s="59" t="s">
        <v>359</v>
      </c>
      <c r="C1782" s="59" t="s">
        <v>2264</v>
      </c>
      <c r="D1782" s="59">
        <v>4.35</v>
      </c>
      <c r="E1782" s="62">
        <v>30000</v>
      </c>
      <c r="F1782" s="59">
        <v>20191014</v>
      </c>
      <c r="G1782" s="59">
        <v>20201014</v>
      </c>
      <c r="H1782" s="59">
        <v>20200630</v>
      </c>
      <c r="I1782" s="59" t="s">
        <v>363</v>
      </c>
      <c r="J1782" s="59">
        <v>4.35</v>
      </c>
      <c r="K1782" s="59" t="s">
        <v>79</v>
      </c>
      <c r="L1782" s="66">
        <v>329.88</v>
      </c>
    </row>
    <row r="1783" ht="25" customHeight="1" spans="1:12">
      <c r="A1783" s="59">
        <v>1781</v>
      </c>
      <c r="B1783" s="59" t="s">
        <v>359</v>
      </c>
      <c r="C1783" s="59" t="s">
        <v>2265</v>
      </c>
      <c r="D1783" s="59">
        <v>4.35</v>
      </c>
      <c r="E1783" s="62">
        <v>30000</v>
      </c>
      <c r="F1783" s="59">
        <v>20191014</v>
      </c>
      <c r="G1783" s="59">
        <v>20201014</v>
      </c>
      <c r="H1783" s="59">
        <v>20200630</v>
      </c>
      <c r="I1783" s="59" t="s">
        <v>2266</v>
      </c>
      <c r="J1783" s="59">
        <v>4.35</v>
      </c>
      <c r="K1783" s="59" t="s">
        <v>79</v>
      </c>
      <c r="L1783" s="66">
        <v>329.88</v>
      </c>
    </row>
    <row r="1784" ht="25" customHeight="1" spans="1:12">
      <c r="A1784" s="59">
        <v>1782</v>
      </c>
      <c r="B1784" s="59" t="s">
        <v>359</v>
      </c>
      <c r="C1784" s="59" t="s">
        <v>2267</v>
      </c>
      <c r="D1784" s="59">
        <v>4.35</v>
      </c>
      <c r="E1784" s="62">
        <v>5000</v>
      </c>
      <c r="F1784" s="59">
        <v>20191015</v>
      </c>
      <c r="G1784" s="59">
        <v>20201015</v>
      </c>
      <c r="H1784" s="59">
        <v>20200630</v>
      </c>
      <c r="I1784" s="59" t="s">
        <v>367</v>
      </c>
      <c r="J1784" s="59">
        <v>4.35</v>
      </c>
      <c r="K1784" s="59" t="s">
        <v>79</v>
      </c>
      <c r="L1784" s="66">
        <v>54.98</v>
      </c>
    </row>
    <row r="1785" ht="25" customHeight="1" spans="1:12">
      <c r="A1785" s="59">
        <v>1783</v>
      </c>
      <c r="B1785" s="59" t="s">
        <v>359</v>
      </c>
      <c r="C1785" s="59" t="s">
        <v>2268</v>
      </c>
      <c r="D1785" s="59">
        <v>4.35</v>
      </c>
      <c r="E1785" s="62">
        <v>5000</v>
      </c>
      <c r="F1785" s="59">
        <v>20191015</v>
      </c>
      <c r="G1785" s="59">
        <v>20201015</v>
      </c>
      <c r="H1785" s="59">
        <v>20200630</v>
      </c>
      <c r="I1785" s="59" t="s">
        <v>27</v>
      </c>
      <c r="J1785" s="59">
        <v>4.35</v>
      </c>
      <c r="K1785" s="59" t="s">
        <v>79</v>
      </c>
      <c r="L1785" s="66">
        <v>54.98</v>
      </c>
    </row>
    <row r="1786" ht="25" customHeight="1" spans="1:12">
      <c r="A1786" s="59">
        <v>1784</v>
      </c>
      <c r="B1786" s="59" t="s">
        <v>359</v>
      </c>
      <c r="C1786" s="59" t="s">
        <v>2269</v>
      </c>
      <c r="D1786" s="59">
        <v>4.35</v>
      </c>
      <c r="E1786" s="62">
        <v>5000</v>
      </c>
      <c r="F1786" s="59">
        <v>20191015</v>
      </c>
      <c r="G1786" s="59">
        <v>20201015</v>
      </c>
      <c r="H1786" s="59">
        <v>20200630</v>
      </c>
      <c r="I1786" s="59" t="s">
        <v>363</v>
      </c>
      <c r="J1786" s="59">
        <v>4.35</v>
      </c>
      <c r="K1786" s="59" t="s">
        <v>79</v>
      </c>
      <c r="L1786" s="66">
        <v>54.98</v>
      </c>
    </row>
    <row r="1787" ht="25" customHeight="1" spans="1:12">
      <c r="A1787" s="59">
        <v>1785</v>
      </c>
      <c r="B1787" s="59" t="s">
        <v>359</v>
      </c>
      <c r="C1787" s="59" t="s">
        <v>2270</v>
      </c>
      <c r="D1787" s="59">
        <v>4.35</v>
      </c>
      <c r="E1787" s="62">
        <v>5000</v>
      </c>
      <c r="F1787" s="59">
        <v>20191015</v>
      </c>
      <c r="G1787" s="59">
        <v>20201015</v>
      </c>
      <c r="H1787" s="59">
        <v>20200630</v>
      </c>
      <c r="I1787" s="59" t="s">
        <v>363</v>
      </c>
      <c r="J1787" s="59">
        <v>4.35</v>
      </c>
      <c r="K1787" s="59" t="s">
        <v>79</v>
      </c>
      <c r="L1787" s="66">
        <v>54.98</v>
      </c>
    </row>
    <row r="1788" ht="25" customHeight="1" spans="1:12">
      <c r="A1788" s="59">
        <v>1786</v>
      </c>
      <c r="B1788" s="59" t="s">
        <v>359</v>
      </c>
      <c r="C1788" s="59" t="s">
        <v>2271</v>
      </c>
      <c r="D1788" s="59">
        <v>4.35</v>
      </c>
      <c r="E1788" s="62">
        <v>5000</v>
      </c>
      <c r="F1788" s="59">
        <v>20191015</v>
      </c>
      <c r="G1788" s="59">
        <v>20201015</v>
      </c>
      <c r="H1788" s="59">
        <v>20200630</v>
      </c>
      <c r="I1788" s="59" t="s">
        <v>27</v>
      </c>
      <c r="J1788" s="59">
        <v>4.35</v>
      </c>
      <c r="K1788" s="59" t="s">
        <v>79</v>
      </c>
      <c r="L1788" s="66">
        <v>54.98</v>
      </c>
    </row>
    <row r="1789" ht="25" customHeight="1" spans="1:12">
      <c r="A1789" s="59">
        <v>1787</v>
      </c>
      <c r="B1789" s="59" t="s">
        <v>359</v>
      </c>
      <c r="C1789" s="59" t="s">
        <v>2272</v>
      </c>
      <c r="D1789" s="59">
        <v>4.35</v>
      </c>
      <c r="E1789" s="62">
        <v>5000</v>
      </c>
      <c r="F1789" s="59">
        <v>20191015</v>
      </c>
      <c r="G1789" s="59">
        <v>20201015</v>
      </c>
      <c r="H1789" s="59">
        <v>20200630</v>
      </c>
      <c r="I1789" s="59" t="s">
        <v>2046</v>
      </c>
      <c r="J1789" s="59">
        <v>4.35</v>
      </c>
      <c r="K1789" s="59" t="s">
        <v>79</v>
      </c>
      <c r="L1789" s="66">
        <v>54.98</v>
      </c>
    </row>
    <row r="1790" ht="25" customHeight="1" spans="1:12">
      <c r="A1790" s="59">
        <v>1788</v>
      </c>
      <c r="B1790" s="59" t="s">
        <v>359</v>
      </c>
      <c r="C1790" s="59" t="s">
        <v>2273</v>
      </c>
      <c r="D1790" s="59">
        <v>4.35</v>
      </c>
      <c r="E1790" s="62">
        <v>20000</v>
      </c>
      <c r="F1790" s="59">
        <v>20191015</v>
      </c>
      <c r="G1790" s="59">
        <v>20201015</v>
      </c>
      <c r="H1790" s="59">
        <v>20200630</v>
      </c>
      <c r="I1790" s="59" t="s">
        <v>341</v>
      </c>
      <c r="J1790" s="59">
        <v>4.35</v>
      </c>
      <c r="K1790" s="59" t="s">
        <v>79</v>
      </c>
      <c r="L1790" s="66">
        <v>219.92</v>
      </c>
    </row>
    <row r="1791" ht="25" customHeight="1" spans="1:12">
      <c r="A1791" s="59">
        <v>1789</v>
      </c>
      <c r="B1791" s="59" t="s">
        <v>359</v>
      </c>
      <c r="C1791" s="59" t="s">
        <v>2274</v>
      </c>
      <c r="D1791" s="59">
        <v>4.35</v>
      </c>
      <c r="E1791" s="62">
        <v>20000</v>
      </c>
      <c r="F1791" s="59">
        <v>20191015</v>
      </c>
      <c r="G1791" s="59">
        <v>20201015</v>
      </c>
      <c r="H1791" s="59">
        <v>20200630</v>
      </c>
      <c r="I1791" s="59" t="s">
        <v>363</v>
      </c>
      <c r="J1791" s="59">
        <v>4.35</v>
      </c>
      <c r="K1791" s="59" t="s">
        <v>79</v>
      </c>
      <c r="L1791" s="66">
        <v>219.92</v>
      </c>
    </row>
    <row r="1792" ht="25" customHeight="1" spans="1:12">
      <c r="A1792" s="59">
        <v>1790</v>
      </c>
      <c r="B1792" s="59" t="s">
        <v>359</v>
      </c>
      <c r="C1792" s="59" t="s">
        <v>2275</v>
      </c>
      <c r="D1792" s="59">
        <v>4.35</v>
      </c>
      <c r="E1792" s="62">
        <v>3000</v>
      </c>
      <c r="F1792" s="59">
        <v>20191016</v>
      </c>
      <c r="G1792" s="59">
        <v>20201016</v>
      </c>
      <c r="H1792" s="59">
        <v>20200630</v>
      </c>
      <c r="I1792" s="59" t="s">
        <v>363</v>
      </c>
      <c r="J1792" s="59">
        <v>4.35</v>
      </c>
      <c r="K1792" s="59" t="s">
        <v>79</v>
      </c>
      <c r="L1792" s="66">
        <v>32.99</v>
      </c>
    </row>
    <row r="1793" ht="25" customHeight="1" spans="1:12">
      <c r="A1793" s="59">
        <v>1791</v>
      </c>
      <c r="B1793" s="59" t="s">
        <v>359</v>
      </c>
      <c r="C1793" s="59" t="s">
        <v>2276</v>
      </c>
      <c r="D1793" s="59">
        <v>4.35</v>
      </c>
      <c r="E1793" s="62">
        <v>5000</v>
      </c>
      <c r="F1793" s="59">
        <v>20191016</v>
      </c>
      <c r="G1793" s="59">
        <v>20201016</v>
      </c>
      <c r="H1793" s="59">
        <v>20200630</v>
      </c>
      <c r="I1793" s="59" t="s">
        <v>50</v>
      </c>
      <c r="J1793" s="59">
        <v>4.35</v>
      </c>
      <c r="K1793" s="59" t="s">
        <v>79</v>
      </c>
      <c r="L1793" s="66">
        <v>54.98</v>
      </c>
    </row>
    <row r="1794" ht="25" customHeight="1" spans="1:12">
      <c r="A1794" s="59">
        <v>1792</v>
      </c>
      <c r="B1794" s="59" t="s">
        <v>359</v>
      </c>
      <c r="C1794" s="59" t="s">
        <v>2277</v>
      </c>
      <c r="D1794" s="59">
        <v>4.35</v>
      </c>
      <c r="E1794" s="62">
        <v>5000</v>
      </c>
      <c r="F1794" s="59">
        <v>20191016</v>
      </c>
      <c r="G1794" s="59">
        <v>20201016</v>
      </c>
      <c r="H1794" s="59">
        <v>20200630</v>
      </c>
      <c r="I1794" s="59" t="s">
        <v>363</v>
      </c>
      <c r="J1794" s="59">
        <v>4.35</v>
      </c>
      <c r="K1794" s="59" t="s">
        <v>79</v>
      </c>
      <c r="L1794" s="66">
        <v>54.98</v>
      </c>
    </row>
    <row r="1795" ht="25" customHeight="1" spans="1:12">
      <c r="A1795" s="59">
        <v>1793</v>
      </c>
      <c r="B1795" s="59" t="s">
        <v>359</v>
      </c>
      <c r="C1795" s="59" t="s">
        <v>2278</v>
      </c>
      <c r="D1795" s="59">
        <v>4.35</v>
      </c>
      <c r="E1795" s="62">
        <v>5000</v>
      </c>
      <c r="F1795" s="59">
        <v>20191016</v>
      </c>
      <c r="G1795" s="59">
        <v>20201016</v>
      </c>
      <c r="H1795" s="59">
        <v>20200630</v>
      </c>
      <c r="I1795" s="59" t="s">
        <v>367</v>
      </c>
      <c r="J1795" s="59">
        <v>4.35</v>
      </c>
      <c r="K1795" s="59" t="s">
        <v>79</v>
      </c>
      <c r="L1795" s="66">
        <v>54.98</v>
      </c>
    </row>
    <row r="1796" ht="25" customHeight="1" spans="1:12">
      <c r="A1796" s="59">
        <v>1794</v>
      </c>
      <c r="B1796" s="59" t="s">
        <v>359</v>
      </c>
      <c r="C1796" s="59" t="s">
        <v>2279</v>
      </c>
      <c r="D1796" s="59">
        <v>4.35</v>
      </c>
      <c r="E1796" s="62">
        <v>5000</v>
      </c>
      <c r="F1796" s="59">
        <v>20191017</v>
      </c>
      <c r="G1796" s="59">
        <v>20201017</v>
      </c>
      <c r="H1796" s="59">
        <v>20200630</v>
      </c>
      <c r="I1796" s="59" t="s">
        <v>363</v>
      </c>
      <c r="J1796" s="59">
        <v>4.35</v>
      </c>
      <c r="K1796" s="59" t="s">
        <v>79</v>
      </c>
      <c r="L1796" s="66">
        <v>54.98</v>
      </c>
    </row>
    <row r="1797" ht="25" customHeight="1" spans="1:12">
      <c r="A1797" s="59">
        <v>1795</v>
      </c>
      <c r="B1797" s="59" t="s">
        <v>359</v>
      </c>
      <c r="C1797" s="59" t="s">
        <v>2280</v>
      </c>
      <c r="D1797" s="59">
        <v>4.35</v>
      </c>
      <c r="E1797" s="62">
        <v>5000</v>
      </c>
      <c r="F1797" s="59">
        <v>20191017</v>
      </c>
      <c r="G1797" s="59">
        <v>20201017</v>
      </c>
      <c r="H1797" s="59">
        <v>20200630</v>
      </c>
      <c r="I1797" s="59" t="s">
        <v>367</v>
      </c>
      <c r="J1797" s="59">
        <v>4.35</v>
      </c>
      <c r="K1797" s="59" t="s">
        <v>79</v>
      </c>
      <c r="L1797" s="66">
        <v>54.98</v>
      </c>
    </row>
    <row r="1798" ht="25" customHeight="1" spans="1:12">
      <c r="A1798" s="59">
        <v>1796</v>
      </c>
      <c r="B1798" s="59" t="s">
        <v>359</v>
      </c>
      <c r="C1798" s="59" t="s">
        <v>2281</v>
      </c>
      <c r="D1798" s="59">
        <v>4.35</v>
      </c>
      <c r="E1798" s="62">
        <v>10000</v>
      </c>
      <c r="F1798" s="59">
        <v>20191017</v>
      </c>
      <c r="G1798" s="59">
        <v>20201017</v>
      </c>
      <c r="H1798" s="59">
        <v>20200630</v>
      </c>
      <c r="I1798" s="59" t="s">
        <v>367</v>
      </c>
      <c r="J1798" s="59">
        <v>4.35</v>
      </c>
      <c r="K1798" s="59" t="s">
        <v>79</v>
      </c>
      <c r="L1798" s="66">
        <v>109.96</v>
      </c>
    </row>
    <row r="1799" ht="25" customHeight="1" spans="1:12">
      <c r="A1799" s="59">
        <v>1797</v>
      </c>
      <c r="B1799" s="59" t="s">
        <v>359</v>
      </c>
      <c r="C1799" s="59" t="s">
        <v>2282</v>
      </c>
      <c r="D1799" s="59">
        <v>4.35</v>
      </c>
      <c r="E1799" s="62">
        <v>5000</v>
      </c>
      <c r="F1799" s="59">
        <v>20191018</v>
      </c>
      <c r="G1799" s="59">
        <v>20201018</v>
      </c>
      <c r="H1799" s="59">
        <v>20200630</v>
      </c>
      <c r="I1799" s="59" t="s">
        <v>27</v>
      </c>
      <c r="J1799" s="59">
        <v>4.35</v>
      </c>
      <c r="K1799" s="59" t="s">
        <v>79</v>
      </c>
      <c r="L1799" s="66">
        <v>54.98</v>
      </c>
    </row>
    <row r="1800" ht="25" customHeight="1" spans="1:12">
      <c r="A1800" s="59">
        <v>1798</v>
      </c>
      <c r="B1800" s="59" t="s">
        <v>359</v>
      </c>
      <c r="C1800" s="59" t="s">
        <v>2283</v>
      </c>
      <c r="D1800" s="59">
        <v>4.35</v>
      </c>
      <c r="E1800" s="62">
        <v>5000</v>
      </c>
      <c r="F1800" s="59">
        <v>20191018</v>
      </c>
      <c r="G1800" s="59">
        <v>20201018</v>
      </c>
      <c r="H1800" s="59">
        <v>20200630</v>
      </c>
      <c r="I1800" s="59" t="s">
        <v>363</v>
      </c>
      <c r="J1800" s="59">
        <v>4.35</v>
      </c>
      <c r="K1800" s="59" t="s">
        <v>79</v>
      </c>
      <c r="L1800" s="66">
        <v>54.98</v>
      </c>
    </row>
    <row r="1801" ht="25" customHeight="1" spans="1:12">
      <c r="A1801" s="59">
        <v>1799</v>
      </c>
      <c r="B1801" s="59" t="s">
        <v>359</v>
      </c>
      <c r="C1801" s="59" t="s">
        <v>2284</v>
      </c>
      <c r="D1801" s="59">
        <v>4.35</v>
      </c>
      <c r="E1801" s="62">
        <v>15000</v>
      </c>
      <c r="F1801" s="59">
        <v>20191018</v>
      </c>
      <c r="G1801" s="59">
        <v>20201018</v>
      </c>
      <c r="H1801" s="59">
        <v>20200630</v>
      </c>
      <c r="I1801" s="59" t="s">
        <v>383</v>
      </c>
      <c r="J1801" s="59">
        <v>4.35</v>
      </c>
      <c r="K1801" s="59" t="s">
        <v>79</v>
      </c>
      <c r="L1801" s="66">
        <v>164.94</v>
      </c>
    </row>
    <row r="1802" ht="25" customHeight="1" spans="1:12">
      <c r="A1802" s="59">
        <v>1800</v>
      </c>
      <c r="B1802" s="59" t="s">
        <v>359</v>
      </c>
      <c r="C1802" s="59" t="s">
        <v>2285</v>
      </c>
      <c r="D1802" s="59">
        <v>4.35</v>
      </c>
      <c r="E1802" s="62">
        <v>50000</v>
      </c>
      <c r="F1802" s="59">
        <v>20191018</v>
      </c>
      <c r="G1802" s="59">
        <v>20201018</v>
      </c>
      <c r="H1802" s="59">
        <v>20200630</v>
      </c>
      <c r="I1802" s="59" t="s">
        <v>329</v>
      </c>
      <c r="J1802" s="59">
        <v>4.35</v>
      </c>
      <c r="K1802" s="59" t="s">
        <v>79</v>
      </c>
      <c r="L1802" s="66">
        <v>549.79</v>
      </c>
    </row>
    <row r="1803" ht="25" customHeight="1" spans="1:12">
      <c r="A1803" s="59">
        <v>1801</v>
      </c>
      <c r="B1803" s="59" t="s">
        <v>359</v>
      </c>
      <c r="C1803" s="59" t="s">
        <v>2286</v>
      </c>
      <c r="D1803" s="59">
        <v>4.35</v>
      </c>
      <c r="E1803" s="62">
        <v>50000</v>
      </c>
      <c r="F1803" s="59">
        <v>20191018</v>
      </c>
      <c r="G1803" s="59">
        <v>20201018</v>
      </c>
      <c r="H1803" s="59">
        <v>20200630</v>
      </c>
      <c r="I1803" s="59" t="s">
        <v>2287</v>
      </c>
      <c r="J1803" s="59">
        <v>4.35</v>
      </c>
      <c r="K1803" s="59" t="s">
        <v>79</v>
      </c>
      <c r="L1803" s="66">
        <v>549.79</v>
      </c>
    </row>
    <row r="1804" ht="25" customHeight="1" spans="1:12">
      <c r="A1804" s="59">
        <v>1802</v>
      </c>
      <c r="B1804" s="59" t="s">
        <v>359</v>
      </c>
      <c r="C1804" s="59" t="s">
        <v>2288</v>
      </c>
      <c r="D1804" s="59">
        <v>4.35</v>
      </c>
      <c r="E1804" s="62">
        <v>5000</v>
      </c>
      <c r="F1804" s="59">
        <v>20191019</v>
      </c>
      <c r="G1804" s="59">
        <v>20201019</v>
      </c>
      <c r="H1804" s="59">
        <v>20200630</v>
      </c>
      <c r="I1804" s="59" t="s">
        <v>87</v>
      </c>
      <c r="J1804" s="59">
        <v>4.35</v>
      </c>
      <c r="K1804" s="59" t="s">
        <v>79</v>
      </c>
      <c r="L1804" s="66">
        <v>54.98</v>
      </c>
    </row>
    <row r="1805" ht="25" customHeight="1" spans="1:12">
      <c r="A1805" s="59">
        <v>1803</v>
      </c>
      <c r="B1805" s="59" t="s">
        <v>359</v>
      </c>
      <c r="C1805" s="59" t="s">
        <v>2289</v>
      </c>
      <c r="D1805" s="59">
        <v>4.35</v>
      </c>
      <c r="E1805" s="62">
        <v>5000</v>
      </c>
      <c r="F1805" s="59">
        <v>20191019</v>
      </c>
      <c r="G1805" s="59">
        <v>20201019</v>
      </c>
      <c r="H1805" s="59">
        <v>20200630</v>
      </c>
      <c r="I1805" s="59" t="s">
        <v>27</v>
      </c>
      <c r="J1805" s="59">
        <v>4.35</v>
      </c>
      <c r="K1805" s="59" t="s">
        <v>79</v>
      </c>
      <c r="L1805" s="66">
        <v>54.98</v>
      </c>
    </row>
    <row r="1806" ht="25" customHeight="1" spans="1:12">
      <c r="A1806" s="59">
        <v>1804</v>
      </c>
      <c r="B1806" s="59" t="s">
        <v>359</v>
      </c>
      <c r="C1806" s="59" t="s">
        <v>2290</v>
      </c>
      <c r="D1806" s="59">
        <v>4.35</v>
      </c>
      <c r="E1806" s="62">
        <v>20000</v>
      </c>
      <c r="F1806" s="59">
        <v>20191019</v>
      </c>
      <c r="G1806" s="59">
        <v>20201019</v>
      </c>
      <c r="H1806" s="59">
        <v>20200630</v>
      </c>
      <c r="I1806" s="59" t="s">
        <v>363</v>
      </c>
      <c r="J1806" s="59">
        <v>4.35</v>
      </c>
      <c r="K1806" s="59" t="s">
        <v>79</v>
      </c>
      <c r="L1806" s="66">
        <v>219.92</v>
      </c>
    </row>
    <row r="1807" ht="25" customHeight="1" spans="1:12">
      <c r="A1807" s="59">
        <v>1805</v>
      </c>
      <c r="B1807" s="59" t="s">
        <v>359</v>
      </c>
      <c r="C1807" s="59" t="s">
        <v>2291</v>
      </c>
      <c r="D1807" s="59">
        <v>4.35</v>
      </c>
      <c r="E1807" s="62">
        <v>3000</v>
      </c>
      <c r="F1807" s="59">
        <v>20191020</v>
      </c>
      <c r="G1807" s="59">
        <v>20201020</v>
      </c>
      <c r="H1807" s="59">
        <v>20200630</v>
      </c>
      <c r="I1807" s="59" t="s">
        <v>2292</v>
      </c>
      <c r="J1807" s="59">
        <v>4.35</v>
      </c>
      <c r="K1807" s="59" t="s">
        <v>79</v>
      </c>
      <c r="L1807" s="66">
        <v>32.99</v>
      </c>
    </row>
    <row r="1808" ht="25" customHeight="1" spans="1:12">
      <c r="A1808" s="59">
        <v>1806</v>
      </c>
      <c r="B1808" s="59" t="s">
        <v>359</v>
      </c>
      <c r="C1808" s="59" t="s">
        <v>2293</v>
      </c>
      <c r="D1808" s="59">
        <v>4.35</v>
      </c>
      <c r="E1808" s="62">
        <v>5000</v>
      </c>
      <c r="F1808" s="59">
        <v>20191020</v>
      </c>
      <c r="G1808" s="59">
        <v>20201020</v>
      </c>
      <c r="H1808" s="59">
        <v>20200630</v>
      </c>
      <c r="I1808" s="59" t="s">
        <v>367</v>
      </c>
      <c r="J1808" s="59">
        <v>4.35</v>
      </c>
      <c r="K1808" s="59" t="s">
        <v>79</v>
      </c>
      <c r="L1808" s="66">
        <v>54.98</v>
      </c>
    </row>
    <row r="1809" ht="25" customHeight="1" spans="1:12">
      <c r="A1809" s="59">
        <v>1807</v>
      </c>
      <c r="B1809" s="59" t="s">
        <v>359</v>
      </c>
      <c r="C1809" s="59" t="s">
        <v>2294</v>
      </c>
      <c r="D1809" s="59">
        <v>4.35</v>
      </c>
      <c r="E1809" s="62">
        <v>5000</v>
      </c>
      <c r="F1809" s="59">
        <v>20191020</v>
      </c>
      <c r="G1809" s="59">
        <v>20201020</v>
      </c>
      <c r="H1809" s="59">
        <v>20200630</v>
      </c>
      <c r="I1809" s="59" t="s">
        <v>363</v>
      </c>
      <c r="J1809" s="59">
        <v>4.35</v>
      </c>
      <c r="K1809" s="59" t="s">
        <v>79</v>
      </c>
      <c r="L1809" s="66">
        <v>54.98</v>
      </c>
    </row>
    <row r="1810" ht="25" customHeight="1" spans="1:12">
      <c r="A1810" s="59">
        <v>1808</v>
      </c>
      <c r="B1810" s="59" t="s">
        <v>359</v>
      </c>
      <c r="C1810" s="59" t="s">
        <v>2295</v>
      </c>
      <c r="D1810" s="59">
        <v>4.35</v>
      </c>
      <c r="E1810" s="62">
        <v>5000</v>
      </c>
      <c r="F1810" s="59">
        <v>20191020</v>
      </c>
      <c r="G1810" s="59">
        <v>20201020</v>
      </c>
      <c r="H1810" s="59">
        <v>20200630</v>
      </c>
      <c r="I1810" s="59" t="s">
        <v>363</v>
      </c>
      <c r="J1810" s="59">
        <v>4.35</v>
      </c>
      <c r="K1810" s="59" t="s">
        <v>79</v>
      </c>
      <c r="L1810" s="66">
        <v>54.98</v>
      </c>
    </row>
    <row r="1811" ht="25" customHeight="1" spans="1:12">
      <c r="A1811" s="59">
        <v>1809</v>
      </c>
      <c r="B1811" s="59" t="s">
        <v>359</v>
      </c>
      <c r="C1811" s="59" t="s">
        <v>2296</v>
      </c>
      <c r="D1811" s="59">
        <v>4.35</v>
      </c>
      <c r="E1811" s="62">
        <v>5000</v>
      </c>
      <c r="F1811" s="59">
        <v>20191020</v>
      </c>
      <c r="G1811" s="59">
        <v>20201020</v>
      </c>
      <c r="H1811" s="59">
        <v>20200630</v>
      </c>
      <c r="I1811" s="59" t="s">
        <v>367</v>
      </c>
      <c r="J1811" s="59">
        <v>4.35</v>
      </c>
      <c r="K1811" s="59" t="s">
        <v>79</v>
      </c>
      <c r="L1811" s="66">
        <v>54.98</v>
      </c>
    </row>
    <row r="1812" ht="25" customHeight="1" spans="1:12">
      <c r="A1812" s="59">
        <v>1810</v>
      </c>
      <c r="B1812" s="59" t="s">
        <v>359</v>
      </c>
      <c r="C1812" s="59" t="s">
        <v>2297</v>
      </c>
      <c r="D1812" s="59">
        <v>4.35</v>
      </c>
      <c r="E1812" s="62">
        <v>5000</v>
      </c>
      <c r="F1812" s="59">
        <v>20191020</v>
      </c>
      <c r="G1812" s="59">
        <v>20201020</v>
      </c>
      <c r="H1812" s="59">
        <v>20200630</v>
      </c>
      <c r="I1812" s="59" t="s">
        <v>363</v>
      </c>
      <c r="J1812" s="59">
        <v>4.35</v>
      </c>
      <c r="K1812" s="59" t="s">
        <v>79</v>
      </c>
      <c r="L1812" s="66">
        <v>54.98</v>
      </c>
    </row>
    <row r="1813" ht="25" customHeight="1" spans="1:12">
      <c r="A1813" s="59">
        <v>1811</v>
      </c>
      <c r="B1813" s="59" t="s">
        <v>359</v>
      </c>
      <c r="C1813" s="59" t="s">
        <v>2298</v>
      </c>
      <c r="D1813" s="59">
        <v>4.35</v>
      </c>
      <c r="E1813" s="62">
        <v>5000</v>
      </c>
      <c r="F1813" s="59">
        <v>20191021</v>
      </c>
      <c r="G1813" s="59">
        <v>20201021</v>
      </c>
      <c r="H1813" s="59">
        <v>20200630</v>
      </c>
      <c r="I1813" s="59" t="s">
        <v>2299</v>
      </c>
      <c r="J1813" s="59">
        <v>4.35</v>
      </c>
      <c r="K1813" s="59" t="s">
        <v>79</v>
      </c>
      <c r="L1813" s="66">
        <v>54.98</v>
      </c>
    </row>
    <row r="1814" ht="25" customHeight="1" spans="1:12">
      <c r="A1814" s="59">
        <v>1812</v>
      </c>
      <c r="B1814" s="59" t="s">
        <v>359</v>
      </c>
      <c r="C1814" s="59" t="s">
        <v>2300</v>
      </c>
      <c r="D1814" s="59">
        <v>4.35</v>
      </c>
      <c r="E1814" s="62">
        <v>20000</v>
      </c>
      <c r="F1814" s="59">
        <v>20191104</v>
      </c>
      <c r="G1814" s="59">
        <v>20201104</v>
      </c>
      <c r="H1814" s="59">
        <v>20200630</v>
      </c>
      <c r="I1814" s="59" t="s">
        <v>363</v>
      </c>
      <c r="J1814" s="59">
        <v>4.35</v>
      </c>
      <c r="K1814" s="59" t="s">
        <v>79</v>
      </c>
      <c r="L1814" s="66">
        <v>219.92</v>
      </c>
    </row>
    <row r="1815" ht="25" customHeight="1" spans="1:12">
      <c r="A1815" s="59">
        <v>1813</v>
      </c>
      <c r="B1815" s="59" t="s">
        <v>359</v>
      </c>
      <c r="C1815" s="59" t="s">
        <v>2301</v>
      </c>
      <c r="D1815" s="59">
        <v>4.35</v>
      </c>
      <c r="E1815" s="62">
        <v>5000</v>
      </c>
      <c r="F1815" s="59">
        <v>20191108</v>
      </c>
      <c r="G1815" s="59">
        <v>20201108</v>
      </c>
      <c r="H1815" s="59">
        <v>20200630</v>
      </c>
      <c r="I1815" s="59" t="s">
        <v>2203</v>
      </c>
      <c r="J1815" s="59">
        <v>4.35</v>
      </c>
      <c r="K1815" s="59" t="s">
        <v>79</v>
      </c>
      <c r="L1815" s="66">
        <v>54.98</v>
      </c>
    </row>
    <row r="1816" ht="25" customHeight="1" spans="1:12">
      <c r="A1816" s="59">
        <v>1814</v>
      </c>
      <c r="B1816" s="59" t="s">
        <v>359</v>
      </c>
      <c r="C1816" s="59" t="s">
        <v>2302</v>
      </c>
      <c r="D1816" s="59">
        <v>4.35</v>
      </c>
      <c r="E1816" s="62">
        <v>5000</v>
      </c>
      <c r="F1816" s="59">
        <v>20191109</v>
      </c>
      <c r="G1816" s="59">
        <v>20201109</v>
      </c>
      <c r="H1816" s="59">
        <v>20200630</v>
      </c>
      <c r="I1816" s="59" t="s">
        <v>87</v>
      </c>
      <c r="J1816" s="59">
        <v>4.35</v>
      </c>
      <c r="K1816" s="59" t="s">
        <v>79</v>
      </c>
      <c r="L1816" s="66">
        <v>54.98</v>
      </c>
    </row>
    <row r="1817" ht="25" customHeight="1" spans="1:12">
      <c r="A1817" s="59">
        <v>1815</v>
      </c>
      <c r="B1817" s="59" t="s">
        <v>359</v>
      </c>
      <c r="C1817" s="59" t="s">
        <v>2303</v>
      </c>
      <c r="D1817" s="59">
        <v>4.35</v>
      </c>
      <c r="E1817" s="62">
        <v>5000</v>
      </c>
      <c r="F1817" s="59">
        <v>20191109</v>
      </c>
      <c r="G1817" s="59">
        <v>20201109</v>
      </c>
      <c r="H1817" s="59">
        <v>20200630</v>
      </c>
      <c r="I1817" s="59" t="s">
        <v>87</v>
      </c>
      <c r="J1817" s="59">
        <v>4.35</v>
      </c>
      <c r="K1817" s="59" t="s">
        <v>79</v>
      </c>
      <c r="L1817" s="66">
        <v>54.98</v>
      </c>
    </row>
    <row r="1818" ht="25" customHeight="1" spans="1:12">
      <c r="A1818" s="59">
        <v>1816</v>
      </c>
      <c r="B1818" s="59" t="s">
        <v>359</v>
      </c>
      <c r="C1818" s="59" t="s">
        <v>2304</v>
      </c>
      <c r="D1818" s="59">
        <v>4.35</v>
      </c>
      <c r="E1818" s="62">
        <v>5000</v>
      </c>
      <c r="F1818" s="59">
        <v>20191109</v>
      </c>
      <c r="G1818" s="59">
        <v>20201109</v>
      </c>
      <c r="H1818" s="59">
        <v>20200630</v>
      </c>
      <c r="I1818" s="59" t="s">
        <v>87</v>
      </c>
      <c r="J1818" s="59">
        <v>4.35</v>
      </c>
      <c r="K1818" s="59" t="s">
        <v>79</v>
      </c>
      <c r="L1818" s="66">
        <v>54.98</v>
      </c>
    </row>
    <row r="1819" ht="25" customHeight="1" spans="1:12">
      <c r="A1819" s="59">
        <v>1817</v>
      </c>
      <c r="B1819" s="59" t="s">
        <v>359</v>
      </c>
      <c r="C1819" s="59" t="s">
        <v>2305</v>
      </c>
      <c r="D1819" s="59">
        <v>4.35</v>
      </c>
      <c r="E1819" s="62">
        <v>5000</v>
      </c>
      <c r="F1819" s="59">
        <v>20191110</v>
      </c>
      <c r="G1819" s="59">
        <v>20201110</v>
      </c>
      <c r="H1819" s="59">
        <v>20200630</v>
      </c>
      <c r="I1819" s="59" t="s">
        <v>87</v>
      </c>
      <c r="J1819" s="59">
        <v>4.35</v>
      </c>
      <c r="K1819" s="59" t="s">
        <v>79</v>
      </c>
      <c r="L1819" s="66">
        <v>54.98</v>
      </c>
    </row>
    <row r="1820" ht="25" customHeight="1" spans="1:12">
      <c r="A1820" s="59">
        <v>1818</v>
      </c>
      <c r="B1820" s="59" t="s">
        <v>359</v>
      </c>
      <c r="C1820" s="59" t="s">
        <v>2306</v>
      </c>
      <c r="D1820" s="59">
        <v>4.35</v>
      </c>
      <c r="E1820" s="62">
        <v>30000</v>
      </c>
      <c r="F1820" s="59">
        <v>20191111</v>
      </c>
      <c r="G1820" s="59">
        <v>20201111</v>
      </c>
      <c r="H1820" s="59">
        <v>20200630</v>
      </c>
      <c r="I1820" s="59" t="s">
        <v>27</v>
      </c>
      <c r="J1820" s="59">
        <v>4.35</v>
      </c>
      <c r="K1820" s="59" t="s">
        <v>79</v>
      </c>
      <c r="L1820" s="66">
        <v>329.88</v>
      </c>
    </row>
    <row r="1821" ht="25" customHeight="1" spans="1:12">
      <c r="A1821" s="59">
        <v>1819</v>
      </c>
      <c r="B1821" s="59" t="s">
        <v>359</v>
      </c>
      <c r="C1821" s="59" t="s">
        <v>2307</v>
      </c>
      <c r="D1821" s="59">
        <v>4.35</v>
      </c>
      <c r="E1821" s="62">
        <v>5000</v>
      </c>
      <c r="F1821" s="59">
        <v>20191111</v>
      </c>
      <c r="G1821" s="59">
        <v>20201111</v>
      </c>
      <c r="H1821" s="59">
        <v>20200630</v>
      </c>
      <c r="I1821" s="59" t="s">
        <v>363</v>
      </c>
      <c r="J1821" s="59">
        <v>4.35</v>
      </c>
      <c r="K1821" s="59" t="s">
        <v>79</v>
      </c>
      <c r="L1821" s="66">
        <v>54.98</v>
      </c>
    </row>
    <row r="1822" ht="25" customHeight="1" spans="1:12">
      <c r="A1822" s="59">
        <v>1820</v>
      </c>
      <c r="B1822" s="59" t="s">
        <v>359</v>
      </c>
      <c r="C1822" s="59" t="s">
        <v>2308</v>
      </c>
      <c r="D1822" s="59">
        <v>4.35</v>
      </c>
      <c r="E1822" s="62">
        <v>5000</v>
      </c>
      <c r="F1822" s="59">
        <v>20191112</v>
      </c>
      <c r="G1822" s="59">
        <v>20201112</v>
      </c>
      <c r="H1822" s="59">
        <v>20200630</v>
      </c>
      <c r="I1822" s="59" t="s">
        <v>367</v>
      </c>
      <c r="J1822" s="59">
        <v>4.35</v>
      </c>
      <c r="K1822" s="59" t="s">
        <v>79</v>
      </c>
      <c r="L1822" s="66">
        <v>54.98</v>
      </c>
    </row>
    <row r="1823" ht="25" customHeight="1" spans="1:12">
      <c r="A1823" s="59">
        <v>1821</v>
      </c>
      <c r="B1823" s="59" t="s">
        <v>359</v>
      </c>
      <c r="C1823" s="59" t="s">
        <v>2309</v>
      </c>
      <c r="D1823" s="59">
        <v>4.35</v>
      </c>
      <c r="E1823" s="62">
        <v>5000</v>
      </c>
      <c r="F1823" s="59">
        <v>20191113</v>
      </c>
      <c r="G1823" s="59">
        <v>20201113</v>
      </c>
      <c r="H1823" s="59">
        <v>20200630</v>
      </c>
      <c r="I1823" s="59" t="s">
        <v>27</v>
      </c>
      <c r="J1823" s="59">
        <v>4.35</v>
      </c>
      <c r="K1823" s="59" t="s">
        <v>79</v>
      </c>
      <c r="L1823" s="66">
        <v>54.98</v>
      </c>
    </row>
    <row r="1824" ht="25" customHeight="1" spans="1:12">
      <c r="A1824" s="59">
        <v>1822</v>
      </c>
      <c r="B1824" s="59" t="s">
        <v>359</v>
      </c>
      <c r="C1824" s="59" t="s">
        <v>2310</v>
      </c>
      <c r="D1824" s="59">
        <v>4.35</v>
      </c>
      <c r="E1824" s="62">
        <v>5000</v>
      </c>
      <c r="F1824" s="59">
        <v>20191114</v>
      </c>
      <c r="G1824" s="59">
        <v>20201114</v>
      </c>
      <c r="H1824" s="59">
        <v>20200630</v>
      </c>
      <c r="I1824" s="59" t="s">
        <v>27</v>
      </c>
      <c r="J1824" s="59">
        <v>4.35</v>
      </c>
      <c r="K1824" s="59" t="s">
        <v>79</v>
      </c>
      <c r="L1824" s="66">
        <v>54.98</v>
      </c>
    </row>
    <row r="1825" ht="25" customHeight="1" spans="1:12">
      <c r="A1825" s="59">
        <v>1823</v>
      </c>
      <c r="B1825" s="59" t="s">
        <v>359</v>
      </c>
      <c r="C1825" s="59" t="s">
        <v>2311</v>
      </c>
      <c r="D1825" s="59">
        <v>4.35</v>
      </c>
      <c r="E1825" s="62">
        <v>5000</v>
      </c>
      <c r="F1825" s="59">
        <v>20191114</v>
      </c>
      <c r="G1825" s="59">
        <v>20201114</v>
      </c>
      <c r="H1825" s="59">
        <v>20200630</v>
      </c>
      <c r="I1825" s="59" t="s">
        <v>87</v>
      </c>
      <c r="J1825" s="59">
        <v>4.35</v>
      </c>
      <c r="K1825" s="59" t="s">
        <v>79</v>
      </c>
      <c r="L1825" s="66">
        <v>54.98</v>
      </c>
    </row>
    <row r="1826" ht="25" customHeight="1" spans="1:12">
      <c r="A1826" s="59">
        <v>1824</v>
      </c>
      <c r="B1826" s="59" t="s">
        <v>359</v>
      </c>
      <c r="C1826" s="59" t="s">
        <v>2312</v>
      </c>
      <c r="D1826" s="59">
        <v>4.35</v>
      </c>
      <c r="E1826" s="62">
        <v>5000</v>
      </c>
      <c r="F1826" s="59">
        <v>20191114</v>
      </c>
      <c r="G1826" s="59">
        <v>20201114</v>
      </c>
      <c r="H1826" s="59">
        <v>20200630</v>
      </c>
      <c r="I1826" s="59" t="s">
        <v>87</v>
      </c>
      <c r="J1826" s="59">
        <v>4.35</v>
      </c>
      <c r="K1826" s="59" t="s">
        <v>79</v>
      </c>
      <c r="L1826" s="66">
        <v>54.98</v>
      </c>
    </row>
    <row r="1827" ht="25" customHeight="1" spans="1:12">
      <c r="A1827" s="59">
        <v>1825</v>
      </c>
      <c r="B1827" s="59" t="s">
        <v>359</v>
      </c>
      <c r="C1827" s="59" t="s">
        <v>425</v>
      </c>
      <c r="D1827" s="59">
        <v>4.35</v>
      </c>
      <c r="E1827" s="62">
        <v>5000</v>
      </c>
      <c r="F1827" s="59">
        <v>20191114</v>
      </c>
      <c r="G1827" s="59">
        <v>20201114</v>
      </c>
      <c r="H1827" s="59">
        <v>20200630</v>
      </c>
      <c r="I1827" s="59" t="s">
        <v>87</v>
      </c>
      <c r="J1827" s="59">
        <v>4.35</v>
      </c>
      <c r="K1827" s="59" t="s">
        <v>79</v>
      </c>
      <c r="L1827" s="66">
        <v>54.98</v>
      </c>
    </row>
    <row r="1828" ht="25" customHeight="1" spans="1:12">
      <c r="A1828" s="59">
        <v>1826</v>
      </c>
      <c r="B1828" s="59" t="s">
        <v>359</v>
      </c>
      <c r="C1828" s="59" t="s">
        <v>2313</v>
      </c>
      <c r="D1828" s="59">
        <v>4.35</v>
      </c>
      <c r="E1828" s="62">
        <v>5000</v>
      </c>
      <c r="F1828" s="59">
        <v>20191115</v>
      </c>
      <c r="G1828" s="59">
        <v>20201115</v>
      </c>
      <c r="H1828" s="59">
        <v>20200630</v>
      </c>
      <c r="I1828" s="59" t="s">
        <v>367</v>
      </c>
      <c r="J1828" s="59">
        <v>4.35</v>
      </c>
      <c r="K1828" s="59" t="s">
        <v>79</v>
      </c>
      <c r="L1828" s="66">
        <v>54.98</v>
      </c>
    </row>
    <row r="1829" ht="25" customHeight="1" spans="1:12">
      <c r="A1829" s="59">
        <v>1827</v>
      </c>
      <c r="B1829" s="59" t="s">
        <v>359</v>
      </c>
      <c r="C1829" s="59" t="s">
        <v>2314</v>
      </c>
      <c r="D1829" s="59">
        <v>4.35</v>
      </c>
      <c r="E1829" s="62">
        <v>3000</v>
      </c>
      <c r="F1829" s="59">
        <v>20191115</v>
      </c>
      <c r="G1829" s="59">
        <v>20201115</v>
      </c>
      <c r="H1829" s="59">
        <v>20200630</v>
      </c>
      <c r="I1829" s="59" t="s">
        <v>87</v>
      </c>
      <c r="J1829" s="59">
        <v>4.35</v>
      </c>
      <c r="K1829" s="59" t="s">
        <v>79</v>
      </c>
      <c r="L1829" s="66">
        <v>32.99</v>
      </c>
    </row>
    <row r="1830" ht="25" customHeight="1" spans="1:12">
      <c r="A1830" s="59">
        <v>1828</v>
      </c>
      <c r="B1830" s="59" t="s">
        <v>359</v>
      </c>
      <c r="C1830" s="59" t="s">
        <v>2315</v>
      </c>
      <c r="D1830" s="59">
        <v>4.35</v>
      </c>
      <c r="E1830" s="62">
        <v>5000</v>
      </c>
      <c r="F1830" s="59">
        <v>20191115</v>
      </c>
      <c r="G1830" s="59">
        <v>20201115</v>
      </c>
      <c r="H1830" s="59">
        <v>20200630</v>
      </c>
      <c r="I1830" s="59" t="s">
        <v>87</v>
      </c>
      <c r="J1830" s="59">
        <v>4.35</v>
      </c>
      <c r="K1830" s="59" t="s">
        <v>79</v>
      </c>
      <c r="L1830" s="66">
        <v>54.98</v>
      </c>
    </row>
    <row r="1831" ht="25" customHeight="1" spans="1:12">
      <c r="A1831" s="59">
        <v>1829</v>
      </c>
      <c r="B1831" s="59" t="s">
        <v>359</v>
      </c>
      <c r="C1831" s="59" t="s">
        <v>2316</v>
      </c>
      <c r="D1831" s="59">
        <v>4.35</v>
      </c>
      <c r="E1831" s="62">
        <v>5000</v>
      </c>
      <c r="F1831" s="59">
        <v>20191115</v>
      </c>
      <c r="G1831" s="59">
        <v>20201115</v>
      </c>
      <c r="H1831" s="59">
        <v>20200630</v>
      </c>
      <c r="I1831" s="59" t="s">
        <v>367</v>
      </c>
      <c r="J1831" s="59">
        <v>4.35</v>
      </c>
      <c r="K1831" s="59" t="s">
        <v>79</v>
      </c>
      <c r="L1831" s="66">
        <v>54.98</v>
      </c>
    </row>
    <row r="1832" ht="25" customHeight="1" spans="1:12">
      <c r="A1832" s="59">
        <v>1830</v>
      </c>
      <c r="B1832" s="59" t="s">
        <v>359</v>
      </c>
      <c r="C1832" s="59" t="s">
        <v>1886</v>
      </c>
      <c r="D1832" s="59">
        <v>4.35</v>
      </c>
      <c r="E1832" s="62">
        <v>5000</v>
      </c>
      <c r="F1832" s="59">
        <v>20191115</v>
      </c>
      <c r="G1832" s="59">
        <v>20201115</v>
      </c>
      <c r="H1832" s="59">
        <v>20200630</v>
      </c>
      <c r="I1832" s="59" t="s">
        <v>363</v>
      </c>
      <c r="J1832" s="59">
        <v>4.35</v>
      </c>
      <c r="K1832" s="59" t="s">
        <v>79</v>
      </c>
      <c r="L1832" s="66">
        <v>54.98</v>
      </c>
    </row>
    <row r="1833" ht="25" customHeight="1" spans="1:12">
      <c r="A1833" s="59">
        <v>1831</v>
      </c>
      <c r="B1833" s="59" t="s">
        <v>359</v>
      </c>
      <c r="C1833" s="59" t="s">
        <v>2317</v>
      </c>
      <c r="D1833" s="59">
        <v>4.35</v>
      </c>
      <c r="E1833" s="62">
        <v>5000</v>
      </c>
      <c r="F1833" s="59">
        <v>20191115</v>
      </c>
      <c r="G1833" s="59">
        <v>20201115</v>
      </c>
      <c r="H1833" s="59">
        <v>20200630</v>
      </c>
      <c r="I1833" s="59" t="s">
        <v>87</v>
      </c>
      <c r="J1833" s="59">
        <v>4.35</v>
      </c>
      <c r="K1833" s="59" t="s">
        <v>79</v>
      </c>
      <c r="L1833" s="66">
        <v>54.98</v>
      </c>
    </row>
    <row r="1834" ht="25" customHeight="1" spans="1:12">
      <c r="A1834" s="59">
        <v>1832</v>
      </c>
      <c r="B1834" s="59" t="s">
        <v>359</v>
      </c>
      <c r="C1834" s="59" t="s">
        <v>2318</v>
      </c>
      <c r="D1834" s="59">
        <v>4.35</v>
      </c>
      <c r="E1834" s="62">
        <v>10000</v>
      </c>
      <c r="F1834" s="59">
        <v>20191118</v>
      </c>
      <c r="G1834" s="59">
        <v>20201118</v>
      </c>
      <c r="H1834" s="59">
        <v>20200630</v>
      </c>
      <c r="I1834" s="59" t="s">
        <v>87</v>
      </c>
      <c r="J1834" s="59">
        <v>4.35</v>
      </c>
      <c r="K1834" s="59" t="s">
        <v>79</v>
      </c>
      <c r="L1834" s="66">
        <v>109.96</v>
      </c>
    </row>
    <row r="1835" ht="25" customHeight="1" spans="1:12">
      <c r="A1835" s="59">
        <v>1833</v>
      </c>
      <c r="B1835" s="59" t="s">
        <v>359</v>
      </c>
      <c r="C1835" s="59" t="s">
        <v>2319</v>
      </c>
      <c r="D1835" s="59">
        <v>4.35</v>
      </c>
      <c r="E1835" s="62">
        <v>5000</v>
      </c>
      <c r="F1835" s="59">
        <v>20191118</v>
      </c>
      <c r="G1835" s="59">
        <v>20201118</v>
      </c>
      <c r="H1835" s="59">
        <v>20200630</v>
      </c>
      <c r="I1835" s="59" t="s">
        <v>363</v>
      </c>
      <c r="J1835" s="59">
        <v>4.35</v>
      </c>
      <c r="K1835" s="59" t="s">
        <v>79</v>
      </c>
      <c r="L1835" s="66">
        <v>54.98</v>
      </c>
    </row>
    <row r="1836" ht="25" customHeight="1" spans="1:12">
      <c r="A1836" s="59">
        <v>1834</v>
      </c>
      <c r="B1836" s="59" t="s">
        <v>359</v>
      </c>
      <c r="C1836" s="59" t="s">
        <v>2320</v>
      </c>
      <c r="D1836" s="59">
        <v>4.35</v>
      </c>
      <c r="E1836" s="62">
        <v>10000</v>
      </c>
      <c r="F1836" s="59">
        <v>20191118</v>
      </c>
      <c r="G1836" s="59">
        <v>20201118</v>
      </c>
      <c r="H1836" s="59">
        <v>20200630</v>
      </c>
      <c r="I1836" s="59" t="s">
        <v>363</v>
      </c>
      <c r="J1836" s="59">
        <v>4.35</v>
      </c>
      <c r="K1836" s="59" t="s">
        <v>79</v>
      </c>
      <c r="L1836" s="66">
        <v>109.96</v>
      </c>
    </row>
    <row r="1837" ht="25" customHeight="1" spans="1:12">
      <c r="A1837" s="59">
        <v>1835</v>
      </c>
      <c r="B1837" s="59" t="s">
        <v>359</v>
      </c>
      <c r="C1837" s="59" t="s">
        <v>2321</v>
      </c>
      <c r="D1837" s="59">
        <v>4.35</v>
      </c>
      <c r="E1837" s="62">
        <v>5000</v>
      </c>
      <c r="F1837" s="59">
        <v>20191119</v>
      </c>
      <c r="G1837" s="59">
        <v>20201119</v>
      </c>
      <c r="H1837" s="59">
        <v>20200630</v>
      </c>
      <c r="I1837" s="59" t="s">
        <v>87</v>
      </c>
      <c r="J1837" s="59">
        <v>4.35</v>
      </c>
      <c r="K1837" s="59" t="s">
        <v>79</v>
      </c>
      <c r="L1837" s="66">
        <v>54.98</v>
      </c>
    </row>
    <row r="1838" ht="25" customHeight="1" spans="1:12">
      <c r="A1838" s="59">
        <v>1836</v>
      </c>
      <c r="B1838" s="59" t="s">
        <v>359</v>
      </c>
      <c r="C1838" s="59" t="s">
        <v>2322</v>
      </c>
      <c r="D1838" s="59">
        <v>4.35</v>
      </c>
      <c r="E1838" s="62">
        <v>5000</v>
      </c>
      <c r="F1838" s="59">
        <v>20191119</v>
      </c>
      <c r="G1838" s="59">
        <v>20201119</v>
      </c>
      <c r="H1838" s="59">
        <v>20200630</v>
      </c>
      <c r="I1838" s="59" t="s">
        <v>87</v>
      </c>
      <c r="J1838" s="59">
        <v>4.35</v>
      </c>
      <c r="K1838" s="59" t="s">
        <v>79</v>
      </c>
      <c r="L1838" s="66">
        <v>54.98</v>
      </c>
    </row>
    <row r="1839" ht="25" customHeight="1" spans="1:12">
      <c r="A1839" s="59">
        <v>1837</v>
      </c>
      <c r="B1839" s="59" t="s">
        <v>359</v>
      </c>
      <c r="C1839" s="59" t="s">
        <v>2323</v>
      </c>
      <c r="D1839" s="59">
        <v>4.35</v>
      </c>
      <c r="E1839" s="62">
        <v>5000</v>
      </c>
      <c r="F1839" s="59">
        <v>20191119</v>
      </c>
      <c r="G1839" s="59">
        <v>20201119</v>
      </c>
      <c r="H1839" s="59">
        <v>20200630</v>
      </c>
      <c r="I1839" s="59" t="s">
        <v>2324</v>
      </c>
      <c r="J1839" s="59">
        <v>4.35</v>
      </c>
      <c r="K1839" s="59" t="s">
        <v>79</v>
      </c>
      <c r="L1839" s="66">
        <v>54.98</v>
      </c>
    </row>
    <row r="1840" ht="25" customHeight="1" spans="1:12">
      <c r="A1840" s="59">
        <v>1838</v>
      </c>
      <c r="B1840" s="59" t="s">
        <v>359</v>
      </c>
      <c r="C1840" s="59" t="s">
        <v>2325</v>
      </c>
      <c r="D1840" s="59">
        <v>4.35</v>
      </c>
      <c r="E1840" s="62">
        <v>5000</v>
      </c>
      <c r="F1840" s="59">
        <v>20191119</v>
      </c>
      <c r="G1840" s="59">
        <v>20201119</v>
      </c>
      <c r="H1840" s="59">
        <v>20200630</v>
      </c>
      <c r="I1840" s="59" t="s">
        <v>87</v>
      </c>
      <c r="J1840" s="59">
        <v>4.35</v>
      </c>
      <c r="K1840" s="59" t="s">
        <v>79</v>
      </c>
      <c r="L1840" s="66">
        <v>54.98</v>
      </c>
    </row>
    <row r="1841" ht="25" customHeight="1" spans="1:12">
      <c r="A1841" s="59">
        <v>1839</v>
      </c>
      <c r="B1841" s="59" t="s">
        <v>359</v>
      </c>
      <c r="C1841" s="59" t="s">
        <v>2326</v>
      </c>
      <c r="D1841" s="59">
        <v>4.35</v>
      </c>
      <c r="E1841" s="62">
        <v>5000</v>
      </c>
      <c r="F1841" s="59">
        <v>20191121</v>
      </c>
      <c r="G1841" s="59">
        <v>20201121</v>
      </c>
      <c r="H1841" s="59">
        <v>20200630</v>
      </c>
      <c r="I1841" s="59" t="s">
        <v>87</v>
      </c>
      <c r="J1841" s="59">
        <v>4.35</v>
      </c>
      <c r="K1841" s="59" t="s">
        <v>79</v>
      </c>
      <c r="L1841" s="66">
        <v>54.98</v>
      </c>
    </row>
    <row r="1842" ht="25" customHeight="1" spans="1:12">
      <c r="A1842" s="59">
        <v>1840</v>
      </c>
      <c r="B1842" s="59" t="s">
        <v>359</v>
      </c>
      <c r="C1842" s="59" t="s">
        <v>2327</v>
      </c>
      <c r="D1842" s="59">
        <v>4.35</v>
      </c>
      <c r="E1842" s="62">
        <v>5000</v>
      </c>
      <c r="F1842" s="59">
        <v>20191122</v>
      </c>
      <c r="G1842" s="59">
        <v>20201122</v>
      </c>
      <c r="H1842" s="59">
        <v>20200630</v>
      </c>
      <c r="I1842" s="59" t="s">
        <v>87</v>
      </c>
      <c r="J1842" s="59">
        <v>4.35</v>
      </c>
      <c r="K1842" s="59" t="s">
        <v>79</v>
      </c>
      <c r="L1842" s="66">
        <v>54.98</v>
      </c>
    </row>
    <row r="1843" ht="25" customHeight="1" spans="1:12">
      <c r="A1843" s="59">
        <v>1841</v>
      </c>
      <c r="B1843" s="59" t="s">
        <v>359</v>
      </c>
      <c r="C1843" s="59" t="s">
        <v>2328</v>
      </c>
      <c r="D1843" s="59">
        <v>4.35</v>
      </c>
      <c r="E1843" s="62">
        <v>5000</v>
      </c>
      <c r="F1843" s="59">
        <v>20191122</v>
      </c>
      <c r="G1843" s="59">
        <v>20201122</v>
      </c>
      <c r="H1843" s="59">
        <v>20200630</v>
      </c>
      <c r="I1843" s="59" t="s">
        <v>367</v>
      </c>
      <c r="J1843" s="59">
        <v>4.35</v>
      </c>
      <c r="K1843" s="59" t="s">
        <v>79</v>
      </c>
      <c r="L1843" s="66">
        <v>54.98</v>
      </c>
    </row>
    <row r="1844" ht="25" customHeight="1" spans="1:12">
      <c r="A1844" s="59">
        <v>1842</v>
      </c>
      <c r="B1844" s="59" t="s">
        <v>359</v>
      </c>
      <c r="C1844" s="59" t="s">
        <v>2329</v>
      </c>
      <c r="D1844" s="59">
        <v>4.35</v>
      </c>
      <c r="E1844" s="62">
        <v>5000</v>
      </c>
      <c r="F1844" s="59">
        <v>20191123</v>
      </c>
      <c r="G1844" s="59">
        <v>20201123</v>
      </c>
      <c r="H1844" s="59">
        <v>20200630</v>
      </c>
      <c r="I1844" s="59" t="s">
        <v>87</v>
      </c>
      <c r="J1844" s="59">
        <v>4.35</v>
      </c>
      <c r="K1844" s="59" t="s">
        <v>79</v>
      </c>
      <c r="L1844" s="66">
        <v>54.98</v>
      </c>
    </row>
    <row r="1845" ht="25" customHeight="1" spans="1:12">
      <c r="A1845" s="59">
        <v>1843</v>
      </c>
      <c r="B1845" s="59" t="s">
        <v>359</v>
      </c>
      <c r="C1845" s="59" t="s">
        <v>2330</v>
      </c>
      <c r="D1845" s="59">
        <v>4.35</v>
      </c>
      <c r="E1845" s="62">
        <v>5000</v>
      </c>
      <c r="F1845" s="59">
        <v>20191125</v>
      </c>
      <c r="G1845" s="59">
        <v>20201125</v>
      </c>
      <c r="H1845" s="59">
        <v>20200630</v>
      </c>
      <c r="I1845" s="59" t="s">
        <v>87</v>
      </c>
      <c r="J1845" s="59">
        <v>4.35</v>
      </c>
      <c r="K1845" s="59" t="s">
        <v>79</v>
      </c>
      <c r="L1845" s="66">
        <v>54.98</v>
      </c>
    </row>
    <row r="1846" ht="25" customHeight="1" spans="1:12">
      <c r="A1846" s="59">
        <v>1844</v>
      </c>
      <c r="B1846" s="59" t="s">
        <v>359</v>
      </c>
      <c r="C1846" s="59" t="s">
        <v>2331</v>
      </c>
      <c r="D1846" s="59">
        <v>4.35</v>
      </c>
      <c r="E1846" s="62">
        <v>5000</v>
      </c>
      <c r="F1846" s="59">
        <v>20191126</v>
      </c>
      <c r="G1846" s="59">
        <v>20201126</v>
      </c>
      <c r="H1846" s="59">
        <v>20200630</v>
      </c>
      <c r="I1846" s="59" t="s">
        <v>87</v>
      </c>
      <c r="J1846" s="59">
        <v>4.35</v>
      </c>
      <c r="K1846" s="59" t="s">
        <v>79</v>
      </c>
      <c r="L1846" s="66">
        <v>54.98</v>
      </c>
    </row>
    <row r="1847" ht="25" customHeight="1" spans="1:12">
      <c r="A1847" s="59">
        <v>1845</v>
      </c>
      <c r="B1847" s="59" t="s">
        <v>359</v>
      </c>
      <c r="C1847" s="59" t="s">
        <v>2332</v>
      </c>
      <c r="D1847" s="59">
        <v>4.35</v>
      </c>
      <c r="E1847" s="62">
        <v>50000</v>
      </c>
      <c r="F1847" s="59">
        <v>20191126</v>
      </c>
      <c r="G1847" s="59">
        <v>20201126</v>
      </c>
      <c r="H1847" s="59">
        <v>20200630</v>
      </c>
      <c r="I1847" s="59" t="s">
        <v>2333</v>
      </c>
      <c r="J1847" s="59">
        <v>4.35</v>
      </c>
      <c r="K1847" s="59" t="s">
        <v>79</v>
      </c>
      <c r="L1847" s="66">
        <v>549.79</v>
      </c>
    </row>
    <row r="1848" ht="25" customHeight="1" spans="1:12">
      <c r="A1848" s="59">
        <v>1846</v>
      </c>
      <c r="B1848" s="59" t="s">
        <v>359</v>
      </c>
      <c r="C1848" s="59" t="s">
        <v>2334</v>
      </c>
      <c r="D1848" s="59">
        <v>4.35</v>
      </c>
      <c r="E1848" s="62">
        <v>5000</v>
      </c>
      <c r="F1848" s="59">
        <v>20191126</v>
      </c>
      <c r="G1848" s="59">
        <v>20201126</v>
      </c>
      <c r="H1848" s="59">
        <v>20200630</v>
      </c>
      <c r="I1848" s="59" t="s">
        <v>87</v>
      </c>
      <c r="J1848" s="59">
        <v>4.35</v>
      </c>
      <c r="K1848" s="59" t="s">
        <v>79</v>
      </c>
      <c r="L1848" s="66">
        <v>54.98</v>
      </c>
    </row>
    <row r="1849" ht="25" customHeight="1" spans="1:12">
      <c r="A1849" s="59">
        <v>1847</v>
      </c>
      <c r="B1849" s="59" t="s">
        <v>359</v>
      </c>
      <c r="C1849" s="59" t="s">
        <v>2335</v>
      </c>
      <c r="D1849" s="59">
        <v>4.35</v>
      </c>
      <c r="E1849" s="62">
        <v>5000</v>
      </c>
      <c r="F1849" s="59">
        <v>20191127</v>
      </c>
      <c r="G1849" s="59">
        <v>20201127</v>
      </c>
      <c r="H1849" s="59">
        <v>20200630</v>
      </c>
      <c r="I1849" s="59" t="s">
        <v>87</v>
      </c>
      <c r="J1849" s="59">
        <v>4.35</v>
      </c>
      <c r="K1849" s="59" t="s">
        <v>79</v>
      </c>
      <c r="L1849" s="66">
        <v>54.98</v>
      </c>
    </row>
    <row r="1850" ht="25" customHeight="1" spans="1:12">
      <c r="A1850" s="59">
        <v>1848</v>
      </c>
      <c r="B1850" s="59" t="s">
        <v>359</v>
      </c>
      <c r="C1850" s="59" t="s">
        <v>2336</v>
      </c>
      <c r="D1850" s="59">
        <v>4.35</v>
      </c>
      <c r="E1850" s="62">
        <v>10000</v>
      </c>
      <c r="F1850" s="59">
        <v>20191128</v>
      </c>
      <c r="G1850" s="59">
        <v>20201128</v>
      </c>
      <c r="H1850" s="59">
        <v>20200630</v>
      </c>
      <c r="I1850" s="59" t="s">
        <v>2046</v>
      </c>
      <c r="J1850" s="59">
        <v>4.35</v>
      </c>
      <c r="K1850" s="59" t="s">
        <v>79</v>
      </c>
      <c r="L1850" s="66">
        <v>109.96</v>
      </c>
    </row>
    <row r="1851" ht="25" customHeight="1" spans="1:12">
      <c r="A1851" s="59">
        <v>1849</v>
      </c>
      <c r="B1851" s="59" t="s">
        <v>359</v>
      </c>
      <c r="C1851" s="59" t="s">
        <v>2337</v>
      </c>
      <c r="D1851" s="59">
        <v>4.35</v>
      </c>
      <c r="E1851" s="62">
        <v>5000</v>
      </c>
      <c r="F1851" s="59">
        <v>20191129</v>
      </c>
      <c r="G1851" s="59">
        <v>20201129</v>
      </c>
      <c r="H1851" s="59">
        <v>20200630</v>
      </c>
      <c r="I1851" s="59" t="s">
        <v>363</v>
      </c>
      <c r="J1851" s="59">
        <v>4.35</v>
      </c>
      <c r="K1851" s="59" t="s">
        <v>79</v>
      </c>
      <c r="L1851" s="66">
        <v>54.98</v>
      </c>
    </row>
    <row r="1852" ht="25" customHeight="1" spans="1:12">
      <c r="A1852" s="59">
        <v>1850</v>
      </c>
      <c r="B1852" s="59" t="s">
        <v>359</v>
      </c>
      <c r="C1852" s="59" t="s">
        <v>2338</v>
      </c>
      <c r="D1852" s="59">
        <v>4.35</v>
      </c>
      <c r="E1852" s="62">
        <v>5000</v>
      </c>
      <c r="F1852" s="59">
        <v>20191206</v>
      </c>
      <c r="G1852" s="59">
        <v>20201206</v>
      </c>
      <c r="H1852" s="59">
        <v>20200630</v>
      </c>
      <c r="I1852" s="59" t="s">
        <v>87</v>
      </c>
      <c r="J1852" s="59">
        <v>4.35</v>
      </c>
      <c r="K1852" s="59" t="s">
        <v>79</v>
      </c>
      <c r="L1852" s="66">
        <v>54.98</v>
      </c>
    </row>
    <row r="1853" ht="25" customHeight="1" spans="1:12">
      <c r="A1853" s="59">
        <v>1851</v>
      </c>
      <c r="B1853" s="59" t="s">
        <v>359</v>
      </c>
      <c r="C1853" s="59" t="s">
        <v>2339</v>
      </c>
      <c r="D1853" s="59">
        <v>4.35</v>
      </c>
      <c r="E1853" s="62">
        <v>50000</v>
      </c>
      <c r="F1853" s="59">
        <v>20191217</v>
      </c>
      <c r="G1853" s="59">
        <v>20201217</v>
      </c>
      <c r="H1853" s="59">
        <v>20200630</v>
      </c>
      <c r="I1853" s="59" t="s">
        <v>363</v>
      </c>
      <c r="J1853" s="59">
        <v>4.35</v>
      </c>
      <c r="K1853" s="59" t="s">
        <v>79</v>
      </c>
      <c r="L1853" s="66">
        <v>549.79</v>
      </c>
    </row>
    <row r="1854" ht="25" customHeight="1" spans="1:12">
      <c r="A1854" s="59">
        <v>1852</v>
      </c>
      <c r="B1854" s="59" t="s">
        <v>359</v>
      </c>
      <c r="C1854" s="59" t="s">
        <v>2340</v>
      </c>
      <c r="D1854" s="59">
        <v>4.35</v>
      </c>
      <c r="E1854" s="62">
        <v>50000</v>
      </c>
      <c r="F1854" s="59">
        <v>20191225</v>
      </c>
      <c r="G1854" s="59">
        <v>20201225</v>
      </c>
      <c r="H1854" s="59">
        <v>20200630</v>
      </c>
      <c r="I1854" s="59" t="s">
        <v>363</v>
      </c>
      <c r="J1854" s="59">
        <v>4.35</v>
      </c>
      <c r="K1854" s="59" t="s">
        <v>79</v>
      </c>
      <c r="L1854" s="66">
        <v>549.79</v>
      </c>
    </row>
    <row r="1855" ht="25" customHeight="1" spans="1:12">
      <c r="A1855" s="59">
        <v>1853</v>
      </c>
      <c r="B1855" s="59" t="s">
        <v>359</v>
      </c>
      <c r="C1855" s="59" t="s">
        <v>2341</v>
      </c>
      <c r="D1855" s="59">
        <v>4.35</v>
      </c>
      <c r="E1855" s="62">
        <v>10000</v>
      </c>
      <c r="F1855" s="59">
        <v>20200113</v>
      </c>
      <c r="G1855" s="59">
        <v>20210113</v>
      </c>
      <c r="H1855" s="59">
        <v>20200630</v>
      </c>
      <c r="I1855" s="59" t="s">
        <v>367</v>
      </c>
      <c r="J1855" s="59">
        <v>4.35</v>
      </c>
      <c r="K1855" s="59" t="s">
        <v>79</v>
      </c>
      <c r="L1855" s="66">
        <v>109.96</v>
      </c>
    </row>
    <row r="1856" ht="25" customHeight="1" spans="1:12">
      <c r="A1856" s="59">
        <v>1854</v>
      </c>
      <c r="B1856" s="59" t="s">
        <v>381</v>
      </c>
      <c r="C1856" s="59" t="s">
        <v>2342</v>
      </c>
      <c r="D1856" s="59">
        <v>4.75</v>
      </c>
      <c r="E1856" s="62">
        <v>3000</v>
      </c>
      <c r="F1856" s="59">
        <v>20180625</v>
      </c>
      <c r="G1856" s="59">
        <v>20210625</v>
      </c>
      <c r="H1856" s="59">
        <v>20200630</v>
      </c>
      <c r="I1856" s="59" t="s">
        <v>27</v>
      </c>
      <c r="J1856" s="59">
        <v>4.75</v>
      </c>
      <c r="K1856" s="59" t="s">
        <v>79</v>
      </c>
      <c r="L1856" s="66">
        <v>35.63</v>
      </c>
    </row>
    <row r="1857" ht="25" customHeight="1" spans="1:12">
      <c r="A1857" s="59">
        <v>1855</v>
      </c>
      <c r="B1857" s="59" t="s">
        <v>381</v>
      </c>
      <c r="C1857" s="59" t="s">
        <v>2343</v>
      </c>
      <c r="D1857" s="59">
        <v>4.75</v>
      </c>
      <c r="E1857" s="62">
        <v>3000</v>
      </c>
      <c r="F1857" s="59">
        <v>20180705</v>
      </c>
      <c r="G1857" s="59">
        <v>20210705</v>
      </c>
      <c r="H1857" s="59">
        <v>20200630</v>
      </c>
      <c r="I1857" s="59" t="s">
        <v>383</v>
      </c>
      <c r="J1857" s="59">
        <v>4.75</v>
      </c>
      <c r="K1857" s="59" t="s">
        <v>79</v>
      </c>
      <c r="L1857" s="66">
        <v>35.63</v>
      </c>
    </row>
    <row r="1858" ht="25" customHeight="1" spans="1:12">
      <c r="A1858" s="59">
        <v>1856</v>
      </c>
      <c r="B1858" s="59" t="s">
        <v>381</v>
      </c>
      <c r="C1858" s="59" t="s">
        <v>2344</v>
      </c>
      <c r="D1858" s="59">
        <v>4.35</v>
      </c>
      <c r="E1858" s="62">
        <v>50000</v>
      </c>
      <c r="F1858" s="59">
        <v>20190826</v>
      </c>
      <c r="G1858" s="59">
        <v>20200826</v>
      </c>
      <c r="H1858" s="59">
        <v>20200630</v>
      </c>
      <c r="I1858" s="59" t="s">
        <v>2345</v>
      </c>
      <c r="J1858" s="59">
        <v>4.35</v>
      </c>
      <c r="K1858" s="59" t="s">
        <v>79</v>
      </c>
      <c r="L1858" s="66">
        <v>543.75</v>
      </c>
    </row>
    <row r="1859" ht="25" customHeight="1" spans="1:12">
      <c r="A1859" s="59">
        <v>1857</v>
      </c>
      <c r="B1859" s="59" t="s">
        <v>381</v>
      </c>
      <c r="C1859" s="59" t="s">
        <v>2346</v>
      </c>
      <c r="D1859" s="59">
        <v>4.35</v>
      </c>
      <c r="E1859" s="62">
        <v>20000</v>
      </c>
      <c r="F1859" s="59">
        <v>20190830</v>
      </c>
      <c r="G1859" s="59">
        <v>20200830</v>
      </c>
      <c r="H1859" s="59">
        <v>20200630</v>
      </c>
      <c r="I1859" s="59" t="s">
        <v>150</v>
      </c>
      <c r="J1859" s="59">
        <v>4.35</v>
      </c>
      <c r="K1859" s="59" t="s">
        <v>79</v>
      </c>
      <c r="L1859" s="66">
        <v>217.5</v>
      </c>
    </row>
    <row r="1860" ht="25" customHeight="1" spans="1:12">
      <c r="A1860" s="59">
        <v>1858</v>
      </c>
      <c r="B1860" s="59" t="s">
        <v>381</v>
      </c>
      <c r="C1860" s="59" t="s">
        <v>2347</v>
      </c>
      <c r="D1860" s="59">
        <v>4.35</v>
      </c>
      <c r="E1860" s="62">
        <v>50000</v>
      </c>
      <c r="F1860" s="59">
        <v>20190909</v>
      </c>
      <c r="G1860" s="59">
        <v>20200909</v>
      </c>
      <c r="H1860" s="59">
        <v>20200630</v>
      </c>
      <c r="I1860" s="59" t="s">
        <v>2348</v>
      </c>
      <c r="J1860" s="59">
        <v>4.35</v>
      </c>
      <c r="K1860" s="59" t="s">
        <v>79</v>
      </c>
      <c r="L1860" s="66">
        <v>543.75</v>
      </c>
    </row>
    <row r="1861" ht="25" customHeight="1" spans="1:12">
      <c r="A1861" s="59">
        <v>1859</v>
      </c>
      <c r="B1861" s="59" t="s">
        <v>381</v>
      </c>
      <c r="C1861" s="59" t="s">
        <v>2349</v>
      </c>
      <c r="D1861" s="59">
        <v>4.35</v>
      </c>
      <c r="E1861" s="62">
        <v>50000</v>
      </c>
      <c r="F1861" s="59">
        <v>20190922</v>
      </c>
      <c r="G1861" s="59">
        <v>20200922</v>
      </c>
      <c r="H1861" s="59">
        <v>20200630</v>
      </c>
      <c r="I1861" s="59" t="s">
        <v>22</v>
      </c>
      <c r="J1861" s="59">
        <v>4.35</v>
      </c>
      <c r="K1861" s="59" t="s">
        <v>79</v>
      </c>
      <c r="L1861" s="66">
        <v>543.75</v>
      </c>
    </row>
    <row r="1862" ht="25" customHeight="1" spans="1:12">
      <c r="A1862" s="59">
        <v>1860</v>
      </c>
      <c r="B1862" s="59" t="s">
        <v>381</v>
      </c>
      <c r="C1862" s="59" t="s">
        <v>2350</v>
      </c>
      <c r="D1862" s="59">
        <v>4.35</v>
      </c>
      <c r="E1862" s="62">
        <v>50000</v>
      </c>
      <c r="F1862" s="59">
        <v>20190922</v>
      </c>
      <c r="G1862" s="59">
        <v>20200922</v>
      </c>
      <c r="H1862" s="59">
        <v>20200630</v>
      </c>
      <c r="I1862" s="59" t="s">
        <v>2351</v>
      </c>
      <c r="J1862" s="59">
        <v>4.35</v>
      </c>
      <c r="K1862" s="59" t="s">
        <v>79</v>
      </c>
      <c r="L1862" s="66">
        <v>543.75</v>
      </c>
    </row>
    <row r="1863" ht="25" customHeight="1" spans="1:12">
      <c r="A1863" s="59">
        <v>1861</v>
      </c>
      <c r="B1863" s="59" t="s">
        <v>381</v>
      </c>
      <c r="C1863" s="59" t="s">
        <v>2352</v>
      </c>
      <c r="D1863" s="59">
        <v>4.35</v>
      </c>
      <c r="E1863" s="62">
        <v>30000</v>
      </c>
      <c r="F1863" s="59">
        <v>20190923</v>
      </c>
      <c r="G1863" s="59">
        <v>20200923</v>
      </c>
      <c r="H1863" s="59">
        <v>20200630</v>
      </c>
      <c r="I1863" s="59" t="s">
        <v>22</v>
      </c>
      <c r="J1863" s="59">
        <v>4.35</v>
      </c>
      <c r="K1863" s="59" t="s">
        <v>79</v>
      </c>
      <c r="L1863" s="66">
        <v>326.25</v>
      </c>
    </row>
    <row r="1864" ht="25" customHeight="1" spans="1:12">
      <c r="A1864" s="59">
        <v>1862</v>
      </c>
      <c r="B1864" s="59" t="s">
        <v>381</v>
      </c>
      <c r="C1864" s="59" t="s">
        <v>2353</v>
      </c>
      <c r="D1864" s="59">
        <v>4.35</v>
      </c>
      <c r="E1864" s="62">
        <v>30000</v>
      </c>
      <c r="F1864" s="59">
        <v>20190923</v>
      </c>
      <c r="G1864" s="59">
        <v>20200923</v>
      </c>
      <c r="H1864" s="59">
        <v>20200630</v>
      </c>
      <c r="I1864" s="59" t="s">
        <v>2354</v>
      </c>
      <c r="J1864" s="59">
        <v>4.35</v>
      </c>
      <c r="K1864" s="59" t="s">
        <v>79</v>
      </c>
      <c r="L1864" s="66">
        <v>326.25</v>
      </c>
    </row>
    <row r="1865" ht="25" customHeight="1" spans="1:12">
      <c r="A1865" s="59">
        <v>1863</v>
      </c>
      <c r="B1865" s="59" t="s">
        <v>381</v>
      </c>
      <c r="C1865" s="59" t="s">
        <v>2355</v>
      </c>
      <c r="D1865" s="59">
        <v>4.35</v>
      </c>
      <c r="E1865" s="62">
        <v>30000</v>
      </c>
      <c r="F1865" s="59">
        <v>20190923</v>
      </c>
      <c r="G1865" s="59">
        <v>20200923</v>
      </c>
      <c r="H1865" s="59">
        <v>20200630</v>
      </c>
      <c r="I1865" s="59" t="s">
        <v>27</v>
      </c>
      <c r="J1865" s="59">
        <v>4.35</v>
      </c>
      <c r="K1865" s="59" t="s">
        <v>79</v>
      </c>
      <c r="L1865" s="66">
        <v>326.25</v>
      </c>
    </row>
    <row r="1866" ht="25" customHeight="1" spans="1:12">
      <c r="A1866" s="59">
        <v>1864</v>
      </c>
      <c r="B1866" s="59" t="s">
        <v>381</v>
      </c>
      <c r="C1866" s="59" t="s">
        <v>2356</v>
      </c>
      <c r="D1866" s="59">
        <v>4.35</v>
      </c>
      <c r="E1866" s="62">
        <v>50000</v>
      </c>
      <c r="F1866" s="59">
        <v>20190923</v>
      </c>
      <c r="G1866" s="59">
        <v>20200923</v>
      </c>
      <c r="H1866" s="59">
        <v>20200630</v>
      </c>
      <c r="I1866" s="59" t="s">
        <v>22</v>
      </c>
      <c r="J1866" s="59">
        <v>4.35</v>
      </c>
      <c r="K1866" s="59" t="s">
        <v>79</v>
      </c>
      <c r="L1866" s="66">
        <v>543.75</v>
      </c>
    </row>
    <row r="1867" ht="25" customHeight="1" spans="1:12">
      <c r="A1867" s="59">
        <v>1865</v>
      </c>
      <c r="B1867" s="59" t="s">
        <v>381</v>
      </c>
      <c r="C1867" s="59" t="s">
        <v>2357</v>
      </c>
      <c r="D1867" s="59">
        <v>4.35</v>
      </c>
      <c r="E1867" s="62">
        <v>50000</v>
      </c>
      <c r="F1867" s="59">
        <v>20190924</v>
      </c>
      <c r="G1867" s="59">
        <v>20200924</v>
      </c>
      <c r="H1867" s="59">
        <v>20200630</v>
      </c>
      <c r="I1867" s="59" t="s">
        <v>2358</v>
      </c>
      <c r="J1867" s="59">
        <v>4.35</v>
      </c>
      <c r="K1867" s="59" t="s">
        <v>79</v>
      </c>
      <c r="L1867" s="66">
        <v>543.75</v>
      </c>
    </row>
    <row r="1868" ht="25" customHeight="1" spans="1:12">
      <c r="A1868" s="59">
        <v>1866</v>
      </c>
      <c r="B1868" s="59" t="s">
        <v>381</v>
      </c>
      <c r="C1868" s="59" t="s">
        <v>84</v>
      </c>
      <c r="D1868" s="59">
        <v>4.35</v>
      </c>
      <c r="E1868" s="62">
        <v>50000</v>
      </c>
      <c r="F1868" s="59">
        <v>20190928</v>
      </c>
      <c r="G1868" s="59">
        <v>20200928</v>
      </c>
      <c r="H1868" s="59">
        <v>20200630</v>
      </c>
      <c r="I1868" s="59" t="s">
        <v>87</v>
      </c>
      <c r="J1868" s="59">
        <v>4.35</v>
      </c>
      <c r="K1868" s="59" t="s">
        <v>79</v>
      </c>
      <c r="L1868" s="66">
        <v>543.75</v>
      </c>
    </row>
    <row r="1869" ht="25" customHeight="1" spans="1:12">
      <c r="A1869" s="59">
        <v>1867</v>
      </c>
      <c r="B1869" s="59" t="s">
        <v>381</v>
      </c>
      <c r="C1869" s="59" t="s">
        <v>2359</v>
      </c>
      <c r="D1869" s="59">
        <v>4.35</v>
      </c>
      <c r="E1869" s="62">
        <v>50000</v>
      </c>
      <c r="F1869" s="59">
        <v>20190929</v>
      </c>
      <c r="G1869" s="59">
        <v>20200929</v>
      </c>
      <c r="H1869" s="59">
        <v>20200630</v>
      </c>
      <c r="I1869" s="59" t="s">
        <v>87</v>
      </c>
      <c r="J1869" s="59">
        <v>4.35</v>
      </c>
      <c r="K1869" s="59" t="s">
        <v>79</v>
      </c>
      <c r="L1869" s="66">
        <v>543.75</v>
      </c>
    </row>
    <row r="1870" ht="25" customHeight="1" spans="1:12">
      <c r="A1870" s="59">
        <v>1868</v>
      </c>
      <c r="B1870" s="59" t="s">
        <v>381</v>
      </c>
      <c r="C1870" s="59" t="s">
        <v>2360</v>
      </c>
      <c r="D1870" s="59">
        <v>4.35</v>
      </c>
      <c r="E1870" s="62">
        <v>50000</v>
      </c>
      <c r="F1870" s="59">
        <v>20190929</v>
      </c>
      <c r="G1870" s="59">
        <v>20200929</v>
      </c>
      <c r="H1870" s="59">
        <v>20200630</v>
      </c>
      <c r="I1870" s="59" t="s">
        <v>22</v>
      </c>
      <c r="J1870" s="59">
        <v>4.35</v>
      </c>
      <c r="K1870" s="59" t="s">
        <v>79</v>
      </c>
      <c r="L1870" s="66">
        <v>543.75</v>
      </c>
    </row>
    <row r="1871" ht="25" customHeight="1" spans="1:12">
      <c r="A1871" s="59">
        <v>1869</v>
      </c>
      <c r="B1871" s="59" t="s">
        <v>381</v>
      </c>
      <c r="C1871" s="59" t="s">
        <v>2361</v>
      </c>
      <c r="D1871" s="59">
        <v>4.35</v>
      </c>
      <c r="E1871" s="62">
        <v>50000</v>
      </c>
      <c r="F1871" s="59">
        <v>20190930</v>
      </c>
      <c r="G1871" s="59">
        <v>20200930</v>
      </c>
      <c r="H1871" s="59">
        <v>20200630</v>
      </c>
      <c r="I1871" s="59" t="s">
        <v>2362</v>
      </c>
      <c r="J1871" s="59">
        <v>4.35</v>
      </c>
      <c r="K1871" s="59" t="s">
        <v>79</v>
      </c>
      <c r="L1871" s="66">
        <v>543.75</v>
      </c>
    </row>
    <row r="1872" ht="25" customHeight="1" spans="1:12">
      <c r="A1872" s="59">
        <v>1870</v>
      </c>
      <c r="B1872" s="59" t="s">
        <v>381</v>
      </c>
      <c r="C1872" s="59" t="s">
        <v>2363</v>
      </c>
      <c r="D1872" s="59">
        <v>4.35</v>
      </c>
      <c r="E1872" s="62">
        <v>50000</v>
      </c>
      <c r="F1872" s="59">
        <v>20190930</v>
      </c>
      <c r="G1872" s="59">
        <v>20200930</v>
      </c>
      <c r="H1872" s="59">
        <v>20200630</v>
      </c>
      <c r="I1872" s="59" t="s">
        <v>87</v>
      </c>
      <c r="J1872" s="59">
        <v>4.35</v>
      </c>
      <c r="K1872" s="59" t="s">
        <v>79</v>
      </c>
      <c r="L1872" s="66">
        <v>543.75</v>
      </c>
    </row>
    <row r="1873" ht="25" customHeight="1" spans="1:12">
      <c r="A1873" s="59">
        <v>1871</v>
      </c>
      <c r="B1873" s="59" t="s">
        <v>381</v>
      </c>
      <c r="C1873" s="59" t="s">
        <v>2364</v>
      </c>
      <c r="D1873" s="59">
        <v>4.35</v>
      </c>
      <c r="E1873" s="62">
        <v>50000</v>
      </c>
      <c r="F1873" s="59">
        <v>20191001</v>
      </c>
      <c r="G1873" s="59">
        <v>20201001</v>
      </c>
      <c r="H1873" s="59">
        <v>20200630</v>
      </c>
      <c r="I1873" s="59" t="s">
        <v>87</v>
      </c>
      <c r="J1873" s="59">
        <v>4.35</v>
      </c>
      <c r="K1873" s="59" t="s">
        <v>79</v>
      </c>
      <c r="L1873" s="66">
        <v>543.75</v>
      </c>
    </row>
    <row r="1874" ht="25" customHeight="1" spans="1:12">
      <c r="A1874" s="59">
        <v>1872</v>
      </c>
      <c r="B1874" s="59" t="s">
        <v>381</v>
      </c>
      <c r="C1874" s="59" t="s">
        <v>2365</v>
      </c>
      <c r="D1874" s="59">
        <v>4.35</v>
      </c>
      <c r="E1874" s="62">
        <v>50000</v>
      </c>
      <c r="F1874" s="59">
        <v>20191001</v>
      </c>
      <c r="G1874" s="59">
        <v>20201001</v>
      </c>
      <c r="H1874" s="59">
        <v>20200630</v>
      </c>
      <c r="I1874" s="59" t="s">
        <v>87</v>
      </c>
      <c r="J1874" s="59">
        <v>4.35</v>
      </c>
      <c r="K1874" s="59" t="s">
        <v>79</v>
      </c>
      <c r="L1874" s="66">
        <v>543.75</v>
      </c>
    </row>
    <row r="1875" ht="25" customHeight="1" spans="1:12">
      <c r="A1875" s="59">
        <v>1873</v>
      </c>
      <c r="B1875" s="59" t="s">
        <v>381</v>
      </c>
      <c r="C1875" s="59" t="s">
        <v>2366</v>
      </c>
      <c r="D1875" s="59">
        <v>4.35</v>
      </c>
      <c r="E1875" s="62">
        <v>50000</v>
      </c>
      <c r="F1875" s="59">
        <v>20191001</v>
      </c>
      <c r="G1875" s="59">
        <v>20201001</v>
      </c>
      <c r="H1875" s="59">
        <v>20200630</v>
      </c>
      <c r="I1875" s="59" t="s">
        <v>87</v>
      </c>
      <c r="J1875" s="59">
        <v>4.35</v>
      </c>
      <c r="K1875" s="59" t="s">
        <v>79</v>
      </c>
      <c r="L1875" s="66">
        <v>543.75</v>
      </c>
    </row>
    <row r="1876" ht="25" customHeight="1" spans="1:12">
      <c r="A1876" s="59">
        <v>1874</v>
      </c>
      <c r="B1876" s="59" t="s">
        <v>381</v>
      </c>
      <c r="C1876" s="59" t="s">
        <v>2367</v>
      </c>
      <c r="D1876" s="59">
        <v>4.35</v>
      </c>
      <c r="E1876" s="62">
        <v>50000</v>
      </c>
      <c r="F1876" s="59">
        <v>20191001</v>
      </c>
      <c r="G1876" s="59">
        <v>20201001</v>
      </c>
      <c r="H1876" s="59">
        <v>20200630</v>
      </c>
      <c r="I1876" s="59" t="s">
        <v>87</v>
      </c>
      <c r="J1876" s="59">
        <v>4.35</v>
      </c>
      <c r="K1876" s="59" t="s">
        <v>79</v>
      </c>
      <c r="L1876" s="66">
        <v>543.75</v>
      </c>
    </row>
    <row r="1877" ht="25" customHeight="1" spans="1:12">
      <c r="A1877" s="59">
        <v>1875</v>
      </c>
      <c r="B1877" s="59" t="s">
        <v>381</v>
      </c>
      <c r="C1877" s="59" t="s">
        <v>2368</v>
      </c>
      <c r="D1877" s="59">
        <v>4.35</v>
      </c>
      <c r="E1877" s="62">
        <v>20000</v>
      </c>
      <c r="F1877" s="59">
        <v>20191001</v>
      </c>
      <c r="G1877" s="59">
        <v>20201001</v>
      </c>
      <c r="H1877" s="59">
        <v>20200630</v>
      </c>
      <c r="I1877" s="59" t="s">
        <v>87</v>
      </c>
      <c r="J1877" s="59">
        <v>4.35</v>
      </c>
      <c r="K1877" s="59" t="s">
        <v>79</v>
      </c>
      <c r="L1877" s="66">
        <v>217.5</v>
      </c>
    </row>
    <row r="1878" ht="25" customHeight="1" spans="1:12">
      <c r="A1878" s="59">
        <v>1876</v>
      </c>
      <c r="B1878" s="59" t="s">
        <v>381</v>
      </c>
      <c r="C1878" s="59" t="s">
        <v>2369</v>
      </c>
      <c r="D1878" s="59">
        <v>4.35</v>
      </c>
      <c r="E1878" s="62">
        <v>50000</v>
      </c>
      <c r="F1878" s="59">
        <v>20191001</v>
      </c>
      <c r="G1878" s="59">
        <v>20201001</v>
      </c>
      <c r="H1878" s="59">
        <v>20200630</v>
      </c>
      <c r="I1878" s="59" t="s">
        <v>150</v>
      </c>
      <c r="J1878" s="59">
        <v>4.35</v>
      </c>
      <c r="K1878" s="59" t="s">
        <v>79</v>
      </c>
      <c r="L1878" s="66">
        <v>543.75</v>
      </c>
    </row>
    <row r="1879" ht="25" customHeight="1" spans="1:12">
      <c r="A1879" s="59">
        <v>1877</v>
      </c>
      <c r="B1879" s="59" t="s">
        <v>381</v>
      </c>
      <c r="C1879" s="59" t="s">
        <v>2370</v>
      </c>
      <c r="D1879" s="59">
        <v>4.35</v>
      </c>
      <c r="E1879" s="62">
        <v>50000</v>
      </c>
      <c r="F1879" s="59">
        <v>20191001</v>
      </c>
      <c r="G1879" s="59">
        <v>20201001</v>
      </c>
      <c r="H1879" s="59">
        <v>20200630</v>
      </c>
      <c r="I1879" s="59" t="s">
        <v>87</v>
      </c>
      <c r="J1879" s="59">
        <v>4.35</v>
      </c>
      <c r="K1879" s="59" t="s">
        <v>79</v>
      </c>
      <c r="L1879" s="66">
        <v>543.75</v>
      </c>
    </row>
    <row r="1880" ht="25" customHeight="1" spans="1:12">
      <c r="A1880" s="59">
        <v>1878</v>
      </c>
      <c r="B1880" s="59" t="s">
        <v>381</v>
      </c>
      <c r="C1880" s="59" t="s">
        <v>2371</v>
      </c>
      <c r="D1880" s="59">
        <v>4.35</v>
      </c>
      <c r="E1880" s="62">
        <v>20000</v>
      </c>
      <c r="F1880" s="59">
        <v>20191001</v>
      </c>
      <c r="G1880" s="59">
        <v>20201001</v>
      </c>
      <c r="H1880" s="59">
        <v>20200630</v>
      </c>
      <c r="I1880" s="59" t="s">
        <v>150</v>
      </c>
      <c r="J1880" s="59">
        <v>4.35</v>
      </c>
      <c r="K1880" s="59" t="s">
        <v>79</v>
      </c>
      <c r="L1880" s="66">
        <v>217.5</v>
      </c>
    </row>
    <row r="1881" ht="25" customHeight="1" spans="1:12">
      <c r="A1881" s="59">
        <v>1879</v>
      </c>
      <c r="B1881" s="59" t="s">
        <v>381</v>
      </c>
      <c r="C1881" s="59" t="s">
        <v>2372</v>
      </c>
      <c r="D1881" s="59">
        <v>4.35</v>
      </c>
      <c r="E1881" s="62">
        <v>50000</v>
      </c>
      <c r="F1881" s="59">
        <v>20191001</v>
      </c>
      <c r="G1881" s="59">
        <v>20201001</v>
      </c>
      <c r="H1881" s="59">
        <v>20200630</v>
      </c>
      <c r="I1881" s="59" t="s">
        <v>87</v>
      </c>
      <c r="J1881" s="59">
        <v>4.35</v>
      </c>
      <c r="K1881" s="59" t="s">
        <v>79</v>
      </c>
      <c r="L1881" s="66">
        <v>543.75</v>
      </c>
    </row>
    <row r="1882" ht="25" customHeight="1" spans="1:12">
      <c r="A1882" s="59">
        <v>1880</v>
      </c>
      <c r="B1882" s="59" t="s">
        <v>381</v>
      </c>
      <c r="C1882" s="59" t="s">
        <v>2373</v>
      </c>
      <c r="D1882" s="59">
        <v>4.35</v>
      </c>
      <c r="E1882" s="62">
        <v>50000</v>
      </c>
      <c r="F1882" s="59">
        <v>20191001</v>
      </c>
      <c r="G1882" s="59">
        <v>20201001</v>
      </c>
      <c r="H1882" s="59">
        <v>20200630</v>
      </c>
      <c r="I1882" s="59" t="s">
        <v>87</v>
      </c>
      <c r="J1882" s="59">
        <v>4.35</v>
      </c>
      <c r="K1882" s="59" t="s">
        <v>79</v>
      </c>
      <c r="L1882" s="66">
        <v>543.75</v>
      </c>
    </row>
    <row r="1883" ht="25" customHeight="1" spans="1:12">
      <c r="A1883" s="59">
        <v>1881</v>
      </c>
      <c r="B1883" s="59" t="s">
        <v>381</v>
      </c>
      <c r="C1883" s="59" t="s">
        <v>2374</v>
      </c>
      <c r="D1883" s="59">
        <v>4.35</v>
      </c>
      <c r="E1883" s="62">
        <v>50000</v>
      </c>
      <c r="F1883" s="59">
        <v>20191001</v>
      </c>
      <c r="G1883" s="59">
        <v>20201001</v>
      </c>
      <c r="H1883" s="59">
        <v>20200630</v>
      </c>
      <c r="I1883" s="59" t="s">
        <v>150</v>
      </c>
      <c r="J1883" s="59">
        <v>4.35</v>
      </c>
      <c r="K1883" s="59" t="s">
        <v>79</v>
      </c>
      <c r="L1883" s="66">
        <v>543.75</v>
      </c>
    </row>
    <row r="1884" ht="25" customHeight="1" spans="1:12">
      <c r="A1884" s="59">
        <v>1882</v>
      </c>
      <c r="B1884" s="59" t="s">
        <v>381</v>
      </c>
      <c r="C1884" s="59" t="s">
        <v>2033</v>
      </c>
      <c r="D1884" s="59">
        <v>4.35</v>
      </c>
      <c r="E1884" s="62">
        <v>50000</v>
      </c>
      <c r="F1884" s="59">
        <v>20191006</v>
      </c>
      <c r="G1884" s="59">
        <v>20201006</v>
      </c>
      <c r="H1884" s="59">
        <v>20200630</v>
      </c>
      <c r="I1884" s="59" t="s">
        <v>150</v>
      </c>
      <c r="J1884" s="59">
        <v>4.35</v>
      </c>
      <c r="K1884" s="59" t="s">
        <v>79</v>
      </c>
      <c r="L1884" s="66">
        <v>543.75</v>
      </c>
    </row>
    <row r="1885" ht="25" customHeight="1" spans="1:12">
      <c r="A1885" s="59">
        <v>1883</v>
      </c>
      <c r="B1885" s="59" t="s">
        <v>381</v>
      </c>
      <c r="C1885" s="59" t="s">
        <v>2375</v>
      </c>
      <c r="D1885" s="59">
        <v>4.35</v>
      </c>
      <c r="E1885" s="62">
        <v>50000</v>
      </c>
      <c r="F1885" s="59">
        <v>20191006</v>
      </c>
      <c r="G1885" s="59">
        <v>20201006</v>
      </c>
      <c r="H1885" s="59">
        <v>20200630</v>
      </c>
      <c r="I1885" s="59" t="s">
        <v>2376</v>
      </c>
      <c r="J1885" s="59">
        <v>4.35</v>
      </c>
      <c r="K1885" s="59" t="s">
        <v>79</v>
      </c>
      <c r="L1885" s="66">
        <v>543.75</v>
      </c>
    </row>
    <row r="1886" ht="25" customHeight="1" spans="1:12">
      <c r="A1886" s="59">
        <v>1884</v>
      </c>
      <c r="B1886" s="59" t="s">
        <v>381</v>
      </c>
      <c r="C1886" s="59" t="s">
        <v>2377</v>
      </c>
      <c r="D1886" s="59">
        <v>4.35</v>
      </c>
      <c r="E1886" s="62">
        <v>50000</v>
      </c>
      <c r="F1886" s="59">
        <v>20191006</v>
      </c>
      <c r="G1886" s="59">
        <v>20201006</v>
      </c>
      <c r="H1886" s="59">
        <v>20200630</v>
      </c>
      <c r="I1886" s="59" t="s">
        <v>150</v>
      </c>
      <c r="J1886" s="59">
        <v>4.35</v>
      </c>
      <c r="K1886" s="59" t="s">
        <v>79</v>
      </c>
      <c r="L1886" s="66">
        <v>543.75</v>
      </c>
    </row>
    <row r="1887" ht="25" customHeight="1" spans="1:12">
      <c r="A1887" s="59">
        <v>1885</v>
      </c>
      <c r="B1887" s="59" t="s">
        <v>381</v>
      </c>
      <c r="C1887" s="59" t="s">
        <v>2378</v>
      </c>
      <c r="D1887" s="59">
        <v>4.35</v>
      </c>
      <c r="E1887" s="62">
        <v>50000</v>
      </c>
      <c r="F1887" s="59">
        <v>20191006</v>
      </c>
      <c r="G1887" s="59">
        <v>20201006</v>
      </c>
      <c r="H1887" s="59">
        <v>20200630</v>
      </c>
      <c r="I1887" s="59" t="s">
        <v>150</v>
      </c>
      <c r="J1887" s="59">
        <v>4.35</v>
      </c>
      <c r="K1887" s="59" t="s">
        <v>79</v>
      </c>
      <c r="L1887" s="66">
        <v>543.75</v>
      </c>
    </row>
    <row r="1888" ht="25" customHeight="1" spans="1:12">
      <c r="A1888" s="59">
        <v>1886</v>
      </c>
      <c r="B1888" s="59" t="s">
        <v>381</v>
      </c>
      <c r="C1888" s="59" t="s">
        <v>2379</v>
      </c>
      <c r="D1888" s="59">
        <v>4.35</v>
      </c>
      <c r="E1888" s="62">
        <v>50000</v>
      </c>
      <c r="F1888" s="59">
        <v>20191010</v>
      </c>
      <c r="G1888" s="59">
        <v>20201010</v>
      </c>
      <c r="H1888" s="59">
        <v>20200630</v>
      </c>
      <c r="I1888" s="59" t="s">
        <v>87</v>
      </c>
      <c r="J1888" s="59">
        <v>4.35</v>
      </c>
      <c r="K1888" s="59" t="s">
        <v>79</v>
      </c>
      <c r="L1888" s="66">
        <v>543.75</v>
      </c>
    </row>
    <row r="1889" ht="25" customHeight="1" spans="1:12">
      <c r="A1889" s="59">
        <v>1887</v>
      </c>
      <c r="B1889" s="59" t="s">
        <v>381</v>
      </c>
      <c r="C1889" s="59" t="s">
        <v>2380</v>
      </c>
      <c r="D1889" s="59">
        <v>4.35</v>
      </c>
      <c r="E1889" s="62">
        <v>50000</v>
      </c>
      <c r="F1889" s="59">
        <v>20191010</v>
      </c>
      <c r="G1889" s="59">
        <v>20201010</v>
      </c>
      <c r="H1889" s="59">
        <v>20200630</v>
      </c>
      <c r="I1889" s="59" t="s">
        <v>87</v>
      </c>
      <c r="J1889" s="59">
        <v>4.35</v>
      </c>
      <c r="K1889" s="59" t="s">
        <v>79</v>
      </c>
      <c r="L1889" s="66">
        <v>543.75</v>
      </c>
    </row>
    <row r="1890" ht="25" customHeight="1" spans="1:12">
      <c r="A1890" s="59">
        <v>1888</v>
      </c>
      <c r="B1890" s="59" t="s">
        <v>381</v>
      </c>
      <c r="C1890" s="59" t="s">
        <v>2381</v>
      </c>
      <c r="D1890" s="59">
        <v>4.35</v>
      </c>
      <c r="E1890" s="62">
        <v>50000</v>
      </c>
      <c r="F1890" s="59">
        <v>20191010</v>
      </c>
      <c r="G1890" s="59">
        <v>20201010</v>
      </c>
      <c r="H1890" s="59">
        <v>20200630</v>
      </c>
      <c r="I1890" s="59" t="s">
        <v>87</v>
      </c>
      <c r="J1890" s="59">
        <v>4.35</v>
      </c>
      <c r="K1890" s="59" t="s">
        <v>79</v>
      </c>
      <c r="L1890" s="66">
        <v>543.75</v>
      </c>
    </row>
    <row r="1891" ht="25" customHeight="1" spans="1:12">
      <c r="A1891" s="59">
        <v>1889</v>
      </c>
      <c r="B1891" s="59" t="s">
        <v>381</v>
      </c>
      <c r="C1891" s="59" t="s">
        <v>2382</v>
      </c>
      <c r="D1891" s="59">
        <v>4.35</v>
      </c>
      <c r="E1891" s="62">
        <v>50000</v>
      </c>
      <c r="F1891" s="59">
        <v>20191010</v>
      </c>
      <c r="G1891" s="59">
        <v>20201010</v>
      </c>
      <c r="H1891" s="59">
        <v>20200630</v>
      </c>
      <c r="I1891" s="59" t="s">
        <v>2383</v>
      </c>
      <c r="J1891" s="59">
        <v>4.35</v>
      </c>
      <c r="K1891" s="59" t="s">
        <v>79</v>
      </c>
      <c r="L1891" s="66">
        <v>543.75</v>
      </c>
    </row>
    <row r="1892" ht="25" customHeight="1" spans="1:12">
      <c r="A1892" s="59">
        <v>1890</v>
      </c>
      <c r="B1892" s="59" t="s">
        <v>381</v>
      </c>
      <c r="C1892" s="59" t="s">
        <v>2384</v>
      </c>
      <c r="D1892" s="59">
        <v>4.35</v>
      </c>
      <c r="E1892" s="62">
        <v>50000</v>
      </c>
      <c r="F1892" s="59">
        <v>20191010</v>
      </c>
      <c r="G1892" s="59">
        <v>20201010</v>
      </c>
      <c r="H1892" s="59">
        <v>20200630</v>
      </c>
      <c r="I1892" s="59" t="s">
        <v>87</v>
      </c>
      <c r="J1892" s="59">
        <v>4.35</v>
      </c>
      <c r="K1892" s="59" t="s">
        <v>79</v>
      </c>
      <c r="L1892" s="66">
        <v>543.75</v>
      </c>
    </row>
    <row r="1893" ht="25" customHeight="1" spans="1:12">
      <c r="A1893" s="59">
        <v>1891</v>
      </c>
      <c r="B1893" s="59" t="s">
        <v>381</v>
      </c>
      <c r="C1893" s="59" t="s">
        <v>2385</v>
      </c>
      <c r="D1893" s="59">
        <v>4.35</v>
      </c>
      <c r="E1893" s="62">
        <v>50000</v>
      </c>
      <c r="F1893" s="59">
        <v>20191010</v>
      </c>
      <c r="G1893" s="59">
        <v>20201010</v>
      </c>
      <c r="H1893" s="59">
        <v>20200630</v>
      </c>
      <c r="I1893" s="59" t="s">
        <v>2386</v>
      </c>
      <c r="J1893" s="59">
        <v>4.35</v>
      </c>
      <c r="K1893" s="59" t="s">
        <v>79</v>
      </c>
      <c r="L1893" s="66">
        <v>543.75</v>
      </c>
    </row>
    <row r="1894" ht="25" customHeight="1" spans="1:12">
      <c r="A1894" s="59">
        <v>1892</v>
      </c>
      <c r="B1894" s="59" t="s">
        <v>381</v>
      </c>
      <c r="C1894" s="59" t="s">
        <v>2387</v>
      </c>
      <c r="D1894" s="59">
        <v>4.35</v>
      </c>
      <c r="E1894" s="62">
        <v>50000</v>
      </c>
      <c r="F1894" s="59">
        <v>20191010</v>
      </c>
      <c r="G1894" s="59">
        <v>20201010</v>
      </c>
      <c r="H1894" s="59">
        <v>20200630</v>
      </c>
      <c r="I1894" s="59" t="s">
        <v>87</v>
      </c>
      <c r="J1894" s="59">
        <v>4.35</v>
      </c>
      <c r="K1894" s="59" t="s">
        <v>79</v>
      </c>
      <c r="L1894" s="66">
        <v>543.75</v>
      </c>
    </row>
    <row r="1895" ht="25" customHeight="1" spans="1:12">
      <c r="A1895" s="59">
        <v>1893</v>
      </c>
      <c r="B1895" s="59" t="s">
        <v>381</v>
      </c>
      <c r="C1895" s="59" t="s">
        <v>2388</v>
      </c>
      <c r="D1895" s="59">
        <v>4.35</v>
      </c>
      <c r="E1895" s="62">
        <v>50000</v>
      </c>
      <c r="F1895" s="59">
        <v>20191010</v>
      </c>
      <c r="G1895" s="59">
        <v>20201010</v>
      </c>
      <c r="H1895" s="59">
        <v>20200630</v>
      </c>
      <c r="I1895" s="59" t="s">
        <v>87</v>
      </c>
      <c r="J1895" s="59">
        <v>4.35</v>
      </c>
      <c r="K1895" s="59" t="s">
        <v>79</v>
      </c>
      <c r="L1895" s="66">
        <v>543.75</v>
      </c>
    </row>
    <row r="1896" ht="25" customHeight="1" spans="1:12">
      <c r="A1896" s="59">
        <v>1894</v>
      </c>
      <c r="B1896" s="59" t="s">
        <v>381</v>
      </c>
      <c r="C1896" s="59" t="s">
        <v>2389</v>
      </c>
      <c r="D1896" s="59">
        <v>4.35</v>
      </c>
      <c r="E1896" s="62">
        <v>50000</v>
      </c>
      <c r="F1896" s="59">
        <v>20191010</v>
      </c>
      <c r="G1896" s="59">
        <v>20201010</v>
      </c>
      <c r="H1896" s="59">
        <v>20200630</v>
      </c>
      <c r="I1896" s="59" t="s">
        <v>87</v>
      </c>
      <c r="J1896" s="59">
        <v>4.35</v>
      </c>
      <c r="K1896" s="59" t="s">
        <v>79</v>
      </c>
      <c r="L1896" s="66">
        <v>543.75</v>
      </c>
    </row>
    <row r="1897" ht="25" customHeight="1" spans="1:12">
      <c r="A1897" s="59">
        <v>1895</v>
      </c>
      <c r="B1897" s="59" t="s">
        <v>381</v>
      </c>
      <c r="C1897" s="59" t="s">
        <v>2390</v>
      </c>
      <c r="D1897" s="59">
        <v>4.35</v>
      </c>
      <c r="E1897" s="62">
        <v>50000</v>
      </c>
      <c r="F1897" s="59">
        <v>20191010</v>
      </c>
      <c r="G1897" s="59">
        <v>20201010</v>
      </c>
      <c r="H1897" s="59">
        <v>20200630</v>
      </c>
      <c r="I1897" s="59" t="s">
        <v>87</v>
      </c>
      <c r="J1897" s="59">
        <v>4.35</v>
      </c>
      <c r="K1897" s="59" t="s">
        <v>79</v>
      </c>
      <c r="L1897" s="66">
        <v>543.75</v>
      </c>
    </row>
    <row r="1898" ht="25" customHeight="1" spans="1:12">
      <c r="A1898" s="59">
        <v>1896</v>
      </c>
      <c r="B1898" s="59" t="s">
        <v>381</v>
      </c>
      <c r="C1898" s="59" t="s">
        <v>2391</v>
      </c>
      <c r="D1898" s="59">
        <v>4.35</v>
      </c>
      <c r="E1898" s="62">
        <v>50000</v>
      </c>
      <c r="F1898" s="59">
        <v>20191010</v>
      </c>
      <c r="G1898" s="59">
        <v>20201010</v>
      </c>
      <c r="H1898" s="59">
        <v>20200630</v>
      </c>
      <c r="I1898" s="59" t="s">
        <v>87</v>
      </c>
      <c r="J1898" s="59">
        <v>4.35</v>
      </c>
      <c r="K1898" s="59" t="s">
        <v>79</v>
      </c>
      <c r="L1898" s="66">
        <v>543.75</v>
      </c>
    </row>
    <row r="1899" ht="25" customHeight="1" spans="1:12">
      <c r="A1899" s="59">
        <v>1897</v>
      </c>
      <c r="B1899" s="59" t="s">
        <v>381</v>
      </c>
      <c r="C1899" s="59" t="s">
        <v>403</v>
      </c>
      <c r="D1899" s="59">
        <v>4.35</v>
      </c>
      <c r="E1899" s="62">
        <v>50000</v>
      </c>
      <c r="F1899" s="59">
        <v>20191011</v>
      </c>
      <c r="G1899" s="59">
        <v>20201011</v>
      </c>
      <c r="H1899" s="59">
        <v>20200630</v>
      </c>
      <c r="I1899" s="59" t="s">
        <v>177</v>
      </c>
      <c r="J1899" s="59">
        <v>4.35</v>
      </c>
      <c r="K1899" s="59" t="s">
        <v>79</v>
      </c>
      <c r="L1899" s="66">
        <v>543.75</v>
      </c>
    </row>
    <row r="1900" ht="25" customHeight="1" spans="1:12">
      <c r="A1900" s="59">
        <v>1898</v>
      </c>
      <c r="B1900" s="59" t="s">
        <v>381</v>
      </c>
      <c r="C1900" s="59" t="s">
        <v>2392</v>
      </c>
      <c r="D1900" s="59">
        <v>4.35</v>
      </c>
      <c r="E1900" s="62">
        <v>20000</v>
      </c>
      <c r="F1900" s="59">
        <v>20191011</v>
      </c>
      <c r="G1900" s="59">
        <v>20201011</v>
      </c>
      <c r="H1900" s="59">
        <v>20200630</v>
      </c>
      <c r="I1900" s="59" t="s">
        <v>438</v>
      </c>
      <c r="J1900" s="59">
        <v>4.35</v>
      </c>
      <c r="K1900" s="59" t="s">
        <v>79</v>
      </c>
      <c r="L1900" s="66">
        <v>217.5</v>
      </c>
    </row>
    <row r="1901" ht="25" customHeight="1" spans="1:12">
      <c r="A1901" s="59">
        <v>1899</v>
      </c>
      <c r="B1901" s="59" t="s">
        <v>381</v>
      </c>
      <c r="C1901" s="59" t="s">
        <v>2393</v>
      </c>
      <c r="D1901" s="59">
        <v>4.35</v>
      </c>
      <c r="E1901" s="62">
        <v>50000</v>
      </c>
      <c r="F1901" s="59">
        <v>20191011</v>
      </c>
      <c r="G1901" s="59">
        <v>20201011</v>
      </c>
      <c r="H1901" s="59">
        <v>20200630</v>
      </c>
      <c r="I1901" s="59" t="s">
        <v>150</v>
      </c>
      <c r="J1901" s="59">
        <v>4.35</v>
      </c>
      <c r="K1901" s="59" t="s">
        <v>79</v>
      </c>
      <c r="L1901" s="66">
        <v>543.75</v>
      </c>
    </row>
    <row r="1902" ht="25" customHeight="1" spans="1:12">
      <c r="A1902" s="59">
        <v>1900</v>
      </c>
      <c r="B1902" s="59" t="s">
        <v>381</v>
      </c>
      <c r="C1902" s="59" t="s">
        <v>2394</v>
      </c>
      <c r="D1902" s="59">
        <v>4.35</v>
      </c>
      <c r="E1902" s="62">
        <v>10000</v>
      </c>
      <c r="F1902" s="59">
        <v>20191012</v>
      </c>
      <c r="G1902" s="59">
        <v>20201012</v>
      </c>
      <c r="H1902" s="59">
        <v>20200630</v>
      </c>
      <c r="I1902" s="59" t="s">
        <v>150</v>
      </c>
      <c r="J1902" s="59">
        <v>4.35</v>
      </c>
      <c r="K1902" s="59" t="s">
        <v>79</v>
      </c>
      <c r="L1902" s="66">
        <v>108.75</v>
      </c>
    </row>
    <row r="1903" ht="25" customHeight="1" spans="1:12">
      <c r="A1903" s="59">
        <v>1901</v>
      </c>
      <c r="B1903" s="59" t="s">
        <v>381</v>
      </c>
      <c r="C1903" s="59" t="s">
        <v>2395</v>
      </c>
      <c r="D1903" s="59">
        <v>4.35</v>
      </c>
      <c r="E1903" s="62">
        <v>50000</v>
      </c>
      <c r="F1903" s="59">
        <v>20191022</v>
      </c>
      <c r="G1903" s="59">
        <v>20201022</v>
      </c>
      <c r="H1903" s="59">
        <v>20200630</v>
      </c>
      <c r="I1903" s="59" t="s">
        <v>87</v>
      </c>
      <c r="J1903" s="59">
        <v>4.35</v>
      </c>
      <c r="K1903" s="59" t="s">
        <v>79</v>
      </c>
      <c r="L1903" s="66">
        <v>543.75</v>
      </c>
    </row>
    <row r="1904" ht="25" customHeight="1" spans="1:12">
      <c r="A1904" s="59">
        <v>1902</v>
      </c>
      <c r="B1904" s="59" t="s">
        <v>381</v>
      </c>
      <c r="C1904" s="59" t="s">
        <v>2396</v>
      </c>
      <c r="D1904" s="59">
        <v>4.35</v>
      </c>
      <c r="E1904" s="62">
        <v>50000</v>
      </c>
      <c r="F1904" s="59" t="s">
        <v>2397</v>
      </c>
      <c r="G1904" s="59" t="s">
        <v>2398</v>
      </c>
      <c r="H1904" s="59">
        <v>20200630</v>
      </c>
      <c r="I1904" s="59" t="s">
        <v>474</v>
      </c>
      <c r="J1904" s="59">
        <v>4.35</v>
      </c>
      <c r="K1904" s="59" t="s">
        <v>79</v>
      </c>
      <c r="L1904" s="66">
        <v>543.75</v>
      </c>
    </row>
    <row r="1905" ht="25" customHeight="1" spans="1:12">
      <c r="A1905" s="59">
        <v>1903</v>
      </c>
      <c r="B1905" s="59" t="s">
        <v>381</v>
      </c>
      <c r="C1905" s="59" t="s">
        <v>2399</v>
      </c>
      <c r="D1905" s="59">
        <v>4.35</v>
      </c>
      <c r="E1905" s="62">
        <v>50000</v>
      </c>
      <c r="F1905" s="59" t="s">
        <v>2175</v>
      </c>
      <c r="G1905" s="59" t="s">
        <v>2176</v>
      </c>
      <c r="H1905" s="59">
        <v>20200630</v>
      </c>
      <c r="I1905" s="59" t="s">
        <v>2400</v>
      </c>
      <c r="J1905" s="59">
        <v>4.35</v>
      </c>
      <c r="K1905" s="59" t="s">
        <v>79</v>
      </c>
      <c r="L1905" s="66">
        <v>543.75</v>
      </c>
    </row>
    <row r="1906" ht="25" customHeight="1" spans="1:12">
      <c r="A1906" s="59">
        <v>1904</v>
      </c>
      <c r="B1906" s="59" t="s">
        <v>381</v>
      </c>
      <c r="C1906" s="59" t="s">
        <v>2401</v>
      </c>
      <c r="D1906" s="59">
        <v>4.35</v>
      </c>
      <c r="E1906" s="62">
        <v>50000</v>
      </c>
      <c r="F1906" s="59" t="s">
        <v>2175</v>
      </c>
      <c r="G1906" s="59" t="s">
        <v>2176</v>
      </c>
      <c r="H1906" s="59">
        <v>20200630</v>
      </c>
      <c r="I1906" s="59" t="s">
        <v>200</v>
      </c>
      <c r="J1906" s="59">
        <v>4.35</v>
      </c>
      <c r="K1906" s="59" t="s">
        <v>79</v>
      </c>
      <c r="L1906" s="66">
        <v>543.75</v>
      </c>
    </row>
    <row r="1907" ht="25" customHeight="1" spans="1:12">
      <c r="A1907" s="59">
        <v>1905</v>
      </c>
      <c r="B1907" s="59" t="s">
        <v>381</v>
      </c>
      <c r="C1907" s="59" t="s">
        <v>2402</v>
      </c>
      <c r="D1907" s="59">
        <v>4.35</v>
      </c>
      <c r="E1907" s="62">
        <v>50000</v>
      </c>
      <c r="F1907" s="59" t="s">
        <v>2175</v>
      </c>
      <c r="G1907" s="59" t="s">
        <v>2176</v>
      </c>
      <c r="H1907" s="59">
        <v>20200630</v>
      </c>
      <c r="I1907" s="59" t="s">
        <v>200</v>
      </c>
      <c r="J1907" s="59">
        <v>4.35</v>
      </c>
      <c r="K1907" s="59" t="s">
        <v>79</v>
      </c>
      <c r="L1907" s="66">
        <v>543.75</v>
      </c>
    </row>
    <row r="1908" ht="25" customHeight="1" spans="1:12">
      <c r="A1908" s="59">
        <v>1906</v>
      </c>
      <c r="B1908" s="59" t="s">
        <v>381</v>
      </c>
      <c r="C1908" s="59" t="s">
        <v>2403</v>
      </c>
      <c r="D1908" s="59">
        <v>4.35</v>
      </c>
      <c r="E1908" s="62">
        <v>50000</v>
      </c>
      <c r="F1908" s="59" t="s">
        <v>2404</v>
      </c>
      <c r="G1908" s="59" t="s">
        <v>2405</v>
      </c>
      <c r="H1908" s="59">
        <v>20200630</v>
      </c>
      <c r="I1908" s="59" t="s">
        <v>2406</v>
      </c>
      <c r="J1908" s="59">
        <v>4.35</v>
      </c>
      <c r="K1908" s="59" t="s">
        <v>79</v>
      </c>
      <c r="L1908" s="66">
        <v>543.75</v>
      </c>
    </row>
    <row r="1909" ht="25" customHeight="1" spans="1:12">
      <c r="A1909" s="59">
        <v>1907</v>
      </c>
      <c r="B1909" s="59" t="s">
        <v>381</v>
      </c>
      <c r="C1909" s="59" t="s">
        <v>2407</v>
      </c>
      <c r="D1909" s="59">
        <v>4.35</v>
      </c>
      <c r="E1909" s="62">
        <v>50000</v>
      </c>
      <c r="F1909" s="59" t="s">
        <v>2408</v>
      </c>
      <c r="G1909" s="59" t="s">
        <v>2409</v>
      </c>
      <c r="H1909" s="59">
        <v>20200630</v>
      </c>
      <c r="I1909" s="59" t="s">
        <v>87</v>
      </c>
      <c r="J1909" s="59">
        <v>4.35</v>
      </c>
      <c r="K1909" s="59" t="s">
        <v>79</v>
      </c>
      <c r="L1909" s="66">
        <v>543.75</v>
      </c>
    </row>
    <row r="1910" ht="25" customHeight="1" spans="1:12">
      <c r="A1910" s="59">
        <v>1908</v>
      </c>
      <c r="B1910" s="59" t="s">
        <v>381</v>
      </c>
      <c r="C1910" s="59" t="s">
        <v>2410</v>
      </c>
      <c r="D1910" s="59">
        <v>4.35</v>
      </c>
      <c r="E1910" s="62">
        <v>50000</v>
      </c>
      <c r="F1910" s="59" t="s">
        <v>2408</v>
      </c>
      <c r="G1910" s="59" t="s">
        <v>2409</v>
      </c>
      <c r="H1910" s="59">
        <v>20200630</v>
      </c>
      <c r="I1910" s="59" t="s">
        <v>87</v>
      </c>
      <c r="J1910" s="59">
        <v>4.35</v>
      </c>
      <c r="K1910" s="59" t="s">
        <v>79</v>
      </c>
      <c r="L1910" s="66">
        <v>543.75</v>
      </c>
    </row>
    <row r="1911" ht="25" customHeight="1" spans="1:12">
      <c r="A1911" s="59">
        <v>1909</v>
      </c>
      <c r="B1911" s="59" t="s">
        <v>381</v>
      </c>
      <c r="C1911" s="59" t="s">
        <v>2411</v>
      </c>
      <c r="D1911" s="59">
        <v>4.35</v>
      </c>
      <c r="E1911" s="62">
        <v>50000</v>
      </c>
      <c r="F1911" s="59" t="s">
        <v>2408</v>
      </c>
      <c r="G1911" s="59" t="s">
        <v>2409</v>
      </c>
      <c r="H1911" s="59">
        <v>20200630</v>
      </c>
      <c r="I1911" s="59" t="s">
        <v>150</v>
      </c>
      <c r="J1911" s="59">
        <v>4.35</v>
      </c>
      <c r="K1911" s="59" t="s">
        <v>79</v>
      </c>
      <c r="L1911" s="66">
        <v>543.75</v>
      </c>
    </row>
    <row r="1912" ht="25" customHeight="1" spans="1:12">
      <c r="A1912" s="59">
        <v>1910</v>
      </c>
      <c r="B1912" s="59" t="s">
        <v>381</v>
      </c>
      <c r="C1912" s="59" t="s">
        <v>2412</v>
      </c>
      <c r="D1912" s="59">
        <v>4.35</v>
      </c>
      <c r="E1912" s="62">
        <v>50000</v>
      </c>
      <c r="F1912" s="59" t="s">
        <v>2408</v>
      </c>
      <c r="G1912" s="59" t="s">
        <v>2409</v>
      </c>
      <c r="H1912" s="59">
        <v>20200630</v>
      </c>
      <c r="I1912" s="59" t="s">
        <v>87</v>
      </c>
      <c r="J1912" s="59">
        <v>4.35</v>
      </c>
      <c r="K1912" s="59" t="s">
        <v>79</v>
      </c>
      <c r="L1912" s="66">
        <v>543.75</v>
      </c>
    </row>
    <row r="1913" ht="25" customHeight="1" spans="1:12">
      <c r="A1913" s="59">
        <v>1911</v>
      </c>
      <c r="B1913" s="59" t="s">
        <v>381</v>
      </c>
      <c r="C1913" s="59" t="s">
        <v>2413</v>
      </c>
      <c r="D1913" s="59">
        <v>4.35</v>
      </c>
      <c r="E1913" s="62">
        <v>50000</v>
      </c>
      <c r="F1913" s="59" t="s">
        <v>2408</v>
      </c>
      <c r="G1913" s="59" t="s">
        <v>2409</v>
      </c>
      <c r="H1913" s="59">
        <v>20200630</v>
      </c>
      <c r="I1913" s="59" t="s">
        <v>87</v>
      </c>
      <c r="J1913" s="59">
        <v>4.35</v>
      </c>
      <c r="K1913" s="59" t="s">
        <v>79</v>
      </c>
      <c r="L1913" s="66">
        <v>543.75</v>
      </c>
    </row>
    <row r="1914" ht="25" customHeight="1" spans="1:12">
      <c r="A1914" s="59">
        <v>1912</v>
      </c>
      <c r="B1914" s="59" t="s">
        <v>381</v>
      </c>
      <c r="C1914" s="59" t="s">
        <v>2414</v>
      </c>
      <c r="D1914" s="59">
        <v>4.35</v>
      </c>
      <c r="E1914" s="62">
        <v>50000</v>
      </c>
      <c r="F1914" s="59" t="s">
        <v>2408</v>
      </c>
      <c r="G1914" s="59" t="s">
        <v>2409</v>
      </c>
      <c r="H1914" s="59">
        <v>20200630</v>
      </c>
      <c r="I1914" s="59" t="s">
        <v>150</v>
      </c>
      <c r="J1914" s="59">
        <v>4.35</v>
      </c>
      <c r="K1914" s="59" t="s">
        <v>79</v>
      </c>
      <c r="L1914" s="66">
        <v>543.75</v>
      </c>
    </row>
    <row r="1915" ht="25" customHeight="1" spans="1:12">
      <c r="A1915" s="59">
        <v>1913</v>
      </c>
      <c r="B1915" s="59" t="s">
        <v>381</v>
      </c>
      <c r="C1915" s="59" t="s">
        <v>2415</v>
      </c>
      <c r="D1915" s="59">
        <v>4.35</v>
      </c>
      <c r="E1915" s="62">
        <v>50000</v>
      </c>
      <c r="F1915" s="59" t="s">
        <v>2408</v>
      </c>
      <c r="G1915" s="59" t="s">
        <v>2409</v>
      </c>
      <c r="H1915" s="59">
        <v>20200630</v>
      </c>
      <c r="I1915" s="59" t="s">
        <v>87</v>
      </c>
      <c r="J1915" s="59">
        <v>4.35</v>
      </c>
      <c r="K1915" s="59" t="s">
        <v>79</v>
      </c>
      <c r="L1915" s="66">
        <v>543.75</v>
      </c>
    </row>
    <row r="1916" ht="25" customHeight="1" spans="1:12">
      <c r="A1916" s="59">
        <v>1914</v>
      </c>
      <c r="B1916" s="59" t="s">
        <v>381</v>
      </c>
      <c r="C1916" s="59" t="s">
        <v>2416</v>
      </c>
      <c r="D1916" s="59">
        <v>4.35</v>
      </c>
      <c r="E1916" s="62">
        <v>50000</v>
      </c>
      <c r="F1916" s="59" t="s">
        <v>2408</v>
      </c>
      <c r="G1916" s="59" t="s">
        <v>2409</v>
      </c>
      <c r="H1916" s="59">
        <v>20200630</v>
      </c>
      <c r="I1916" s="59" t="s">
        <v>87</v>
      </c>
      <c r="J1916" s="59">
        <v>4.35</v>
      </c>
      <c r="K1916" s="59" t="s">
        <v>79</v>
      </c>
      <c r="L1916" s="66">
        <v>543.75</v>
      </c>
    </row>
    <row r="1917" ht="25" customHeight="1" spans="1:12">
      <c r="A1917" s="59">
        <v>1915</v>
      </c>
      <c r="B1917" s="59" t="s">
        <v>381</v>
      </c>
      <c r="C1917" s="59" t="s">
        <v>2417</v>
      </c>
      <c r="D1917" s="59">
        <v>4.35</v>
      </c>
      <c r="E1917" s="62">
        <v>50000</v>
      </c>
      <c r="F1917" s="59" t="s">
        <v>2178</v>
      </c>
      <c r="G1917" s="59" t="s">
        <v>2179</v>
      </c>
      <c r="H1917" s="59">
        <v>20200630</v>
      </c>
      <c r="I1917" s="59" t="s">
        <v>87</v>
      </c>
      <c r="J1917" s="59">
        <v>4.35</v>
      </c>
      <c r="K1917" s="59" t="s">
        <v>79</v>
      </c>
      <c r="L1917" s="66">
        <v>543.75</v>
      </c>
    </row>
    <row r="1918" ht="25" customHeight="1" spans="1:12">
      <c r="A1918" s="59">
        <v>1916</v>
      </c>
      <c r="B1918" s="59" t="s">
        <v>381</v>
      </c>
      <c r="C1918" s="59" t="s">
        <v>2418</v>
      </c>
      <c r="D1918" s="59">
        <v>4.35</v>
      </c>
      <c r="E1918" s="62">
        <v>50000</v>
      </c>
      <c r="F1918" s="59" t="s">
        <v>2044</v>
      </c>
      <c r="G1918" s="59" t="s">
        <v>2045</v>
      </c>
      <c r="H1918" s="59">
        <v>20200630</v>
      </c>
      <c r="I1918" s="59" t="s">
        <v>2419</v>
      </c>
      <c r="J1918" s="59">
        <v>4.35</v>
      </c>
      <c r="K1918" s="59" t="s">
        <v>79</v>
      </c>
      <c r="L1918" s="66">
        <v>543.75</v>
      </c>
    </row>
    <row r="1919" ht="25" customHeight="1" spans="1:12">
      <c r="A1919" s="59">
        <v>1917</v>
      </c>
      <c r="B1919" s="59" t="s">
        <v>381</v>
      </c>
      <c r="C1919" s="59" t="s">
        <v>2420</v>
      </c>
      <c r="D1919" s="59">
        <v>4.35</v>
      </c>
      <c r="E1919" s="62">
        <v>50000</v>
      </c>
      <c r="F1919" s="59" t="s">
        <v>2044</v>
      </c>
      <c r="G1919" s="59" t="s">
        <v>2045</v>
      </c>
      <c r="H1919" s="59">
        <v>20200630</v>
      </c>
      <c r="I1919" s="59" t="s">
        <v>2421</v>
      </c>
      <c r="J1919" s="59">
        <v>4.35</v>
      </c>
      <c r="K1919" s="59" t="s">
        <v>79</v>
      </c>
      <c r="L1919" s="66">
        <v>217.5</v>
      </c>
    </row>
    <row r="1920" ht="25" customHeight="1" spans="1:12">
      <c r="A1920" s="59">
        <v>1918</v>
      </c>
      <c r="B1920" s="59" t="s">
        <v>381</v>
      </c>
      <c r="C1920" s="59" t="s">
        <v>2422</v>
      </c>
      <c r="D1920" s="59">
        <v>4.35</v>
      </c>
      <c r="E1920" s="62">
        <v>50000</v>
      </c>
      <c r="F1920" s="59" t="s">
        <v>2423</v>
      </c>
      <c r="G1920" s="59" t="s">
        <v>2424</v>
      </c>
      <c r="H1920" s="59">
        <v>20200630</v>
      </c>
      <c r="I1920" s="59" t="s">
        <v>2425</v>
      </c>
      <c r="J1920" s="59">
        <v>4.35</v>
      </c>
      <c r="K1920" s="59" t="s">
        <v>79</v>
      </c>
      <c r="L1920" s="66">
        <v>543.75</v>
      </c>
    </row>
    <row r="1921" ht="25" customHeight="1" spans="1:12">
      <c r="A1921" s="59">
        <v>1919</v>
      </c>
      <c r="B1921" s="59" t="s">
        <v>54</v>
      </c>
      <c r="C1921" s="59" t="s">
        <v>2426</v>
      </c>
      <c r="D1921" s="59">
        <v>4.75</v>
      </c>
      <c r="E1921" s="62">
        <v>5000</v>
      </c>
      <c r="F1921" s="59">
        <v>20180604</v>
      </c>
      <c r="G1921" s="59">
        <v>20210604</v>
      </c>
      <c r="H1921" s="59">
        <v>20200630</v>
      </c>
      <c r="I1921" s="59" t="s">
        <v>87</v>
      </c>
      <c r="J1921" s="59">
        <v>4.75</v>
      </c>
      <c r="K1921" s="59" t="s">
        <v>79</v>
      </c>
      <c r="L1921" s="66">
        <v>59.38</v>
      </c>
    </row>
    <row r="1922" ht="25" customHeight="1" spans="1:12">
      <c r="A1922" s="59">
        <v>1920</v>
      </c>
      <c r="B1922" s="59" t="s">
        <v>54</v>
      </c>
      <c r="C1922" s="59" t="s">
        <v>2427</v>
      </c>
      <c r="D1922" s="59">
        <v>4.75</v>
      </c>
      <c r="E1922" s="62">
        <v>5000</v>
      </c>
      <c r="F1922" s="59">
        <v>20180605</v>
      </c>
      <c r="G1922" s="59">
        <v>20210605</v>
      </c>
      <c r="H1922" s="59">
        <v>20200630</v>
      </c>
      <c r="I1922" s="59" t="s">
        <v>87</v>
      </c>
      <c r="J1922" s="59">
        <v>4.75</v>
      </c>
      <c r="K1922" s="59" t="s">
        <v>79</v>
      </c>
      <c r="L1922" s="66">
        <v>59.38</v>
      </c>
    </row>
    <row r="1923" ht="25" customHeight="1" spans="1:12">
      <c r="A1923" s="59">
        <v>1921</v>
      </c>
      <c r="B1923" s="59" t="s">
        <v>54</v>
      </c>
      <c r="C1923" s="59" t="s">
        <v>2428</v>
      </c>
      <c r="D1923" s="59">
        <v>4.75</v>
      </c>
      <c r="E1923" s="62">
        <v>5000</v>
      </c>
      <c r="F1923" s="59">
        <v>20180606</v>
      </c>
      <c r="G1923" s="59">
        <v>20210606</v>
      </c>
      <c r="H1923" s="59">
        <v>20200630</v>
      </c>
      <c r="I1923" s="59" t="s">
        <v>87</v>
      </c>
      <c r="J1923" s="59">
        <v>4.75</v>
      </c>
      <c r="K1923" s="59" t="s">
        <v>79</v>
      </c>
      <c r="L1923" s="66">
        <v>59.38</v>
      </c>
    </row>
    <row r="1924" ht="25" customHeight="1" spans="1:12">
      <c r="A1924" s="59">
        <v>1922</v>
      </c>
      <c r="B1924" s="59" t="s">
        <v>54</v>
      </c>
      <c r="C1924" s="59" t="s">
        <v>2429</v>
      </c>
      <c r="D1924" s="59">
        <v>4.75</v>
      </c>
      <c r="E1924" s="62">
        <v>5000</v>
      </c>
      <c r="F1924" s="59">
        <v>20180606</v>
      </c>
      <c r="G1924" s="59">
        <v>20210606</v>
      </c>
      <c r="H1924" s="59">
        <v>20200630</v>
      </c>
      <c r="I1924" s="59" t="s">
        <v>87</v>
      </c>
      <c r="J1924" s="59">
        <v>4.75</v>
      </c>
      <c r="K1924" s="59" t="s">
        <v>79</v>
      </c>
      <c r="L1924" s="66">
        <v>59.38</v>
      </c>
    </row>
    <row r="1925" ht="25" customHeight="1" spans="1:12">
      <c r="A1925" s="59">
        <v>1923</v>
      </c>
      <c r="B1925" s="59" t="s">
        <v>54</v>
      </c>
      <c r="C1925" s="59" t="s">
        <v>2430</v>
      </c>
      <c r="D1925" s="59">
        <v>4.75</v>
      </c>
      <c r="E1925" s="62">
        <v>5000</v>
      </c>
      <c r="F1925" s="59">
        <v>20180606</v>
      </c>
      <c r="G1925" s="59">
        <v>20210606</v>
      </c>
      <c r="H1925" s="59">
        <v>20200630</v>
      </c>
      <c r="I1925" s="59" t="s">
        <v>87</v>
      </c>
      <c r="J1925" s="59">
        <v>4.75</v>
      </c>
      <c r="K1925" s="59" t="s">
        <v>79</v>
      </c>
      <c r="L1925" s="66">
        <v>59.38</v>
      </c>
    </row>
    <row r="1926" ht="25" customHeight="1" spans="1:12">
      <c r="A1926" s="59">
        <v>1924</v>
      </c>
      <c r="B1926" s="59" t="s">
        <v>54</v>
      </c>
      <c r="C1926" s="59" t="s">
        <v>2431</v>
      </c>
      <c r="D1926" s="59">
        <v>4.75</v>
      </c>
      <c r="E1926" s="62">
        <v>5000</v>
      </c>
      <c r="F1926" s="59">
        <v>20180606</v>
      </c>
      <c r="G1926" s="59">
        <v>20210606</v>
      </c>
      <c r="H1926" s="59">
        <v>20200630</v>
      </c>
      <c r="I1926" s="59" t="s">
        <v>87</v>
      </c>
      <c r="J1926" s="59">
        <v>4.75</v>
      </c>
      <c r="K1926" s="59" t="s">
        <v>79</v>
      </c>
      <c r="L1926" s="66">
        <v>59.38</v>
      </c>
    </row>
    <row r="1927" ht="25" customHeight="1" spans="1:12">
      <c r="A1927" s="59">
        <v>1925</v>
      </c>
      <c r="B1927" s="59" t="s">
        <v>54</v>
      </c>
      <c r="C1927" s="59" t="s">
        <v>2432</v>
      </c>
      <c r="D1927" s="59">
        <v>4.75</v>
      </c>
      <c r="E1927" s="62">
        <v>5000</v>
      </c>
      <c r="F1927" s="59">
        <v>20180607</v>
      </c>
      <c r="G1927" s="59">
        <v>20210607</v>
      </c>
      <c r="H1927" s="59">
        <v>20200630</v>
      </c>
      <c r="I1927" s="59" t="s">
        <v>87</v>
      </c>
      <c r="J1927" s="59">
        <v>4.75</v>
      </c>
      <c r="K1927" s="59" t="s">
        <v>79</v>
      </c>
      <c r="L1927" s="66">
        <v>59.38</v>
      </c>
    </row>
    <row r="1928" ht="25" customHeight="1" spans="1:12">
      <c r="A1928" s="59">
        <v>1926</v>
      </c>
      <c r="B1928" s="59" t="s">
        <v>54</v>
      </c>
      <c r="C1928" s="59" t="s">
        <v>2433</v>
      </c>
      <c r="D1928" s="59">
        <v>4.75</v>
      </c>
      <c r="E1928" s="62">
        <v>5000</v>
      </c>
      <c r="F1928" s="59">
        <v>20180608</v>
      </c>
      <c r="G1928" s="59">
        <v>20210608</v>
      </c>
      <c r="H1928" s="59">
        <v>20200630</v>
      </c>
      <c r="I1928" s="59" t="s">
        <v>87</v>
      </c>
      <c r="J1928" s="59">
        <v>4.75</v>
      </c>
      <c r="K1928" s="59" t="s">
        <v>79</v>
      </c>
      <c r="L1928" s="66">
        <v>59.38</v>
      </c>
    </row>
    <row r="1929" ht="25" customHeight="1" spans="1:12">
      <c r="A1929" s="59">
        <v>1927</v>
      </c>
      <c r="B1929" s="59" t="s">
        <v>54</v>
      </c>
      <c r="C1929" s="59" t="s">
        <v>2434</v>
      </c>
      <c r="D1929" s="59">
        <v>4.75</v>
      </c>
      <c r="E1929" s="62">
        <v>5000</v>
      </c>
      <c r="F1929" s="59">
        <v>20180608</v>
      </c>
      <c r="G1929" s="59">
        <v>20210608</v>
      </c>
      <c r="H1929" s="59">
        <v>20200630</v>
      </c>
      <c r="I1929" s="59" t="s">
        <v>87</v>
      </c>
      <c r="J1929" s="59">
        <v>4.75</v>
      </c>
      <c r="K1929" s="59" t="s">
        <v>79</v>
      </c>
      <c r="L1929" s="66">
        <v>59.38</v>
      </c>
    </row>
    <row r="1930" ht="25" customHeight="1" spans="1:12">
      <c r="A1930" s="59">
        <v>1928</v>
      </c>
      <c r="B1930" s="59" t="s">
        <v>54</v>
      </c>
      <c r="C1930" s="59" t="s">
        <v>2435</v>
      </c>
      <c r="D1930" s="59">
        <v>4.75</v>
      </c>
      <c r="E1930" s="62">
        <v>5000</v>
      </c>
      <c r="F1930" s="59">
        <v>20180611</v>
      </c>
      <c r="G1930" s="59">
        <v>20210611</v>
      </c>
      <c r="H1930" s="59">
        <v>20200630</v>
      </c>
      <c r="I1930" s="59" t="s">
        <v>87</v>
      </c>
      <c r="J1930" s="59">
        <v>4.75</v>
      </c>
      <c r="K1930" s="59" t="s">
        <v>79</v>
      </c>
      <c r="L1930" s="66">
        <v>59.38</v>
      </c>
    </row>
    <row r="1931" ht="25" customHeight="1" spans="1:12">
      <c r="A1931" s="59">
        <v>1929</v>
      </c>
      <c r="B1931" s="59" t="s">
        <v>54</v>
      </c>
      <c r="C1931" s="59" t="s">
        <v>2436</v>
      </c>
      <c r="D1931" s="59">
        <v>4.75</v>
      </c>
      <c r="E1931" s="62">
        <v>5000</v>
      </c>
      <c r="F1931" s="59">
        <v>20180615</v>
      </c>
      <c r="G1931" s="59">
        <v>20210615</v>
      </c>
      <c r="H1931" s="59">
        <v>20200630</v>
      </c>
      <c r="I1931" s="59" t="s">
        <v>87</v>
      </c>
      <c r="J1931" s="59">
        <v>4.75</v>
      </c>
      <c r="K1931" s="59" t="s">
        <v>79</v>
      </c>
      <c r="L1931" s="66">
        <v>59.38</v>
      </c>
    </row>
    <row r="1932" ht="25" customHeight="1" spans="1:12">
      <c r="A1932" s="59">
        <v>1930</v>
      </c>
      <c r="B1932" s="59" t="s">
        <v>54</v>
      </c>
      <c r="C1932" s="59" t="s">
        <v>2437</v>
      </c>
      <c r="D1932" s="59">
        <v>4.75</v>
      </c>
      <c r="E1932" s="62">
        <v>5000</v>
      </c>
      <c r="F1932" s="59">
        <v>20180619</v>
      </c>
      <c r="G1932" s="59">
        <v>20210619</v>
      </c>
      <c r="H1932" s="59">
        <v>20200630</v>
      </c>
      <c r="I1932" s="59" t="s">
        <v>87</v>
      </c>
      <c r="J1932" s="59">
        <v>4.75</v>
      </c>
      <c r="K1932" s="59" t="s">
        <v>79</v>
      </c>
      <c r="L1932" s="66">
        <v>59.38</v>
      </c>
    </row>
    <row r="1933" ht="25" customHeight="1" spans="1:12">
      <c r="A1933" s="59">
        <v>1931</v>
      </c>
      <c r="B1933" s="59" t="s">
        <v>54</v>
      </c>
      <c r="C1933" s="59" t="s">
        <v>2438</v>
      </c>
      <c r="D1933" s="59">
        <v>4.75</v>
      </c>
      <c r="E1933" s="62">
        <v>5000</v>
      </c>
      <c r="F1933" s="59">
        <v>20180710</v>
      </c>
      <c r="G1933" s="59">
        <v>20210710</v>
      </c>
      <c r="H1933" s="59">
        <v>20200630</v>
      </c>
      <c r="I1933" s="59" t="s">
        <v>87</v>
      </c>
      <c r="J1933" s="59">
        <v>4.75</v>
      </c>
      <c r="K1933" s="59" t="s">
        <v>79</v>
      </c>
      <c r="L1933" s="66">
        <v>59.38</v>
      </c>
    </row>
    <row r="1934" ht="25" customHeight="1" spans="1:12">
      <c r="A1934" s="59">
        <v>1932</v>
      </c>
      <c r="B1934" s="59" t="s">
        <v>54</v>
      </c>
      <c r="C1934" s="59" t="s">
        <v>2439</v>
      </c>
      <c r="D1934" s="59">
        <v>4.75</v>
      </c>
      <c r="E1934" s="62">
        <v>5000</v>
      </c>
      <c r="F1934" s="59">
        <v>20180711</v>
      </c>
      <c r="G1934" s="59">
        <v>20210711</v>
      </c>
      <c r="H1934" s="59">
        <v>20200630</v>
      </c>
      <c r="I1934" s="59" t="s">
        <v>87</v>
      </c>
      <c r="J1934" s="59">
        <v>4.75</v>
      </c>
      <c r="K1934" s="59" t="s">
        <v>79</v>
      </c>
      <c r="L1934" s="66">
        <v>59.38</v>
      </c>
    </row>
    <row r="1935" ht="25" customHeight="1" spans="1:12">
      <c r="A1935" s="59">
        <v>1933</v>
      </c>
      <c r="B1935" s="59" t="s">
        <v>54</v>
      </c>
      <c r="C1935" s="59" t="s">
        <v>2440</v>
      </c>
      <c r="D1935" s="59">
        <v>4.75</v>
      </c>
      <c r="E1935" s="62">
        <v>5000</v>
      </c>
      <c r="F1935" s="59">
        <v>20180711</v>
      </c>
      <c r="G1935" s="59">
        <v>20210711</v>
      </c>
      <c r="H1935" s="59">
        <v>20200630</v>
      </c>
      <c r="I1935" s="59" t="s">
        <v>87</v>
      </c>
      <c r="J1935" s="59">
        <v>4.75</v>
      </c>
      <c r="K1935" s="59" t="s">
        <v>79</v>
      </c>
      <c r="L1935" s="66">
        <v>59.38</v>
      </c>
    </row>
    <row r="1936" ht="25" customHeight="1" spans="1:12">
      <c r="A1936" s="59">
        <v>1934</v>
      </c>
      <c r="B1936" s="59" t="s">
        <v>54</v>
      </c>
      <c r="C1936" s="59" t="s">
        <v>2441</v>
      </c>
      <c r="D1936" s="59">
        <v>4.75</v>
      </c>
      <c r="E1936" s="62">
        <v>5000</v>
      </c>
      <c r="F1936" s="59">
        <v>20180713</v>
      </c>
      <c r="G1936" s="59">
        <v>20210713</v>
      </c>
      <c r="H1936" s="59">
        <v>20200630</v>
      </c>
      <c r="I1936" s="59" t="s">
        <v>87</v>
      </c>
      <c r="J1936" s="59">
        <v>4.75</v>
      </c>
      <c r="K1936" s="59" t="s">
        <v>79</v>
      </c>
      <c r="L1936" s="66">
        <v>59.38</v>
      </c>
    </row>
    <row r="1937" ht="25" customHeight="1" spans="1:12">
      <c r="A1937" s="59">
        <v>1935</v>
      </c>
      <c r="B1937" s="59" t="s">
        <v>54</v>
      </c>
      <c r="C1937" s="59" t="s">
        <v>2442</v>
      </c>
      <c r="D1937" s="59">
        <v>4.75</v>
      </c>
      <c r="E1937" s="62">
        <v>5000</v>
      </c>
      <c r="F1937" s="59">
        <v>20180714</v>
      </c>
      <c r="G1937" s="59">
        <v>20210714</v>
      </c>
      <c r="H1937" s="59">
        <v>20200630</v>
      </c>
      <c r="I1937" s="59" t="s">
        <v>87</v>
      </c>
      <c r="J1937" s="59">
        <v>4.75</v>
      </c>
      <c r="K1937" s="59" t="s">
        <v>79</v>
      </c>
      <c r="L1937" s="66">
        <v>59.38</v>
      </c>
    </row>
    <row r="1938" ht="25" customHeight="1" spans="1:12">
      <c r="A1938" s="59">
        <v>1936</v>
      </c>
      <c r="B1938" s="59" t="s">
        <v>54</v>
      </c>
      <c r="C1938" s="59" t="s">
        <v>2443</v>
      </c>
      <c r="D1938" s="59">
        <v>4.75</v>
      </c>
      <c r="E1938" s="62">
        <v>5000</v>
      </c>
      <c r="F1938" s="59">
        <v>20180725</v>
      </c>
      <c r="G1938" s="59">
        <v>20210725</v>
      </c>
      <c r="H1938" s="59">
        <v>20200630</v>
      </c>
      <c r="I1938" s="59" t="s">
        <v>87</v>
      </c>
      <c r="J1938" s="59">
        <v>4.75</v>
      </c>
      <c r="K1938" s="59" t="s">
        <v>79</v>
      </c>
      <c r="L1938" s="66">
        <v>59.38</v>
      </c>
    </row>
    <row r="1939" ht="25" customHeight="1" spans="1:12">
      <c r="A1939" s="59">
        <v>1937</v>
      </c>
      <c r="B1939" s="59" t="s">
        <v>54</v>
      </c>
      <c r="C1939" s="59" t="s">
        <v>2444</v>
      </c>
      <c r="D1939" s="59">
        <v>4.75</v>
      </c>
      <c r="E1939" s="62">
        <v>5000</v>
      </c>
      <c r="F1939" s="59">
        <v>20180725</v>
      </c>
      <c r="G1939" s="59">
        <v>20210725</v>
      </c>
      <c r="H1939" s="59">
        <v>20200630</v>
      </c>
      <c r="I1939" s="59" t="s">
        <v>87</v>
      </c>
      <c r="J1939" s="59">
        <v>4.75</v>
      </c>
      <c r="K1939" s="59" t="s">
        <v>79</v>
      </c>
      <c r="L1939" s="66">
        <v>59.38</v>
      </c>
    </row>
    <row r="1940" ht="25" customHeight="1" spans="1:12">
      <c r="A1940" s="59">
        <v>1938</v>
      </c>
      <c r="B1940" s="59" t="s">
        <v>54</v>
      </c>
      <c r="C1940" s="59" t="s">
        <v>2445</v>
      </c>
      <c r="D1940" s="59">
        <v>4.75</v>
      </c>
      <c r="E1940" s="62">
        <v>5000</v>
      </c>
      <c r="F1940" s="59">
        <v>20180725</v>
      </c>
      <c r="G1940" s="59">
        <v>20210725</v>
      </c>
      <c r="H1940" s="59">
        <v>20200630</v>
      </c>
      <c r="I1940" s="59" t="s">
        <v>87</v>
      </c>
      <c r="J1940" s="59">
        <v>4.75</v>
      </c>
      <c r="K1940" s="59" t="s">
        <v>79</v>
      </c>
      <c r="L1940" s="66">
        <v>59.38</v>
      </c>
    </row>
    <row r="1941" ht="25" customHeight="1" spans="1:12">
      <c r="A1941" s="59">
        <v>1939</v>
      </c>
      <c r="B1941" s="59" t="s">
        <v>54</v>
      </c>
      <c r="C1941" s="59" t="s">
        <v>1053</v>
      </c>
      <c r="D1941" s="59">
        <v>4.75</v>
      </c>
      <c r="E1941" s="62">
        <v>5000</v>
      </c>
      <c r="F1941" s="59">
        <v>20180803</v>
      </c>
      <c r="G1941" s="59">
        <v>20210803</v>
      </c>
      <c r="H1941" s="59">
        <v>20200630</v>
      </c>
      <c r="I1941" s="59" t="s">
        <v>87</v>
      </c>
      <c r="J1941" s="59">
        <v>4.75</v>
      </c>
      <c r="K1941" s="59" t="s">
        <v>79</v>
      </c>
      <c r="L1941" s="66">
        <v>59.38</v>
      </c>
    </row>
    <row r="1942" ht="25" customHeight="1" spans="1:12">
      <c r="A1942" s="59">
        <v>1940</v>
      </c>
      <c r="B1942" s="59" t="s">
        <v>54</v>
      </c>
      <c r="C1942" s="59" t="s">
        <v>2446</v>
      </c>
      <c r="D1942" s="59">
        <v>4.35</v>
      </c>
      <c r="E1942" s="62">
        <v>20000</v>
      </c>
      <c r="F1942" s="59">
        <v>20190816</v>
      </c>
      <c r="G1942" s="59">
        <v>20200816</v>
      </c>
      <c r="H1942" s="59">
        <v>20200630</v>
      </c>
      <c r="I1942" s="59" t="s">
        <v>27</v>
      </c>
      <c r="J1942" s="59">
        <v>4.35</v>
      </c>
      <c r="K1942" s="59" t="s">
        <v>79</v>
      </c>
      <c r="L1942" s="66">
        <v>217.5</v>
      </c>
    </row>
    <row r="1943" ht="25" customHeight="1" spans="1:12">
      <c r="A1943" s="59">
        <v>1941</v>
      </c>
      <c r="B1943" s="59" t="s">
        <v>54</v>
      </c>
      <c r="C1943" s="59" t="s">
        <v>2447</v>
      </c>
      <c r="D1943" s="59">
        <v>4.35</v>
      </c>
      <c r="E1943" s="62">
        <v>50000</v>
      </c>
      <c r="F1943" s="59">
        <v>20190826</v>
      </c>
      <c r="G1943" s="59">
        <v>20200826</v>
      </c>
      <c r="H1943" s="59">
        <v>20200630</v>
      </c>
      <c r="I1943" s="59" t="s">
        <v>87</v>
      </c>
      <c r="J1943" s="59">
        <v>4.35</v>
      </c>
      <c r="K1943" s="59" t="s">
        <v>79</v>
      </c>
      <c r="L1943" s="66">
        <v>543.75</v>
      </c>
    </row>
    <row r="1944" ht="25" customHeight="1" spans="1:12">
      <c r="A1944" s="59">
        <v>1942</v>
      </c>
      <c r="B1944" s="59" t="s">
        <v>54</v>
      </c>
      <c r="C1944" s="59" t="s">
        <v>2448</v>
      </c>
      <c r="D1944" s="59">
        <v>4.35</v>
      </c>
      <c r="E1944" s="62">
        <v>20000</v>
      </c>
      <c r="F1944" s="59">
        <v>20190828</v>
      </c>
      <c r="G1944" s="59">
        <v>20200828</v>
      </c>
      <c r="H1944" s="59">
        <v>20200630</v>
      </c>
      <c r="I1944" s="59" t="s">
        <v>87</v>
      </c>
      <c r="J1944" s="59">
        <v>4.35</v>
      </c>
      <c r="K1944" s="59" t="s">
        <v>79</v>
      </c>
      <c r="L1944" s="66">
        <v>217.5</v>
      </c>
    </row>
    <row r="1945" ht="25" customHeight="1" spans="1:12">
      <c r="A1945" s="59">
        <v>1943</v>
      </c>
      <c r="B1945" s="59" t="s">
        <v>54</v>
      </c>
      <c r="C1945" s="59" t="s">
        <v>2449</v>
      </c>
      <c r="D1945" s="59">
        <v>4.35</v>
      </c>
      <c r="E1945" s="62">
        <v>50000</v>
      </c>
      <c r="F1945" s="59">
        <v>20190828</v>
      </c>
      <c r="G1945" s="59">
        <v>20200828</v>
      </c>
      <c r="H1945" s="59">
        <v>20200630</v>
      </c>
      <c r="I1945" s="59" t="s">
        <v>87</v>
      </c>
      <c r="J1945" s="59">
        <v>4.35</v>
      </c>
      <c r="K1945" s="59" t="s">
        <v>79</v>
      </c>
      <c r="L1945" s="66">
        <v>543.75</v>
      </c>
    </row>
    <row r="1946" ht="25" customHeight="1" spans="1:12">
      <c r="A1946" s="59">
        <v>1944</v>
      </c>
      <c r="B1946" s="59" t="s">
        <v>54</v>
      </c>
      <c r="C1946" s="59" t="s">
        <v>2450</v>
      </c>
      <c r="D1946" s="59">
        <v>4.35</v>
      </c>
      <c r="E1946" s="62">
        <v>50000</v>
      </c>
      <c r="F1946" s="59">
        <v>20190830</v>
      </c>
      <c r="G1946" s="59">
        <v>20200830</v>
      </c>
      <c r="H1946" s="59">
        <v>20200630</v>
      </c>
      <c r="I1946" s="59" t="s">
        <v>1059</v>
      </c>
      <c r="J1946" s="59">
        <v>4.35</v>
      </c>
      <c r="K1946" s="59" t="s">
        <v>79</v>
      </c>
      <c r="L1946" s="66">
        <v>543.75</v>
      </c>
    </row>
    <row r="1947" ht="25" customHeight="1" spans="1:12">
      <c r="A1947" s="59">
        <v>1945</v>
      </c>
      <c r="B1947" s="59" t="s">
        <v>54</v>
      </c>
      <c r="C1947" s="59" t="s">
        <v>2451</v>
      </c>
      <c r="D1947" s="59">
        <v>4.35</v>
      </c>
      <c r="E1947" s="62">
        <v>50000</v>
      </c>
      <c r="F1947" s="59">
        <v>20190830</v>
      </c>
      <c r="G1947" s="59">
        <v>20200830</v>
      </c>
      <c r="H1947" s="59">
        <v>20200630</v>
      </c>
      <c r="I1947" s="59" t="s">
        <v>87</v>
      </c>
      <c r="J1947" s="59">
        <v>4.35</v>
      </c>
      <c r="K1947" s="59" t="s">
        <v>79</v>
      </c>
      <c r="L1947" s="66">
        <v>543.75</v>
      </c>
    </row>
    <row r="1948" ht="25" customHeight="1" spans="1:12">
      <c r="A1948" s="59">
        <v>1946</v>
      </c>
      <c r="B1948" s="59" t="s">
        <v>54</v>
      </c>
      <c r="C1948" s="59" t="s">
        <v>2452</v>
      </c>
      <c r="D1948" s="59">
        <v>4.35</v>
      </c>
      <c r="E1948" s="62">
        <v>50000</v>
      </c>
      <c r="F1948" s="59">
        <v>20190831</v>
      </c>
      <c r="G1948" s="59">
        <v>20200831</v>
      </c>
      <c r="H1948" s="59">
        <v>20200630</v>
      </c>
      <c r="I1948" s="59" t="s">
        <v>87</v>
      </c>
      <c r="J1948" s="59">
        <v>4.35</v>
      </c>
      <c r="K1948" s="59" t="s">
        <v>79</v>
      </c>
      <c r="L1948" s="66">
        <v>543.75</v>
      </c>
    </row>
    <row r="1949" ht="25" customHeight="1" spans="1:12">
      <c r="A1949" s="59">
        <v>1947</v>
      </c>
      <c r="B1949" s="59" t="s">
        <v>54</v>
      </c>
      <c r="C1949" s="59" t="s">
        <v>2453</v>
      </c>
      <c r="D1949" s="59">
        <v>4.35</v>
      </c>
      <c r="E1949" s="62">
        <v>50000</v>
      </c>
      <c r="F1949" s="59">
        <v>20190927</v>
      </c>
      <c r="G1949" s="59">
        <v>20200927</v>
      </c>
      <c r="H1949" s="59">
        <v>20200630</v>
      </c>
      <c r="I1949" s="59" t="s">
        <v>150</v>
      </c>
      <c r="J1949" s="59">
        <v>4.35</v>
      </c>
      <c r="K1949" s="59" t="s">
        <v>79</v>
      </c>
      <c r="L1949" s="66">
        <v>543.75</v>
      </c>
    </row>
    <row r="1950" ht="25" customHeight="1" spans="1:12">
      <c r="A1950" s="59">
        <v>1948</v>
      </c>
      <c r="B1950" s="59" t="s">
        <v>54</v>
      </c>
      <c r="C1950" s="59" t="s">
        <v>2454</v>
      </c>
      <c r="D1950" s="59">
        <v>4.35</v>
      </c>
      <c r="E1950" s="62">
        <v>50000</v>
      </c>
      <c r="F1950" s="59">
        <v>20190930</v>
      </c>
      <c r="G1950" s="59">
        <v>20200930</v>
      </c>
      <c r="H1950" s="59">
        <v>20200630</v>
      </c>
      <c r="I1950" s="59" t="s">
        <v>150</v>
      </c>
      <c r="J1950" s="59">
        <v>4.35</v>
      </c>
      <c r="K1950" s="59" t="s">
        <v>79</v>
      </c>
      <c r="L1950" s="66">
        <v>543.75</v>
      </c>
    </row>
    <row r="1951" ht="25" customHeight="1" spans="1:12">
      <c r="A1951" s="59">
        <v>1949</v>
      </c>
      <c r="B1951" s="59" t="s">
        <v>54</v>
      </c>
      <c r="C1951" s="59" t="s">
        <v>2455</v>
      </c>
      <c r="D1951" s="59">
        <v>4.35</v>
      </c>
      <c r="E1951" s="62">
        <v>20000</v>
      </c>
      <c r="F1951" s="59">
        <v>20191011</v>
      </c>
      <c r="G1951" s="59">
        <v>20201011</v>
      </c>
      <c r="H1951" s="59">
        <v>20200630</v>
      </c>
      <c r="I1951" s="59" t="s">
        <v>87</v>
      </c>
      <c r="J1951" s="59">
        <v>4.35</v>
      </c>
      <c r="K1951" s="59" t="s">
        <v>79</v>
      </c>
      <c r="L1951" s="66">
        <v>217.5</v>
      </c>
    </row>
    <row r="1952" ht="25" customHeight="1" spans="1:12">
      <c r="A1952" s="59">
        <v>1950</v>
      </c>
      <c r="B1952" s="59" t="s">
        <v>54</v>
      </c>
      <c r="C1952" s="59" t="s">
        <v>2456</v>
      </c>
      <c r="D1952" s="59">
        <v>4.35</v>
      </c>
      <c r="E1952" s="62">
        <v>30000</v>
      </c>
      <c r="F1952" s="59">
        <v>20191012</v>
      </c>
      <c r="G1952" s="59">
        <v>20201012</v>
      </c>
      <c r="H1952" s="59">
        <v>20200630</v>
      </c>
      <c r="I1952" s="59" t="s">
        <v>87</v>
      </c>
      <c r="J1952" s="59">
        <v>4.35</v>
      </c>
      <c r="K1952" s="59" t="s">
        <v>79</v>
      </c>
      <c r="L1952" s="66">
        <v>326.25</v>
      </c>
    </row>
    <row r="1953" ht="25" customHeight="1" spans="1:12">
      <c r="A1953" s="59">
        <v>1951</v>
      </c>
      <c r="B1953" s="59" t="s">
        <v>54</v>
      </c>
      <c r="C1953" s="59" t="s">
        <v>2457</v>
      </c>
      <c r="D1953" s="59">
        <v>4.35</v>
      </c>
      <c r="E1953" s="62">
        <v>50000</v>
      </c>
      <c r="F1953" s="59">
        <v>20191012</v>
      </c>
      <c r="G1953" s="59">
        <v>20201012</v>
      </c>
      <c r="H1953" s="59">
        <v>20200630</v>
      </c>
      <c r="I1953" s="59" t="s">
        <v>2458</v>
      </c>
      <c r="J1953" s="59">
        <v>4.35</v>
      </c>
      <c r="K1953" s="59" t="s">
        <v>79</v>
      </c>
      <c r="L1953" s="66">
        <v>543.75</v>
      </c>
    </row>
    <row r="1954" ht="25" customHeight="1" spans="1:12">
      <c r="A1954" s="59">
        <v>1952</v>
      </c>
      <c r="B1954" s="59" t="s">
        <v>54</v>
      </c>
      <c r="C1954" s="59" t="s">
        <v>2459</v>
      </c>
      <c r="D1954" s="59">
        <v>4.35</v>
      </c>
      <c r="E1954" s="62">
        <v>50000</v>
      </c>
      <c r="F1954" s="59">
        <v>20191012</v>
      </c>
      <c r="G1954" s="59">
        <v>20201012</v>
      </c>
      <c r="H1954" s="59">
        <v>20200630</v>
      </c>
      <c r="I1954" s="59" t="s">
        <v>150</v>
      </c>
      <c r="J1954" s="59">
        <v>4.35</v>
      </c>
      <c r="K1954" s="59" t="s">
        <v>79</v>
      </c>
      <c r="L1954" s="66">
        <v>543.75</v>
      </c>
    </row>
    <row r="1955" ht="25" customHeight="1" spans="1:12">
      <c r="A1955" s="59">
        <v>1953</v>
      </c>
      <c r="B1955" s="59" t="s">
        <v>54</v>
      </c>
      <c r="C1955" s="59" t="s">
        <v>2460</v>
      </c>
      <c r="D1955" s="59">
        <v>4.35</v>
      </c>
      <c r="E1955" s="62">
        <v>3000</v>
      </c>
      <c r="F1955" s="59">
        <v>20191013</v>
      </c>
      <c r="G1955" s="59">
        <v>20201013</v>
      </c>
      <c r="H1955" s="59">
        <v>20200630</v>
      </c>
      <c r="I1955" s="59" t="s">
        <v>87</v>
      </c>
      <c r="J1955" s="59">
        <v>4.35</v>
      </c>
      <c r="K1955" s="59" t="s">
        <v>79</v>
      </c>
      <c r="L1955" s="66">
        <v>32.63</v>
      </c>
    </row>
    <row r="1956" ht="25" customHeight="1" spans="1:12">
      <c r="A1956" s="59">
        <v>1954</v>
      </c>
      <c r="B1956" s="59" t="s">
        <v>54</v>
      </c>
      <c r="C1956" s="59" t="s">
        <v>2461</v>
      </c>
      <c r="D1956" s="59">
        <v>4.35</v>
      </c>
      <c r="E1956" s="62">
        <v>20000</v>
      </c>
      <c r="F1956" s="59">
        <v>20191013</v>
      </c>
      <c r="G1956" s="59">
        <v>20201013</v>
      </c>
      <c r="H1956" s="59">
        <v>20200630</v>
      </c>
      <c r="I1956" s="59" t="s">
        <v>87</v>
      </c>
      <c r="J1956" s="59">
        <v>4.35</v>
      </c>
      <c r="K1956" s="59" t="s">
        <v>79</v>
      </c>
      <c r="L1956" s="66">
        <v>217.5</v>
      </c>
    </row>
    <row r="1957" ht="25" customHeight="1" spans="1:12">
      <c r="A1957" s="59">
        <v>1955</v>
      </c>
      <c r="B1957" s="59" t="s">
        <v>54</v>
      </c>
      <c r="C1957" s="59" t="s">
        <v>2462</v>
      </c>
      <c r="D1957" s="59">
        <v>4.35</v>
      </c>
      <c r="E1957" s="62">
        <v>20000</v>
      </c>
      <c r="F1957" s="59">
        <v>20191013</v>
      </c>
      <c r="G1957" s="59">
        <v>20201013</v>
      </c>
      <c r="H1957" s="59">
        <v>20200630</v>
      </c>
      <c r="I1957" s="59" t="s">
        <v>87</v>
      </c>
      <c r="J1957" s="59">
        <v>4.35</v>
      </c>
      <c r="K1957" s="59" t="s">
        <v>79</v>
      </c>
      <c r="L1957" s="66">
        <v>217.5</v>
      </c>
    </row>
    <row r="1958" ht="25" customHeight="1" spans="1:12">
      <c r="A1958" s="59">
        <v>1956</v>
      </c>
      <c r="B1958" s="59" t="s">
        <v>54</v>
      </c>
      <c r="C1958" s="59" t="s">
        <v>2463</v>
      </c>
      <c r="D1958" s="59">
        <v>4.35</v>
      </c>
      <c r="E1958" s="62">
        <v>20000</v>
      </c>
      <c r="F1958" s="59">
        <v>20191013</v>
      </c>
      <c r="G1958" s="59">
        <v>20201013</v>
      </c>
      <c r="H1958" s="59">
        <v>20200630</v>
      </c>
      <c r="I1958" s="59" t="s">
        <v>87</v>
      </c>
      <c r="J1958" s="59">
        <v>4.35</v>
      </c>
      <c r="K1958" s="59" t="s">
        <v>79</v>
      </c>
      <c r="L1958" s="66">
        <v>217.5</v>
      </c>
    </row>
    <row r="1959" ht="25" customHeight="1" spans="1:12">
      <c r="A1959" s="59">
        <v>1957</v>
      </c>
      <c r="B1959" s="59" t="s">
        <v>54</v>
      </c>
      <c r="C1959" s="59" t="s">
        <v>2464</v>
      </c>
      <c r="D1959" s="59">
        <v>4.35</v>
      </c>
      <c r="E1959" s="62">
        <v>20000</v>
      </c>
      <c r="F1959" s="59">
        <v>20191013</v>
      </c>
      <c r="G1959" s="59">
        <v>20201013</v>
      </c>
      <c r="H1959" s="59">
        <v>20200630</v>
      </c>
      <c r="I1959" s="59" t="s">
        <v>87</v>
      </c>
      <c r="J1959" s="59">
        <v>4.35</v>
      </c>
      <c r="K1959" s="59" t="s">
        <v>79</v>
      </c>
      <c r="L1959" s="66">
        <v>217.5</v>
      </c>
    </row>
    <row r="1960" ht="25" customHeight="1" spans="1:12">
      <c r="A1960" s="59">
        <v>1958</v>
      </c>
      <c r="B1960" s="59" t="s">
        <v>54</v>
      </c>
      <c r="C1960" s="59" t="s">
        <v>2465</v>
      </c>
      <c r="D1960" s="59">
        <v>4.35</v>
      </c>
      <c r="E1960" s="62">
        <v>20000</v>
      </c>
      <c r="F1960" s="59">
        <v>20191013</v>
      </c>
      <c r="G1960" s="59">
        <v>20201013</v>
      </c>
      <c r="H1960" s="59">
        <v>20200630</v>
      </c>
      <c r="I1960" s="59" t="s">
        <v>87</v>
      </c>
      <c r="J1960" s="59">
        <v>4.35</v>
      </c>
      <c r="K1960" s="59" t="s">
        <v>79</v>
      </c>
      <c r="L1960" s="66">
        <v>217.5</v>
      </c>
    </row>
    <row r="1961" ht="25" customHeight="1" spans="1:12">
      <c r="A1961" s="59">
        <v>1959</v>
      </c>
      <c r="B1961" s="59" t="s">
        <v>54</v>
      </c>
      <c r="C1961" s="59" t="s">
        <v>2466</v>
      </c>
      <c r="D1961" s="59">
        <v>4.35</v>
      </c>
      <c r="E1961" s="62">
        <v>30000</v>
      </c>
      <c r="F1961" s="59">
        <v>20191013</v>
      </c>
      <c r="G1961" s="59">
        <v>20201013</v>
      </c>
      <c r="H1961" s="59">
        <v>20200630</v>
      </c>
      <c r="I1961" s="59" t="s">
        <v>150</v>
      </c>
      <c r="J1961" s="59">
        <v>4.35</v>
      </c>
      <c r="K1961" s="59" t="s">
        <v>79</v>
      </c>
      <c r="L1961" s="66">
        <v>326.25</v>
      </c>
    </row>
    <row r="1962" ht="25" customHeight="1" spans="1:12">
      <c r="A1962" s="59">
        <v>1960</v>
      </c>
      <c r="B1962" s="59" t="s">
        <v>54</v>
      </c>
      <c r="C1962" s="59" t="s">
        <v>2467</v>
      </c>
      <c r="D1962" s="59">
        <v>4.35</v>
      </c>
      <c r="E1962" s="62">
        <v>30000</v>
      </c>
      <c r="F1962" s="59">
        <v>20191013</v>
      </c>
      <c r="G1962" s="59">
        <v>20201013</v>
      </c>
      <c r="H1962" s="59">
        <v>20200630</v>
      </c>
      <c r="I1962" s="59" t="s">
        <v>87</v>
      </c>
      <c r="J1962" s="59">
        <v>4.35</v>
      </c>
      <c r="K1962" s="59" t="s">
        <v>79</v>
      </c>
      <c r="L1962" s="66">
        <v>326.25</v>
      </c>
    </row>
    <row r="1963" ht="25" customHeight="1" spans="1:12">
      <c r="A1963" s="59">
        <v>1961</v>
      </c>
      <c r="B1963" s="59" t="s">
        <v>54</v>
      </c>
      <c r="C1963" s="59" t="s">
        <v>2468</v>
      </c>
      <c r="D1963" s="59">
        <v>4.35</v>
      </c>
      <c r="E1963" s="62">
        <v>40000</v>
      </c>
      <c r="F1963" s="59">
        <v>20191013</v>
      </c>
      <c r="G1963" s="59">
        <v>20201013</v>
      </c>
      <c r="H1963" s="59">
        <v>20200630</v>
      </c>
      <c r="I1963" s="59" t="s">
        <v>87</v>
      </c>
      <c r="J1963" s="59">
        <v>4.35</v>
      </c>
      <c r="K1963" s="59" t="s">
        <v>79</v>
      </c>
      <c r="L1963" s="66">
        <v>435</v>
      </c>
    </row>
    <row r="1964" ht="25" customHeight="1" spans="1:12">
      <c r="A1964" s="59">
        <v>1962</v>
      </c>
      <c r="B1964" s="59" t="s">
        <v>54</v>
      </c>
      <c r="C1964" s="59" t="s">
        <v>2469</v>
      </c>
      <c r="D1964" s="59">
        <v>4.35</v>
      </c>
      <c r="E1964" s="62">
        <v>50000</v>
      </c>
      <c r="F1964" s="59">
        <v>20191013</v>
      </c>
      <c r="G1964" s="59">
        <v>20201013</v>
      </c>
      <c r="H1964" s="59">
        <v>20200630</v>
      </c>
      <c r="I1964" s="59" t="s">
        <v>87</v>
      </c>
      <c r="J1964" s="59">
        <v>4.35</v>
      </c>
      <c r="K1964" s="59" t="s">
        <v>79</v>
      </c>
      <c r="L1964" s="66">
        <v>543.75</v>
      </c>
    </row>
    <row r="1965" ht="25" customHeight="1" spans="1:12">
      <c r="A1965" s="59">
        <v>1963</v>
      </c>
      <c r="B1965" s="59" t="s">
        <v>54</v>
      </c>
      <c r="C1965" s="59" t="s">
        <v>2470</v>
      </c>
      <c r="D1965" s="59">
        <v>4.35</v>
      </c>
      <c r="E1965" s="62">
        <v>50000</v>
      </c>
      <c r="F1965" s="59">
        <v>20191013</v>
      </c>
      <c r="G1965" s="59">
        <v>20201013</v>
      </c>
      <c r="H1965" s="59">
        <v>20200630</v>
      </c>
      <c r="I1965" s="59" t="s">
        <v>150</v>
      </c>
      <c r="J1965" s="59">
        <v>4.35</v>
      </c>
      <c r="K1965" s="59" t="s">
        <v>79</v>
      </c>
      <c r="L1965" s="66">
        <v>543.75</v>
      </c>
    </row>
    <row r="1966" ht="25" customHeight="1" spans="1:12">
      <c r="A1966" s="59">
        <v>1964</v>
      </c>
      <c r="B1966" s="59" t="s">
        <v>54</v>
      </c>
      <c r="C1966" s="59" t="s">
        <v>2471</v>
      </c>
      <c r="D1966" s="59">
        <v>4.35</v>
      </c>
      <c r="E1966" s="62">
        <v>5000</v>
      </c>
      <c r="F1966" s="59">
        <v>20191014</v>
      </c>
      <c r="G1966" s="59">
        <v>20201014</v>
      </c>
      <c r="H1966" s="59">
        <v>20200630</v>
      </c>
      <c r="I1966" s="59" t="s">
        <v>87</v>
      </c>
      <c r="J1966" s="59">
        <v>4.35</v>
      </c>
      <c r="K1966" s="59" t="s">
        <v>79</v>
      </c>
      <c r="L1966" s="66">
        <v>54.38</v>
      </c>
    </row>
    <row r="1967" ht="25" customHeight="1" spans="1:12">
      <c r="A1967" s="59">
        <v>1965</v>
      </c>
      <c r="B1967" s="59" t="s">
        <v>54</v>
      </c>
      <c r="C1967" s="59" t="s">
        <v>2472</v>
      </c>
      <c r="D1967" s="59">
        <v>4.35</v>
      </c>
      <c r="E1967" s="62">
        <v>10000</v>
      </c>
      <c r="F1967" s="59">
        <v>20191014</v>
      </c>
      <c r="G1967" s="59">
        <v>20201014</v>
      </c>
      <c r="H1967" s="59">
        <v>20200630</v>
      </c>
      <c r="I1967" s="59" t="s">
        <v>150</v>
      </c>
      <c r="J1967" s="59">
        <v>4.35</v>
      </c>
      <c r="K1967" s="59" t="s">
        <v>79</v>
      </c>
      <c r="L1967" s="66">
        <v>108.75</v>
      </c>
    </row>
    <row r="1968" ht="25" customHeight="1" spans="1:12">
      <c r="A1968" s="59">
        <v>1966</v>
      </c>
      <c r="B1968" s="59" t="s">
        <v>54</v>
      </c>
      <c r="C1968" s="59" t="s">
        <v>2473</v>
      </c>
      <c r="D1968" s="59">
        <v>4.35</v>
      </c>
      <c r="E1968" s="62">
        <v>20000</v>
      </c>
      <c r="F1968" s="59">
        <v>20191014</v>
      </c>
      <c r="G1968" s="59">
        <v>20201014</v>
      </c>
      <c r="H1968" s="59">
        <v>20200630</v>
      </c>
      <c r="I1968" s="59" t="s">
        <v>87</v>
      </c>
      <c r="J1968" s="59">
        <v>4.35</v>
      </c>
      <c r="K1968" s="59" t="s">
        <v>79</v>
      </c>
      <c r="L1968" s="66">
        <v>217.5</v>
      </c>
    </row>
    <row r="1969" ht="25" customHeight="1" spans="1:12">
      <c r="A1969" s="59">
        <v>1967</v>
      </c>
      <c r="B1969" s="59" t="s">
        <v>54</v>
      </c>
      <c r="C1969" s="59" t="s">
        <v>2474</v>
      </c>
      <c r="D1969" s="59">
        <v>4.35</v>
      </c>
      <c r="E1969" s="62">
        <v>50000</v>
      </c>
      <c r="F1969" s="59">
        <v>20191014</v>
      </c>
      <c r="G1969" s="59">
        <v>20201014</v>
      </c>
      <c r="H1969" s="59">
        <v>20200630</v>
      </c>
      <c r="I1969" s="59" t="s">
        <v>87</v>
      </c>
      <c r="J1969" s="59">
        <v>4.35</v>
      </c>
      <c r="K1969" s="59" t="s">
        <v>79</v>
      </c>
      <c r="L1969" s="66">
        <v>543.75</v>
      </c>
    </row>
    <row r="1970" ht="25" customHeight="1" spans="1:12">
      <c r="A1970" s="59">
        <v>1968</v>
      </c>
      <c r="B1970" s="59" t="s">
        <v>54</v>
      </c>
      <c r="C1970" s="59" t="s">
        <v>2475</v>
      </c>
      <c r="D1970" s="59">
        <v>4.35</v>
      </c>
      <c r="E1970" s="62">
        <v>50000</v>
      </c>
      <c r="F1970" s="59">
        <v>20191014</v>
      </c>
      <c r="G1970" s="59">
        <v>20201014</v>
      </c>
      <c r="H1970" s="59">
        <v>20200630</v>
      </c>
      <c r="I1970" s="59" t="s">
        <v>150</v>
      </c>
      <c r="J1970" s="59">
        <v>4.35</v>
      </c>
      <c r="K1970" s="59" t="s">
        <v>79</v>
      </c>
      <c r="L1970" s="66">
        <v>543.75</v>
      </c>
    </row>
    <row r="1971" ht="25" customHeight="1" spans="1:12">
      <c r="A1971" s="59">
        <v>1969</v>
      </c>
      <c r="B1971" s="59" t="s">
        <v>54</v>
      </c>
      <c r="C1971" s="59" t="s">
        <v>2476</v>
      </c>
      <c r="D1971" s="59">
        <v>4.35</v>
      </c>
      <c r="E1971" s="62">
        <v>50000</v>
      </c>
      <c r="F1971" s="59">
        <v>20191014</v>
      </c>
      <c r="G1971" s="59">
        <v>20201014</v>
      </c>
      <c r="H1971" s="59">
        <v>20200630</v>
      </c>
      <c r="I1971" s="59" t="s">
        <v>150</v>
      </c>
      <c r="J1971" s="59">
        <v>4.35</v>
      </c>
      <c r="K1971" s="59" t="s">
        <v>79</v>
      </c>
      <c r="L1971" s="66">
        <v>543.75</v>
      </c>
    </row>
    <row r="1972" ht="25" customHeight="1" spans="1:12">
      <c r="A1972" s="59">
        <v>1970</v>
      </c>
      <c r="B1972" s="59" t="s">
        <v>54</v>
      </c>
      <c r="C1972" s="59" t="s">
        <v>2477</v>
      </c>
      <c r="D1972" s="59">
        <v>4.35</v>
      </c>
      <c r="E1972" s="62">
        <v>10000</v>
      </c>
      <c r="F1972" s="59">
        <v>20191016</v>
      </c>
      <c r="G1972" s="59">
        <v>20201016</v>
      </c>
      <c r="H1972" s="59">
        <v>20200630</v>
      </c>
      <c r="I1972" s="59" t="s">
        <v>150</v>
      </c>
      <c r="J1972" s="59">
        <v>4.35</v>
      </c>
      <c r="K1972" s="59" t="s">
        <v>79</v>
      </c>
      <c r="L1972" s="66">
        <v>108.75</v>
      </c>
    </row>
    <row r="1973" ht="25" customHeight="1" spans="1:12">
      <c r="A1973" s="59">
        <v>1971</v>
      </c>
      <c r="B1973" s="59" t="s">
        <v>54</v>
      </c>
      <c r="C1973" s="59" t="s">
        <v>2478</v>
      </c>
      <c r="D1973" s="59">
        <v>4.35</v>
      </c>
      <c r="E1973" s="62">
        <v>20000</v>
      </c>
      <c r="F1973" s="59">
        <v>20191016</v>
      </c>
      <c r="G1973" s="59">
        <v>20201016</v>
      </c>
      <c r="H1973" s="59">
        <v>20200630</v>
      </c>
      <c r="I1973" s="59" t="s">
        <v>150</v>
      </c>
      <c r="J1973" s="59">
        <v>4.35</v>
      </c>
      <c r="K1973" s="59" t="s">
        <v>79</v>
      </c>
      <c r="L1973" s="66">
        <v>217.5</v>
      </c>
    </row>
    <row r="1974" ht="25" customHeight="1" spans="1:12">
      <c r="A1974" s="59">
        <v>1972</v>
      </c>
      <c r="B1974" s="59" t="s">
        <v>54</v>
      </c>
      <c r="C1974" s="59" t="s">
        <v>2479</v>
      </c>
      <c r="D1974" s="59">
        <v>4.35</v>
      </c>
      <c r="E1974" s="62">
        <v>20000</v>
      </c>
      <c r="F1974" s="59">
        <v>20191016</v>
      </c>
      <c r="G1974" s="59">
        <v>20201016</v>
      </c>
      <c r="H1974" s="59">
        <v>20200630</v>
      </c>
      <c r="I1974" s="59" t="s">
        <v>150</v>
      </c>
      <c r="J1974" s="59">
        <v>4.35</v>
      </c>
      <c r="K1974" s="59" t="s">
        <v>79</v>
      </c>
      <c r="L1974" s="66">
        <v>217.5</v>
      </c>
    </row>
    <row r="1975" ht="25" customHeight="1" spans="1:12">
      <c r="A1975" s="59">
        <v>1973</v>
      </c>
      <c r="B1975" s="59" t="s">
        <v>54</v>
      </c>
      <c r="C1975" s="59" t="s">
        <v>2480</v>
      </c>
      <c r="D1975" s="59">
        <v>4.35</v>
      </c>
      <c r="E1975" s="62">
        <v>5000</v>
      </c>
      <c r="F1975" s="59">
        <v>20191017</v>
      </c>
      <c r="G1975" s="59">
        <v>20201017</v>
      </c>
      <c r="H1975" s="59">
        <v>20200630</v>
      </c>
      <c r="I1975" s="59" t="s">
        <v>87</v>
      </c>
      <c r="J1975" s="59">
        <v>4.35</v>
      </c>
      <c r="K1975" s="59" t="s">
        <v>79</v>
      </c>
      <c r="L1975" s="66">
        <v>54.38</v>
      </c>
    </row>
    <row r="1976" ht="25" customHeight="1" spans="1:12">
      <c r="A1976" s="59">
        <v>1974</v>
      </c>
      <c r="B1976" s="59" t="s">
        <v>54</v>
      </c>
      <c r="C1976" s="59" t="s">
        <v>2481</v>
      </c>
      <c r="D1976" s="59">
        <v>4.35</v>
      </c>
      <c r="E1976" s="62">
        <v>50000</v>
      </c>
      <c r="F1976" s="59">
        <v>20191017</v>
      </c>
      <c r="G1976" s="59">
        <v>20201017</v>
      </c>
      <c r="H1976" s="59">
        <v>20200630</v>
      </c>
      <c r="I1976" s="59" t="s">
        <v>150</v>
      </c>
      <c r="J1976" s="59">
        <v>4.35</v>
      </c>
      <c r="K1976" s="59" t="s">
        <v>79</v>
      </c>
      <c r="L1976" s="66">
        <v>543.75</v>
      </c>
    </row>
    <row r="1977" ht="25" customHeight="1" spans="1:12">
      <c r="A1977" s="59">
        <v>1975</v>
      </c>
      <c r="B1977" s="59" t="s">
        <v>54</v>
      </c>
      <c r="C1977" s="59" t="s">
        <v>2482</v>
      </c>
      <c r="D1977" s="59">
        <v>4.35</v>
      </c>
      <c r="E1977" s="62">
        <v>50000</v>
      </c>
      <c r="F1977" s="59">
        <v>20191017</v>
      </c>
      <c r="G1977" s="59">
        <v>20201017</v>
      </c>
      <c r="H1977" s="59">
        <v>20200630</v>
      </c>
      <c r="I1977" s="59" t="s">
        <v>150</v>
      </c>
      <c r="J1977" s="59">
        <v>4.35</v>
      </c>
      <c r="K1977" s="59" t="s">
        <v>79</v>
      </c>
      <c r="L1977" s="66">
        <v>543.75</v>
      </c>
    </row>
    <row r="1978" ht="25" customHeight="1" spans="1:12">
      <c r="A1978" s="59">
        <v>1976</v>
      </c>
      <c r="B1978" s="59" t="s">
        <v>54</v>
      </c>
      <c r="C1978" s="59" t="s">
        <v>2483</v>
      </c>
      <c r="D1978" s="59">
        <v>4.35</v>
      </c>
      <c r="E1978" s="62">
        <v>50000</v>
      </c>
      <c r="F1978" s="59">
        <v>20191018</v>
      </c>
      <c r="G1978" s="59">
        <v>20201018</v>
      </c>
      <c r="H1978" s="59">
        <v>20200630</v>
      </c>
      <c r="I1978" s="59" t="s">
        <v>150</v>
      </c>
      <c r="J1978" s="59">
        <v>4.35</v>
      </c>
      <c r="K1978" s="59" t="s">
        <v>79</v>
      </c>
      <c r="L1978" s="66">
        <v>543.75</v>
      </c>
    </row>
    <row r="1979" ht="25" customHeight="1" spans="1:12">
      <c r="A1979" s="59">
        <v>1977</v>
      </c>
      <c r="B1979" s="59" t="s">
        <v>54</v>
      </c>
      <c r="C1979" s="59" t="s">
        <v>2484</v>
      </c>
      <c r="D1979" s="59">
        <v>4.35</v>
      </c>
      <c r="E1979" s="62">
        <v>30000</v>
      </c>
      <c r="F1979" s="59">
        <v>20191021</v>
      </c>
      <c r="G1979" s="59">
        <v>20201021</v>
      </c>
      <c r="H1979" s="59">
        <v>20200630</v>
      </c>
      <c r="I1979" s="59" t="s">
        <v>87</v>
      </c>
      <c r="J1979" s="59">
        <v>4.35</v>
      </c>
      <c r="K1979" s="59" t="s">
        <v>79</v>
      </c>
      <c r="L1979" s="66">
        <v>326.25</v>
      </c>
    </row>
    <row r="1980" ht="25" customHeight="1" spans="1:12">
      <c r="A1980" s="59">
        <v>1978</v>
      </c>
      <c r="B1980" s="59" t="s">
        <v>54</v>
      </c>
      <c r="C1980" s="59" t="s">
        <v>2485</v>
      </c>
      <c r="D1980" s="59">
        <v>4.35</v>
      </c>
      <c r="E1980" s="62">
        <v>50000</v>
      </c>
      <c r="F1980" s="59">
        <v>20191021</v>
      </c>
      <c r="G1980" s="59">
        <v>20201021</v>
      </c>
      <c r="H1980" s="59">
        <v>20200630</v>
      </c>
      <c r="I1980" s="59" t="s">
        <v>150</v>
      </c>
      <c r="J1980" s="59">
        <v>4.35</v>
      </c>
      <c r="K1980" s="59" t="s">
        <v>79</v>
      </c>
      <c r="L1980" s="66">
        <v>543.75</v>
      </c>
    </row>
    <row r="1981" ht="25" customHeight="1" spans="1:12">
      <c r="A1981" s="59">
        <v>1979</v>
      </c>
      <c r="B1981" s="59" t="s">
        <v>54</v>
      </c>
      <c r="C1981" s="59" t="s">
        <v>2486</v>
      </c>
      <c r="D1981" s="59">
        <v>4.35</v>
      </c>
      <c r="E1981" s="62">
        <v>20000</v>
      </c>
      <c r="F1981" s="59">
        <v>20191022</v>
      </c>
      <c r="G1981" s="59">
        <v>20201022</v>
      </c>
      <c r="H1981" s="59">
        <v>20200630</v>
      </c>
      <c r="I1981" s="59" t="s">
        <v>150</v>
      </c>
      <c r="J1981" s="59">
        <v>4.35</v>
      </c>
      <c r="K1981" s="59" t="s">
        <v>79</v>
      </c>
      <c r="L1981" s="66">
        <v>217.5</v>
      </c>
    </row>
    <row r="1982" ht="25" customHeight="1" spans="1:12">
      <c r="A1982" s="59">
        <v>1980</v>
      </c>
      <c r="B1982" s="59" t="s">
        <v>54</v>
      </c>
      <c r="C1982" s="59" t="s">
        <v>2487</v>
      </c>
      <c r="D1982" s="59">
        <v>4.35</v>
      </c>
      <c r="E1982" s="62">
        <v>20000</v>
      </c>
      <c r="F1982" s="59">
        <v>20191105</v>
      </c>
      <c r="G1982" s="59">
        <v>20201105</v>
      </c>
      <c r="H1982" s="59">
        <v>20200630</v>
      </c>
      <c r="I1982" s="59" t="s">
        <v>150</v>
      </c>
      <c r="J1982" s="59">
        <v>4.35</v>
      </c>
      <c r="K1982" s="59" t="s">
        <v>79</v>
      </c>
      <c r="L1982" s="66">
        <v>217.5</v>
      </c>
    </row>
    <row r="1983" ht="25" customHeight="1" spans="1:12">
      <c r="A1983" s="59">
        <v>1981</v>
      </c>
      <c r="B1983" s="59" t="s">
        <v>54</v>
      </c>
      <c r="C1983" s="59" t="s">
        <v>2488</v>
      </c>
      <c r="D1983" s="59">
        <v>4.35</v>
      </c>
      <c r="E1983" s="62">
        <v>40000</v>
      </c>
      <c r="F1983" s="59">
        <v>20191108</v>
      </c>
      <c r="G1983" s="59">
        <v>20201108</v>
      </c>
      <c r="H1983" s="59">
        <v>20200630</v>
      </c>
      <c r="I1983" s="59" t="s">
        <v>87</v>
      </c>
      <c r="J1983" s="59">
        <v>4.35</v>
      </c>
      <c r="K1983" s="59" t="s">
        <v>79</v>
      </c>
      <c r="L1983" s="66">
        <v>435</v>
      </c>
    </row>
    <row r="1984" ht="25" customHeight="1" spans="1:12">
      <c r="A1984" s="59">
        <v>1982</v>
      </c>
      <c r="B1984" s="59" t="s">
        <v>54</v>
      </c>
      <c r="C1984" s="59" t="s">
        <v>2489</v>
      </c>
      <c r="D1984" s="59">
        <v>4.35</v>
      </c>
      <c r="E1984" s="62">
        <v>10000</v>
      </c>
      <c r="F1984" s="59">
        <v>20191111</v>
      </c>
      <c r="G1984" s="59">
        <v>20201111</v>
      </c>
      <c r="H1984" s="59">
        <v>20200630</v>
      </c>
      <c r="I1984" s="59" t="s">
        <v>87</v>
      </c>
      <c r="J1984" s="59">
        <v>4.35</v>
      </c>
      <c r="K1984" s="59" t="s">
        <v>79</v>
      </c>
      <c r="L1984" s="66">
        <v>108.75</v>
      </c>
    </row>
    <row r="1985" ht="25" customHeight="1" spans="1:12">
      <c r="A1985" s="59">
        <v>1983</v>
      </c>
      <c r="B1985" s="59" t="s">
        <v>54</v>
      </c>
      <c r="C1985" s="59" t="s">
        <v>2490</v>
      </c>
      <c r="D1985" s="59">
        <v>4.35</v>
      </c>
      <c r="E1985" s="62">
        <v>50000</v>
      </c>
      <c r="F1985" s="59">
        <v>20191111</v>
      </c>
      <c r="G1985" s="59">
        <v>20201111</v>
      </c>
      <c r="H1985" s="59">
        <v>20200630</v>
      </c>
      <c r="I1985" s="59" t="s">
        <v>150</v>
      </c>
      <c r="J1985" s="59">
        <v>4.35</v>
      </c>
      <c r="K1985" s="59" t="s">
        <v>79</v>
      </c>
      <c r="L1985" s="66">
        <v>543.75</v>
      </c>
    </row>
    <row r="1986" ht="25" customHeight="1" spans="1:12">
      <c r="A1986" s="59">
        <v>1984</v>
      </c>
      <c r="B1986" s="59" t="s">
        <v>54</v>
      </c>
      <c r="C1986" s="59" t="s">
        <v>2491</v>
      </c>
      <c r="D1986" s="59">
        <v>4.35</v>
      </c>
      <c r="E1986" s="62">
        <v>5000</v>
      </c>
      <c r="F1986" s="59">
        <v>20191113</v>
      </c>
      <c r="G1986" s="59">
        <v>20201113</v>
      </c>
      <c r="H1986" s="59">
        <v>20200630</v>
      </c>
      <c r="I1986" s="59" t="s">
        <v>87</v>
      </c>
      <c r="J1986" s="59">
        <v>4.35</v>
      </c>
      <c r="K1986" s="59" t="s">
        <v>79</v>
      </c>
      <c r="L1986" s="66">
        <v>54.38</v>
      </c>
    </row>
    <row r="1987" ht="25" customHeight="1" spans="1:12">
      <c r="A1987" s="59">
        <v>1985</v>
      </c>
      <c r="B1987" s="59" t="s">
        <v>54</v>
      </c>
      <c r="C1987" s="59" t="s">
        <v>2492</v>
      </c>
      <c r="D1987" s="59">
        <v>4.35</v>
      </c>
      <c r="E1987" s="62">
        <v>30000</v>
      </c>
      <c r="F1987" s="59">
        <v>20191113</v>
      </c>
      <c r="G1987" s="59">
        <v>20201113</v>
      </c>
      <c r="H1987" s="59">
        <v>20200630</v>
      </c>
      <c r="I1987" s="59" t="s">
        <v>87</v>
      </c>
      <c r="J1987" s="59">
        <v>4.35</v>
      </c>
      <c r="K1987" s="59" t="s">
        <v>79</v>
      </c>
      <c r="L1987" s="66">
        <v>326.25</v>
      </c>
    </row>
    <row r="1988" ht="25" customHeight="1" spans="1:12">
      <c r="A1988" s="59">
        <v>1986</v>
      </c>
      <c r="B1988" s="59" t="s">
        <v>54</v>
      </c>
      <c r="C1988" s="59" t="s">
        <v>2493</v>
      </c>
      <c r="D1988" s="59">
        <v>4.35</v>
      </c>
      <c r="E1988" s="62">
        <v>50000</v>
      </c>
      <c r="F1988" s="59">
        <v>20191114</v>
      </c>
      <c r="G1988" s="59">
        <v>20201114</v>
      </c>
      <c r="H1988" s="59">
        <v>20200630</v>
      </c>
      <c r="I1988" s="59" t="s">
        <v>87</v>
      </c>
      <c r="J1988" s="59">
        <v>4.35</v>
      </c>
      <c r="K1988" s="59" t="s">
        <v>79</v>
      </c>
      <c r="L1988" s="66">
        <v>543.75</v>
      </c>
    </row>
    <row r="1989" ht="25" customHeight="1" spans="1:12">
      <c r="A1989" s="59">
        <v>1987</v>
      </c>
      <c r="B1989" s="59" t="s">
        <v>54</v>
      </c>
      <c r="C1989" s="59" t="s">
        <v>2494</v>
      </c>
      <c r="D1989" s="59">
        <v>4.35</v>
      </c>
      <c r="E1989" s="62">
        <v>5000</v>
      </c>
      <c r="F1989" s="59">
        <v>20191115</v>
      </c>
      <c r="G1989" s="59">
        <v>20201115</v>
      </c>
      <c r="H1989" s="59">
        <v>20200630</v>
      </c>
      <c r="I1989" s="59" t="s">
        <v>87</v>
      </c>
      <c r="J1989" s="59">
        <v>4.35</v>
      </c>
      <c r="K1989" s="59" t="s">
        <v>79</v>
      </c>
      <c r="L1989" s="66">
        <v>54.38</v>
      </c>
    </row>
    <row r="1990" ht="25" customHeight="1" spans="1:12">
      <c r="A1990" s="59">
        <v>1988</v>
      </c>
      <c r="B1990" s="59" t="s">
        <v>54</v>
      </c>
      <c r="C1990" s="59" t="s">
        <v>2495</v>
      </c>
      <c r="D1990" s="59">
        <v>4.35</v>
      </c>
      <c r="E1990" s="62">
        <v>5000</v>
      </c>
      <c r="F1990" s="59">
        <v>20191115</v>
      </c>
      <c r="G1990" s="59">
        <v>20201115</v>
      </c>
      <c r="H1990" s="59">
        <v>20200630</v>
      </c>
      <c r="I1990" s="59" t="s">
        <v>87</v>
      </c>
      <c r="J1990" s="59">
        <v>4.35</v>
      </c>
      <c r="K1990" s="59" t="s">
        <v>79</v>
      </c>
      <c r="L1990" s="66">
        <v>54.38</v>
      </c>
    </row>
    <row r="1991" ht="25" customHeight="1" spans="1:12">
      <c r="A1991" s="59">
        <v>1989</v>
      </c>
      <c r="B1991" s="59" t="s">
        <v>54</v>
      </c>
      <c r="C1991" s="59" t="s">
        <v>2496</v>
      </c>
      <c r="D1991" s="59">
        <v>4.35</v>
      </c>
      <c r="E1991" s="62">
        <v>10000</v>
      </c>
      <c r="F1991" s="59">
        <v>20191115</v>
      </c>
      <c r="G1991" s="59">
        <v>20201115</v>
      </c>
      <c r="H1991" s="59">
        <v>20200630</v>
      </c>
      <c r="I1991" s="59" t="s">
        <v>87</v>
      </c>
      <c r="J1991" s="59">
        <v>4.35</v>
      </c>
      <c r="K1991" s="59" t="s">
        <v>79</v>
      </c>
      <c r="L1991" s="66">
        <v>108.75</v>
      </c>
    </row>
    <row r="1992" ht="25" customHeight="1" spans="1:12">
      <c r="A1992" s="59">
        <v>1990</v>
      </c>
      <c r="B1992" s="59" t="s">
        <v>54</v>
      </c>
      <c r="C1992" s="59" t="s">
        <v>2497</v>
      </c>
      <c r="D1992" s="59">
        <v>4.35</v>
      </c>
      <c r="E1992" s="62">
        <v>20000</v>
      </c>
      <c r="F1992" s="59">
        <v>20191115</v>
      </c>
      <c r="G1992" s="59">
        <v>20201115</v>
      </c>
      <c r="H1992" s="59">
        <v>20200630</v>
      </c>
      <c r="I1992" s="59" t="s">
        <v>150</v>
      </c>
      <c r="J1992" s="59">
        <v>4.35</v>
      </c>
      <c r="K1992" s="59" t="s">
        <v>79</v>
      </c>
      <c r="L1992" s="66">
        <v>217.5</v>
      </c>
    </row>
    <row r="1993" ht="25" customHeight="1" spans="1:12">
      <c r="A1993" s="59">
        <v>1991</v>
      </c>
      <c r="B1993" s="59" t="s">
        <v>54</v>
      </c>
      <c r="C1993" s="59" t="s">
        <v>2498</v>
      </c>
      <c r="D1993" s="59">
        <v>4.35</v>
      </c>
      <c r="E1993" s="62">
        <v>30000</v>
      </c>
      <c r="F1993" s="59">
        <v>20191115</v>
      </c>
      <c r="G1993" s="59">
        <v>20201115</v>
      </c>
      <c r="H1993" s="59">
        <v>20200630</v>
      </c>
      <c r="I1993" s="59" t="s">
        <v>87</v>
      </c>
      <c r="J1993" s="59">
        <v>4.35</v>
      </c>
      <c r="K1993" s="59" t="s">
        <v>79</v>
      </c>
      <c r="L1993" s="66">
        <v>326.25</v>
      </c>
    </row>
    <row r="1994" ht="25" customHeight="1" spans="1:12">
      <c r="A1994" s="59">
        <v>1992</v>
      </c>
      <c r="B1994" s="59" t="s">
        <v>54</v>
      </c>
      <c r="C1994" s="59" t="s">
        <v>2499</v>
      </c>
      <c r="D1994" s="59">
        <v>4.35</v>
      </c>
      <c r="E1994" s="62">
        <v>30000</v>
      </c>
      <c r="F1994" s="59">
        <v>20191115</v>
      </c>
      <c r="G1994" s="59">
        <v>20201115</v>
      </c>
      <c r="H1994" s="59">
        <v>20200630</v>
      </c>
      <c r="I1994" s="59" t="s">
        <v>87</v>
      </c>
      <c r="J1994" s="59">
        <v>4.35</v>
      </c>
      <c r="K1994" s="59" t="s">
        <v>79</v>
      </c>
      <c r="L1994" s="66">
        <v>326.25</v>
      </c>
    </row>
    <row r="1995" ht="25" customHeight="1" spans="1:12">
      <c r="A1995" s="59">
        <v>1993</v>
      </c>
      <c r="B1995" s="59" t="s">
        <v>54</v>
      </c>
      <c r="C1995" s="59" t="s">
        <v>2500</v>
      </c>
      <c r="D1995" s="59">
        <v>4.35</v>
      </c>
      <c r="E1995" s="62">
        <v>50000</v>
      </c>
      <c r="F1995" s="59">
        <v>20191121</v>
      </c>
      <c r="G1995" s="59">
        <v>20201121</v>
      </c>
      <c r="H1995" s="59">
        <v>20200630</v>
      </c>
      <c r="I1995" s="59" t="s">
        <v>2501</v>
      </c>
      <c r="J1995" s="59">
        <v>4.35</v>
      </c>
      <c r="K1995" s="59" t="s">
        <v>79</v>
      </c>
      <c r="L1995" s="66">
        <v>543.75</v>
      </c>
    </row>
    <row r="1996" ht="25" customHeight="1" spans="1:12">
      <c r="A1996" s="59">
        <v>1994</v>
      </c>
      <c r="B1996" s="59" t="s">
        <v>54</v>
      </c>
      <c r="C1996" s="59" t="s">
        <v>2502</v>
      </c>
      <c r="D1996" s="59">
        <v>4.35</v>
      </c>
      <c r="E1996" s="62">
        <v>50000</v>
      </c>
      <c r="F1996" s="59">
        <v>20191128</v>
      </c>
      <c r="G1996" s="59">
        <v>20201128</v>
      </c>
      <c r="H1996" s="59">
        <v>20200630</v>
      </c>
      <c r="I1996" s="59" t="s">
        <v>87</v>
      </c>
      <c r="J1996" s="59">
        <v>4.35</v>
      </c>
      <c r="K1996" s="59" t="s">
        <v>79</v>
      </c>
      <c r="L1996" s="66">
        <v>543.75</v>
      </c>
    </row>
    <row r="1997" ht="25" customHeight="1" spans="1:12">
      <c r="A1997" s="59">
        <v>1995</v>
      </c>
      <c r="B1997" s="59" t="s">
        <v>54</v>
      </c>
      <c r="C1997" s="59" t="s">
        <v>2503</v>
      </c>
      <c r="D1997" s="59">
        <v>4.35</v>
      </c>
      <c r="E1997" s="62">
        <v>50000</v>
      </c>
      <c r="F1997" s="59">
        <v>20191129</v>
      </c>
      <c r="G1997" s="59">
        <v>20201129</v>
      </c>
      <c r="H1997" s="59">
        <v>20200630</v>
      </c>
      <c r="I1997" s="59" t="s">
        <v>2501</v>
      </c>
      <c r="J1997" s="59">
        <v>4.35</v>
      </c>
      <c r="K1997" s="59" t="s">
        <v>79</v>
      </c>
      <c r="L1997" s="66">
        <v>543.75</v>
      </c>
    </row>
    <row r="1998" ht="25" customHeight="1" spans="1:12">
      <c r="A1998" s="59">
        <v>1996</v>
      </c>
      <c r="B1998" s="59" t="s">
        <v>54</v>
      </c>
      <c r="C1998" s="59" t="s">
        <v>2504</v>
      </c>
      <c r="D1998" s="59">
        <v>4.35</v>
      </c>
      <c r="E1998" s="62">
        <v>50000</v>
      </c>
      <c r="F1998" s="59">
        <v>20191203</v>
      </c>
      <c r="G1998" s="59">
        <v>20201203</v>
      </c>
      <c r="H1998" s="59">
        <v>20200630</v>
      </c>
      <c r="I1998" s="59" t="s">
        <v>150</v>
      </c>
      <c r="J1998" s="59">
        <v>4.35</v>
      </c>
      <c r="K1998" s="59" t="s">
        <v>79</v>
      </c>
      <c r="L1998" s="66">
        <v>543.75</v>
      </c>
    </row>
    <row r="1999" ht="25" customHeight="1" spans="1:12">
      <c r="A1999" s="59">
        <v>1997</v>
      </c>
      <c r="B1999" s="59" t="s">
        <v>54</v>
      </c>
      <c r="C1999" s="59" t="s">
        <v>2505</v>
      </c>
      <c r="D1999" s="59">
        <v>4.35</v>
      </c>
      <c r="E1999" s="62">
        <v>5000</v>
      </c>
      <c r="F1999" s="59">
        <v>20191206</v>
      </c>
      <c r="G1999" s="59">
        <v>20201206</v>
      </c>
      <c r="H1999" s="59">
        <v>20200630</v>
      </c>
      <c r="I1999" s="59" t="s">
        <v>87</v>
      </c>
      <c r="J1999" s="59">
        <v>4.35</v>
      </c>
      <c r="K1999" s="59" t="s">
        <v>79</v>
      </c>
      <c r="L1999" s="66">
        <v>54.38</v>
      </c>
    </row>
    <row r="2000" ht="25" customHeight="1" spans="1:12">
      <c r="A2000" s="59">
        <v>1998</v>
      </c>
      <c r="B2000" s="59" t="s">
        <v>54</v>
      </c>
      <c r="C2000" s="59" t="s">
        <v>2506</v>
      </c>
      <c r="D2000" s="59">
        <v>4.35</v>
      </c>
      <c r="E2000" s="62">
        <v>5000</v>
      </c>
      <c r="F2000" s="59">
        <v>20191206</v>
      </c>
      <c r="G2000" s="59">
        <v>20201206</v>
      </c>
      <c r="H2000" s="59">
        <v>20200630</v>
      </c>
      <c r="I2000" s="59" t="s">
        <v>87</v>
      </c>
      <c r="J2000" s="59">
        <v>4.35</v>
      </c>
      <c r="K2000" s="59" t="s">
        <v>79</v>
      </c>
      <c r="L2000" s="66">
        <v>54.38</v>
      </c>
    </row>
    <row r="2001" ht="25" customHeight="1" spans="1:12">
      <c r="A2001" s="59">
        <v>1999</v>
      </c>
      <c r="B2001" s="59" t="s">
        <v>54</v>
      </c>
      <c r="C2001" s="59" t="s">
        <v>2507</v>
      </c>
      <c r="D2001" s="59">
        <v>4.35</v>
      </c>
      <c r="E2001" s="62">
        <v>5000</v>
      </c>
      <c r="F2001" s="59">
        <v>20191210</v>
      </c>
      <c r="G2001" s="59">
        <v>20201210</v>
      </c>
      <c r="H2001" s="59">
        <v>20200630</v>
      </c>
      <c r="I2001" s="59" t="s">
        <v>87</v>
      </c>
      <c r="J2001" s="59">
        <v>4.35</v>
      </c>
      <c r="K2001" s="59" t="s">
        <v>79</v>
      </c>
      <c r="L2001" s="66">
        <v>54.38</v>
      </c>
    </row>
    <row r="2002" ht="25" customHeight="1" spans="1:12">
      <c r="A2002" s="59">
        <v>2000</v>
      </c>
      <c r="B2002" s="59" t="s">
        <v>54</v>
      </c>
      <c r="C2002" s="59" t="s">
        <v>2508</v>
      </c>
      <c r="D2002" s="59">
        <v>4.35</v>
      </c>
      <c r="E2002" s="62">
        <v>5000</v>
      </c>
      <c r="F2002" s="59">
        <v>20191211</v>
      </c>
      <c r="G2002" s="59">
        <v>20201206</v>
      </c>
      <c r="H2002" s="59">
        <v>20200630</v>
      </c>
      <c r="I2002" s="59" t="s">
        <v>87</v>
      </c>
      <c r="J2002" s="59">
        <v>4.35</v>
      </c>
      <c r="K2002" s="59" t="s">
        <v>79</v>
      </c>
      <c r="L2002" s="66">
        <v>54.38</v>
      </c>
    </row>
    <row r="2003" ht="25" customHeight="1" spans="1:12">
      <c r="A2003" s="59">
        <v>2001</v>
      </c>
      <c r="B2003" s="59" t="s">
        <v>54</v>
      </c>
      <c r="C2003" s="59" t="s">
        <v>2509</v>
      </c>
      <c r="D2003" s="59">
        <v>4.35</v>
      </c>
      <c r="E2003" s="62">
        <v>5000</v>
      </c>
      <c r="F2003" s="59">
        <v>20191219</v>
      </c>
      <c r="G2003" s="59">
        <v>20201219</v>
      </c>
      <c r="H2003" s="59">
        <v>20200630</v>
      </c>
      <c r="I2003" s="59" t="s">
        <v>87</v>
      </c>
      <c r="J2003" s="59">
        <v>4.35</v>
      </c>
      <c r="K2003" s="59" t="s">
        <v>79</v>
      </c>
      <c r="L2003" s="66">
        <v>54.38</v>
      </c>
    </row>
    <row r="2004" ht="25" customHeight="1" spans="1:12">
      <c r="A2004" s="59">
        <v>2002</v>
      </c>
      <c r="B2004" s="59" t="s">
        <v>54</v>
      </c>
      <c r="C2004" s="59" t="s">
        <v>2510</v>
      </c>
      <c r="D2004" s="59">
        <v>4.35</v>
      </c>
      <c r="E2004" s="62">
        <v>40000</v>
      </c>
      <c r="F2004" s="59">
        <v>20191226</v>
      </c>
      <c r="G2004" s="59">
        <v>20201226</v>
      </c>
      <c r="H2004" s="59">
        <v>20200630</v>
      </c>
      <c r="I2004" s="59" t="s">
        <v>87</v>
      </c>
      <c r="J2004" s="59">
        <v>4.35</v>
      </c>
      <c r="K2004" s="59" t="s">
        <v>79</v>
      </c>
      <c r="L2004" s="66">
        <v>435</v>
      </c>
    </row>
    <row r="2005" ht="25" customHeight="1" spans="1:12">
      <c r="A2005" s="59">
        <v>2003</v>
      </c>
      <c r="B2005" s="59" t="s">
        <v>54</v>
      </c>
      <c r="C2005" s="59" t="s">
        <v>2511</v>
      </c>
      <c r="D2005" s="59">
        <v>4.35</v>
      </c>
      <c r="E2005" s="62">
        <v>10000</v>
      </c>
      <c r="F2005" s="59">
        <v>20200305</v>
      </c>
      <c r="G2005" s="59">
        <v>20210305</v>
      </c>
      <c r="H2005" s="59">
        <v>20200630</v>
      </c>
      <c r="I2005" s="59" t="s">
        <v>2512</v>
      </c>
      <c r="J2005" s="59">
        <v>4.35</v>
      </c>
      <c r="K2005" s="59" t="s">
        <v>79</v>
      </c>
      <c r="L2005" s="66">
        <v>108.75</v>
      </c>
    </row>
    <row r="2006" ht="25" customHeight="1" spans="1:12">
      <c r="A2006" s="59">
        <v>2004</v>
      </c>
      <c r="B2006" s="59" t="s">
        <v>54</v>
      </c>
      <c r="C2006" s="59" t="s">
        <v>2513</v>
      </c>
      <c r="D2006" s="59">
        <v>4.35</v>
      </c>
      <c r="E2006" s="62">
        <v>10000</v>
      </c>
      <c r="F2006" s="59">
        <v>20200313</v>
      </c>
      <c r="G2006" s="59">
        <v>20210313</v>
      </c>
      <c r="H2006" s="59">
        <v>20200630</v>
      </c>
      <c r="I2006" s="59" t="s">
        <v>87</v>
      </c>
      <c r="J2006" s="59">
        <v>4.35</v>
      </c>
      <c r="K2006" s="59" t="s">
        <v>79</v>
      </c>
      <c r="L2006" s="66">
        <v>108.75</v>
      </c>
    </row>
    <row r="2007" ht="25" customHeight="1" spans="1:12">
      <c r="A2007" s="59">
        <v>2005</v>
      </c>
      <c r="B2007" s="59" t="s">
        <v>54</v>
      </c>
      <c r="C2007" s="59" t="s">
        <v>2514</v>
      </c>
      <c r="D2007" s="59">
        <v>4.35</v>
      </c>
      <c r="E2007" s="62">
        <v>10000</v>
      </c>
      <c r="F2007" s="59">
        <v>20200313</v>
      </c>
      <c r="G2007" s="59">
        <v>20210313</v>
      </c>
      <c r="H2007" s="59">
        <v>20200630</v>
      </c>
      <c r="I2007" s="59" t="s">
        <v>87</v>
      </c>
      <c r="J2007" s="59">
        <v>4.35</v>
      </c>
      <c r="K2007" s="59" t="s">
        <v>79</v>
      </c>
      <c r="L2007" s="66">
        <v>108.75</v>
      </c>
    </row>
    <row r="2008" ht="25" customHeight="1" spans="1:12">
      <c r="A2008" s="59">
        <v>2006</v>
      </c>
      <c r="B2008" s="59" t="s">
        <v>54</v>
      </c>
      <c r="C2008" s="59" t="s">
        <v>2515</v>
      </c>
      <c r="D2008" s="59">
        <v>4.35</v>
      </c>
      <c r="E2008" s="62">
        <v>10000</v>
      </c>
      <c r="F2008" s="59">
        <v>20200313</v>
      </c>
      <c r="G2008" s="59">
        <v>20210313</v>
      </c>
      <c r="H2008" s="59">
        <v>20200630</v>
      </c>
      <c r="I2008" s="59" t="s">
        <v>87</v>
      </c>
      <c r="J2008" s="59">
        <v>4.35</v>
      </c>
      <c r="K2008" s="59" t="s">
        <v>79</v>
      </c>
      <c r="L2008" s="66">
        <v>108.75</v>
      </c>
    </row>
    <row r="2009" ht="25" customHeight="1" spans="1:12">
      <c r="A2009" s="59">
        <v>2007</v>
      </c>
      <c r="B2009" s="59" t="s">
        <v>54</v>
      </c>
      <c r="C2009" s="59" t="s">
        <v>2516</v>
      </c>
      <c r="D2009" s="59">
        <v>4.35</v>
      </c>
      <c r="E2009" s="62">
        <v>10000</v>
      </c>
      <c r="F2009" s="59">
        <v>20200313</v>
      </c>
      <c r="G2009" s="59">
        <v>20210313</v>
      </c>
      <c r="H2009" s="59">
        <v>20200630</v>
      </c>
      <c r="I2009" s="59" t="s">
        <v>87</v>
      </c>
      <c r="J2009" s="59">
        <v>4.35</v>
      </c>
      <c r="K2009" s="59" t="s">
        <v>79</v>
      </c>
      <c r="L2009" s="66">
        <v>108.75</v>
      </c>
    </row>
    <row r="2010" ht="25" customHeight="1" spans="1:12">
      <c r="A2010" s="59">
        <v>2008</v>
      </c>
      <c r="B2010" s="59" t="s">
        <v>54</v>
      </c>
      <c r="C2010" s="59" t="s">
        <v>2517</v>
      </c>
      <c r="D2010" s="59">
        <v>4.35</v>
      </c>
      <c r="E2010" s="62">
        <v>10000</v>
      </c>
      <c r="F2010" s="59">
        <v>20200313</v>
      </c>
      <c r="G2010" s="59">
        <v>20210313</v>
      </c>
      <c r="H2010" s="59">
        <v>20200630</v>
      </c>
      <c r="I2010" s="59" t="s">
        <v>87</v>
      </c>
      <c r="J2010" s="59">
        <v>4.35</v>
      </c>
      <c r="K2010" s="59" t="s">
        <v>79</v>
      </c>
      <c r="L2010" s="66">
        <v>108.75</v>
      </c>
    </row>
    <row r="2011" ht="25" customHeight="1" spans="1:12">
      <c r="A2011" s="59">
        <v>2009</v>
      </c>
      <c r="B2011" s="59" t="s">
        <v>54</v>
      </c>
      <c r="C2011" s="59" t="s">
        <v>2518</v>
      </c>
      <c r="D2011" s="59">
        <v>4.35</v>
      </c>
      <c r="E2011" s="62">
        <v>10000</v>
      </c>
      <c r="F2011" s="59">
        <v>20200323</v>
      </c>
      <c r="G2011" s="59">
        <v>20210323</v>
      </c>
      <c r="H2011" s="59">
        <v>20200630</v>
      </c>
      <c r="I2011" s="59" t="s">
        <v>27</v>
      </c>
      <c r="J2011" s="59">
        <v>4.35</v>
      </c>
      <c r="K2011" s="59" t="s">
        <v>79</v>
      </c>
      <c r="L2011" s="66">
        <v>108.75</v>
      </c>
    </row>
    <row r="2012" ht="25" customHeight="1" spans="1:12">
      <c r="A2012" s="59">
        <v>2010</v>
      </c>
      <c r="B2012" s="59" t="s">
        <v>54</v>
      </c>
      <c r="C2012" s="59" t="s">
        <v>2519</v>
      </c>
      <c r="D2012" s="59">
        <v>4.35</v>
      </c>
      <c r="E2012" s="62">
        <v>10000</v>
      </c>
      <c r="F2012" s="59">
        <v>20200327</v>
      </c>
      <c r="G2012" s="59">
        <v>20210327</v>
      </c>
      <c r="H2012" s="59">
        <v>20200630</v>
      </c>
      <c r="I2012" s="59" t="s">
        <v>87</v>
      </c>
      <c r="J2012" s="59">
        <v>4.35</v>
      </c>
      <c r="K2012" s="59" t="s">
        <v>79</v>
      </c>
      <c r="L2012" s="66">
        <v>108.75</v>
      </c>
    </row>
    <row r="2013" ht="25" customHeight="1" spans="1:12">
      <c r="A2013" s="59">
        <v>2011</v>
      </c>
      <c r="B2013" s="59" t="s">
        <v>54</v>
      </c>
      <c r="C2013" s="59" t="s">
        <v>2520</v>
      </c>
      <c r="D2013" s="59">
        <v>4.35</v>
      </c>
      <c r="E2013" s="62">
        <v>30000</v>
      </c>
      <c r="F2013" s="59">
        <v>20200327</v>
      </c>
      <c r="G2013" s="59">
        <v>20210327</v>
      </c>
      <c r="H2013" s="59">
        <v>20200630</v>
      </c>
      <c r="I2013" s="59" t="s">
        <v>2521</v>
      </c>
      <c r="J2013" s="59">
        <v>4.35</v>
      </c>
      <c r="K2013" s="59" t="s">
        <v>79</v>
      </c>
      <c r="L2013" s="66">
        <v>326.25</v>
      </c>
    </row>
    <row r="2014" ht="25" customHeight="1" spans="1:12">
      <c r="A2014" s="59">
        <v>2012</v>
      </c>
      <c r="B2014" s="59" t="s">
        <v>54</v>
      </c>
      <c r="C2014" s="59" t="s">
        <v>2522</v>
      </c>
      <c r="D2014" s="59">
        <v>4.35</v>
      </c>
      <c r="E2014" s="62">
        <v>50000</v>
      </c>
      <c r="F2014" s="59">
        <v>20200327</v>
      </c>
      <c r="G2014" s="59">
        <v>20210327</v>
      </c>
      <c r="H2014" s="59">
        <v>20200630</v>
      </c>
      <c r="I2014" s="59" t="s">
        <v>87</v>
      </c>
      <c r="J2014" s="59">
        <v>4.35</v>
      </c>
      <c r="K2014" s="59" t="s">
        <v>79</v>
      </c>
      <c r="L2014" s="66">
        <v>543.75</v>
      </c>
    </row>
    <row r="2015" ht="25" customHeight="1" spans="1:12">
      <c r="A2015" s="59">
        <v>2013</v>
      </c>
      <c r="B2015" s="59" t="s">
        <v>56</v>
      </c>
      <c r="C2015" s="59" t="s">
        <v>2523</v>
      </c>
      <c r="D2015" s="59">
        <v>4.35</v>
      </c>
      <c r="E2015" s="62">
        <v>20000</v>
      </c>
      <c r="F2015" s="59">
        <v>20190820</v>
      </c>
      <c r="G2015" s="59">
        <v>20200820</v>
      </c>
      <c r="H2015" s="59">
        <v>20200630</v>
      </c>
      <c r="I2015" s="59" t="s">
        <v>87</v>
      </c>
      <c r="J2015" s="59">
        <v>4.35</v>
      </c>
      <c r="K2015" s="59" t="s">
        <v>79</v>
      </c>
      <c r="L2015" s="66">
        <v>217.5</v>
      </c>
    </row>
    <row r="2016" ht="25" customHeight="1" spans="1:12">
      <c r="A2016" s="59">
        <v>2014</v>
      </c>
      <c r="B2016" s="59" t="s">
        <v>56</v>
      </c>
      <c r="C2016" s="59" t="s">
        <v>2524</v>
      </c>
      <c r="D2016" s="59">
        <v>4.35</v>
      </c>
      <c r="E2016" s="62">
        <v>20000</v>
      </c>
      <c r="F2016" s="59">
        <v>20190821</v>
      </c>
      <c r="G2016" s="59">
        <v>20200821</v>
      </c>
      <c r="H2016" s="59">
        <v>20200630</v>
      </c>
      <c r="I2016" s="59" t="s">
        <v>87</v>
      </c>
      <c r="J2016" s="59">
        <v>4.35</v>
      </c>
      <c r="K2016" s="59" t="s">
        <v>79</v>
      </c>
      <c r="L2016" s="66">
        <v>217.5</v>
      </c>
    </row>
    <row r="2017" ht="25" customHeight="1" spans="1:12">
      <c r="A2017" s="59">
        <v>2015</v>
      </c>
      <c r="B2017" s="59" t="s">
        <v>56</v>
      </c>
      <c r="C2017" s="59" t="s">
        <v>2525</v>
      </c>
      <c r="D2017" s="59">
        <v>4.35</v>
      </c>
      <c r="E2017" s="62">
        <v>50000</v>
      </c>
      <c r="F2017" s="59">
        <v>20190828</v>
      </c>
      <c r="G2017" s="59">
        <v>20200828</v>
      </c>
      <c r="H2017" s="59">
        <v>20200630</v>
      </c>
      <c r="I2017" s="59" t="s">
        <v>87</v>
      </c>
      <c r="J2017" s="59">
        <v>4.35</v>
      </c>
      <c r="K2017" s="59" t="s">
        <v>79</v>
      </c>
      <c r="L2017" s="66">
        <v>543.75</v>
      </c>
    </row>
    <row r="2018" ht="25" customHeight="1" spans="1:12">
      <c r="A2018" s="59">
        <v>2016</v>
      </c>
      <c r="B2018" s="59" t="s">
        <v>56</v>
      </c>
      <c r="C2018" s="59" t="s">
        <v>2526</v>
      </c>
      <c r="D2018" s="59">
        <v>4.35</v>
      </c>
      <c r="E2018" s="62">
        <v>10000</v>
      </c>
      <c r="F2018" s="59">
        <v>20190829</v>
      </c>
      <c r="G2018" s="59">
        <v>20200829</v>
      </c>
      <c r="H2018" s="59">
        <v>20200630</v>
      </c>
      <c r="I2018" s="59" t="s">
        <v>87</v>
      </c>
      <c r="J2018" s="59">
        <v>4.35</v>
      </c>
      <c r="K2018" s="59" t="s">
        <v>79</v>
      </c>
      <c r="L2018" s="66">
        <v>108.75</v>
      </c>
    </row>
    <row r="2019" ht="25" customHeight="1" spans="1:12">
      <c r="A2019" s="59">
        <v>2017</v>
      </c>
      <c r="B2019" s="59" t="s">
        <v>56</v>
      </c>
      <c r="C2019" s="59" t="s">
        <v>2527</v>
      </c>
      <c r="D2019" s="59">
        <v>4.35</v>
      </c>
      <c r="E2019" s="62">
        <v>20000</v>
      </c>
      <c r="F2019" s="59">
        <v>20190830</v>
      </c>
      <c r="G2019" s="59">
        <v>20200830</v>
      </c>
      <c r="H2019" s="59">
        <v>20200630</v>
      </c>
      <c r="I2019" s="59" t="s">
        <v>87</v>
      </c>
      <c r="J2019" s="59">
        <v>4.35</v>
      </c>
      <c r="K2019" s="59" t="s">
        <v>79</v>
      </c>
      <c r="L2019" s="66">
        <v>217.5</v>
      </c>
    </row>
    <row r="2020" ht="25" customHeight="1" spans="1:12">
      <c r="A2020" s="59">
        <v>2018</v>
      </c>
      <c r="B2020" s="59" t="s">
        <v>56</v>
      </c>
      <c r="C2020" s="59" t="s">
        <v>2528</v>
      </c>
      <c r="D2020" s="59">
        <v>4.35</v>
      </c>
      <c r="E2020" s="62">
        <v>30000</v>
      </c>
      <c r="F2020" s="59">
        <v>20190830</v>
      </c>
      <c r="G2020" s="59">
        <v>20200830</v>
      </c>
      <c r="H2020" s="59">
        <v>20200630</v>
      </c>
      <c r="I2020" s="59" t="s">
        <v>87</v>
      </c>
      <c r="J2020" s="59">
        <v>4.35</v>
      </c>
      <c r="K2020" s="59" t="s">
        <v>79</v>
      </c>
      <c r="L2020" s="66">
        <v>326.25</v>
      </c>
    </row>
    <row r="2021" ht="25" customHeight="1" spans="1:12">
      <c r="A2021" s="59">
        <v>2019</v>
      </c>
      <c r="B2021" s="59" t="s">
        <v>56</v>
      </c>
      <c r="C2021" s="59" t="s">
        <v>2529</v>
      </c>
      <c r="D2021" s="59">
        <v>4.35</v>
      </c>
      <c r="E2021" s="62">
        <v>20000</v>
      </c>
      <c r="F2021" s="59">
        <v>20190903</v>
      </c>
      <c r="G2021" s="59">
        <v>20200903</v>
      </c>
      <c r="H2021" s="59">
        <v>20200630</v>
      </c>
      <c r="I2021" s="59" t="s">
        <v>87</v>
      </c>
      <c r="J2021" s="59">
        <v>4.35</v>
      </c>
      <c r="K2021" s="59" t="s">
        <v>79</v>
      </c>
      <c r="L2021" s="66">
        <v>217.5</v>
      </c>
    </row>
    <row r="2022" ht="25" customHeight="1" spans="1:12">
      <c r="A2022" s="59">
        <v>2020</v>
      </c>
      <c r="B2022" s="59" t="s">
        <v>56</v>
      </c>
      <c r="C2022" s="59" t="s">
        <v>2530</v>
      </c>
      <c r="D2022" s="59">
        <v>4.35</v>
      </c>
      <c r="E2022" s="62">
        <v>20000</v>
      </c>
      <c r="F2022" s="59">
        <v>20190919</v>
      </c>
      <c r="G2022" s="59">
        <v>20200919</v>
      </c>
      <c r="H2022" s="59">
        <v>20200630</v>
      </c>
      <c r="I2022" s="59" t="s">
        <v>150</v>
      </c>
      <c r="J2022" s="59">
        <v>4.35</v>
      </c>
      <c r="K2022" s="59" t="s">
        <v>79</v>
      </c>
      <c r="L2022" s="66">
        <v>217.5</v>
      </c>
    </row>
    <row r="2023" ht="25" customHeight="1" spans="1:12">
      <c r="A2023" s="59">
        <v>2021</v>
      </c>
      <c r="B2023" s="59" t="s">
        <v>56</v>
      </c>
      <c r="C2023" s="59" t="s">
        <v>2531</v>
      </c>
      <c r="D2023" s="59">
        <v>4.35</v>
      </c>
      <c r="E2023" s="62">
        <v>20000</v>
      </c>
      <c r="F2023" s="59">
        <v>20190921</v>
      </c>
      <c r="G2023" s="59">
        <v>20200921</v>
      </c>
      <c r="H2023" s="59">
        <v>20200630</v>
      </c>
      <c r="I2023" s="59" t="s">
        <v>150</v>
      </c>
      <c r="J2023" s="59">
        <v>4.35</v>
      </c>
      <c r="K2023" s="59" t="s">
        <v>79</v>
      </c>
      <c r="L2023" s="66">
        <v>217.5</v>
      </c>
    </row>
    <row r="2024" ht="25" customHeight="1" spans="1:12">
      <c r="A2024" s="59">
        <v>2022</v>
      </c>
      <c r="B2024" s="59" t="s">
        <v>56</v>
      </c>
      <c r="C2024" s="59" t="s">
        <v>2504</v>
      </c>
      <c r="D2024" s="59">
        <v>4.35</v>
      </c>
      <c r="E2024" s="62">
        <v>5000</v>
      </c>
      <c r="F2024" s="59">
        <v>20190924</v>
      </c>
      <c r="G2024" s="59">
        <v>20200924</v>
      </c>
      <c r="H2024" s="59">
        <v>20200630</v>
      </c>
      <c r="I2024" s="59" t="s">
        <v>150</v>
      </c>
      <c r="J2024" s="59">
        <v>4.35</v>
      </c>
      <c r="K2024" s="59" t="s">
        <v>79</v>
      </c>
      <c r="L2024" s="66">
        <v>54.38</v>
      </c>
    </row>
    <row r="2025" ht="25" customHeight="1" spans="1:12">
      <c r="A2025" s="59">
        <v>2023</v>
      </c>
      <c r="B2025" s="59" t="s">
        <v>56</v>
      </c>
      <c r="C2025" s="59" t="s">
        <v>2532</v>
      </c>
      <c r="D2025" s="59">
        <v>4.35</v>
      </c>
      <c r="E2025" s="62">
        <v>10000</v>
      </c>
      <c r="F2025" s="59">
        <v>20190924</v>
      </c>
      <c r="G2025" s="59">
        <v>20200924</v>
      </c>
      <c r="H2025" s="59">
        <v>20200630</v>
      </c>
      <c r="I2025" s="59" t="s">
        <v>87</v>
      </c>
      <c r="J2025" s="59">
        <v>4.35</v>
      </c>
      <c r="K2025" s="59" t="s">
        <v>79</v>
      </c>
      <c r="L2025" s="66">
        <v>108.75</v>
      </c>
    </row>
    <row r="2026" ht="25" customHeight="1" spans="1:12">
      <c r="A2026" s="59">
        <v>2024</v>
      </c>
      <c r="B2026" s="59" t="s">
        <v>56</v>
      </c>
      <c r="C2026" s="59" t="s">
        <v>2533</v>
      </c>
      <c r="D2026" s="59">
        <v>4.35</v>
      </c>
      <c r="E2026" s="62">
        <v>5000</v>
      </c>
      <c r="F2026" s="59">
        <v>20190926</v>
      </c>
      <c r="G2026" s="59">
        <v>20200926</v>
      </c>
      <c r="H2026" s="59">
        <v>20200630</v>
      </c>
      <c r="I2026" s="59" t="s">
        <v>87</v>
      </c>
      <c r="J2026" s="59">
        <v>4.35</v>
      </c>
      <c r="K2026" s="59" t="s">
        <v>79</v>
      </c>
      <c r="L2026" s="66">
        <v>54.38</v>
      </c>
    </row>
    <row r="2027" ht="25" customHeight="1" spans="1:12">
      <c r="A2027" s="59">
        <v>2025</v>
      </c>
      <c r="B2027" s="59" t="s">
        <v>56</v>
      </c>
      <c r="C2027" s="59" t="s">
        <v>2534</v>
      </c>
      <c r="D2027" s="59">
        <v>4.35</v>
      </c>
      <c r="E2027" s="62">
        <v>10000</v>
      </c>
      <c r="F2027" s="59">
        <v>20190926</v>
      </c>
      <c r="G2027" s="59">
        <v>20200926</v>
      </c>
      <c r="H2027" s="59">
        <v>20200630</v>
      </c>
      <c r="I2027" s="59" t="s">
        <v>150</v>
      </c>
      <c r="J2027" s="59">
        <v>4.35</v>
      </c>
      <c r="K2027" s="59" t="s">
        <v>79</v>
      </c>
      <c r="L2027" s="66">
        <v>108.75</v>
      </c>
    </row>
    <row r="2028" ht="25" customHeight="1" spans="1:12">
      <c r="A2028" s="59">
        <v>2026</v>
      </c>
      <c r="B2028" s="59" t="s">
        <v>56</v>
      </c>
      <c r="C2028" s="59" t="s">
        <v>2535</v>
      </c>
      <c r="D2028" s="59">
        <v>4.35</v>
      </c>
      <c r="E2028" s="62">
        <v>10000</v>
      </c>
      <c r="F2028" s="59">
        <v>20190927</v>
      </c>
      <c r="G2028" s="59">
        <v>20200927</v>
      </c>
      <c r="H2028" s="59">
        <v>20200630</v>
      </c>
      <c r="I2028" s="59" t="s">
        <v>150</v>
      </c>
      <c r="J2028" s="59">
        <v>4.35</v>
      </c>
      <c r="K2028" s="59" t="s">
        <v>79</v>
      </c>
      <c r="L2028" s="66">
        <v>108.75</v>
      </c>
    </row>
    <row r="2029" ht="25" customHeight="1" spans="1:12">
      <c r="A2029" s="59">
        <v>2027</v>
      </c>
      <c r="B2029" s="59" t="s">
        <v>56</v>
      </c>
      <c r="C2029" s="59" t="s">
        <v>2536</v>
      </c>
      <c r="D2029" s="59">
        <v>4.35</v>
      </c>
      <c r="E2029" s="62">
        <v>8000</v>
      </c>
      <c r="F2029" s="59">
        <v>20190929</v>
      </c>
      <c r="G2029" s="59">
        <v>20200929</v>
      </c>
      <c r="H2029" s="59">
        <v>20200630</v>
      </c>
      <c r="I2029" s="59" t="s">
        <v>150</v>
      </c>
      <c r="J2029" s="59">
        <v>4.35</v>
      </c>
      <c r="K2029" s="59" t="s">
        <v>79</v>
      </c>
      <c r="L2029" s="66">
        <v>87</v>
      </c>
    </row>
    <row r="2030" ht="25" customHeight="1" spans="1:12">
      <c r="A2030" s="59">
        <v>2028</v>
      </c>
      <c r="B2030" s="59" t="s">
        <v>56</v>
      </c>
      <c r="C2030" s="59" t="s">
        <v>2537</v>
      </c>
      <c r="D2030" s="59">
        <v>4.35</v>
      </c>
      <c r="E2030" s="62">
        <v>8000</v>
      </c>
      <c r="F2030" s="59">
        <v>20190929</v>
      </c>
      <c r="G2030" s="59">
        <v>20200929</v>
      </c>
      <c r="H2030" s="59">
        <v>20200630</v>
      </c>
      <c r="I2030" s="59" t="s">
        <v>150</v>
      </c>
      <c r="J2030" s="59">
        <v>4.35</v>
      </c>
      <c r="K2030" s="59" t="s">
        <v>79</v>
      </c>
      <c r="L2030" s="66">
        <v>87</v>
      </c>
    </row>
    <row r="2031" ht="25" customHeight="1" spans="1:12">
      <c r="A2031" s="59">
        <v>2029</v>
      </c>
      <c r="B2031" s="59" t="s">
        <v>56</v>
      </c>
      <c r="C2031" s="59" t="s">
        <v>2538</v>
      </c>
      <c r="D2031" s="59">
        <v>4.35</v>
      </c>
      <c r="E2031" s="62">
        <v>20000</v>
      </c>
      <c r="F2031" s="59">
        <v>20190929</v>
      </c>
      <c r="G2031" s="59">
        <v>20200929</v>
      </c>
      <c r="H2031" s="59">
        <v>20200630</v>
      </c>
      <c r="I2031" s="59" t="s">
        <v>150</v>
      </c>
      <c r="J2031" s="59">
        <v>4.35</v>
      </c>
      <c r="K2031" s="59" t="s">
        <v>79</v>
      </c>
      <c r="L2031" s="66">
        <v>217.5</v>
      </c>
    </row>
    <row r="2032" ht="25" customHeight="1" spans="1:12">
      <c r="A2032" s="59">
        <v>2030</v>
      </c>
      <c r="B2032" s="59" t="s">
        <v>56</v>
      </c>
      <c r="C2032" s="59" t="s">
        <v>2539</v>
      </c>
      <c r="D2032" s="59">
        <v>4.35</v>
      </c>
      <c r="E2032" s="62">
        <v>8000</v>
      </c>
      <c r="F2032" s="59">
        <v>20191002</v>
      </c>
      <c r="G2032" s="59">
        <v>20201002</v>
      </c>
      <c r="H2032" s="59">
        <v>20200630</v>
      </c>
      <c r="I2032" s="59" t="s">
        <v>150</v>
      </c>
      <c r="J2032" s="59">
        <v>4.35</v>
      </c>
      <c r="K2032" s="59" t="s">
        <v>79</v>
      </c>
      <c r="L2032" s="66">
        <v>87</v>
      </c>
    </row>
    <row r="2033" ht="25" customHeight="1" spans="1:12">
      <c r="A2033" s="59">
        <v>2031</v>
      </c>
      <c r="B2033" s="59" t="s">
        <v>56</v>
      </c>
      <c r="C2033" s="59" t="s">
        <v>2540</v>
      </c>
      <c r="D2033" s="59">
        <v>4.35</v>
      </c>
      <c r="E2033" s="62">
        <v>20000</v>
      </c>
      <c r="F2033" s="59">
        <v>20191002</v>
      </c>
      <c r="G2033" s="59">
        <v>20201002</v>
      </c>
      <c r="H2033" s="59">
        <v>20200630</v>
      </c>
      <c r="I2033" s="59" t="s">
        <v>150</v>
      </c>
      <c r="J2033" s="59">
        <v>4.35</v>
      </c>
      <c r="K2033" s="59" t="s">
        <v>79</v>
      </c>
      <c r="L2033" s="66">
        <v>217.5</v>
      </c>
    </row>
    <row r="2034" ht="25" customHeight="1" spans="1:12">
      <c r="A2034" s="59">
        <v>2032</v>
      </c>
      <c r="B2034" s="59" t="s">
        <v>56</v>
      </c>
      <c r="C2034" s="59" t="s">
        <v>2541</v>
      </c>
      <c r="D2034" s="59">
        <v>4.35</v>
      </c>
      <c r="E2034" s="62">
        <v>50000</v>
      </c>
      <c r="F2034" s="59">
        <v>20191002</v>
      </c>
      <c r="G2034" s="59">
        <v>20201002</v>
      </c>
      <c r="H2034" s="59">
        <v>20200630</v>
      </c>
      <c r="I2034" s="59" t="s">
        <v>150</v>
      </c>
      <c r="J2034" s="59">
        <v>4.35</v>
      </c>
      <c r="K2034" s="59" t="s">
        <v>79</v>
      </c>
      <c r="L2034" s="66">
        <v>543.75</v>
      </c>
    </row>
    <row r="2035" ht="25" customHeight="1" spans="1:12">
      <c r="A2035" s="59">
        <v>2033</v>
      </c>
      <c r="B2035" s="59" t="s">
        <v>56</v>
      </c>
      <c r="C2035" s="59" t="s">
        <v>2542</v>
      </c>
      <c r="D2035" s="59">
        <v>4.35</v>
      </c>
      <c r="E2035" s="62">
        <v>8000</v>
      </c>
      <c r="F2035" s="59">
        <v>20191004</v>
      </c>
      <c r="G2035" s="59">
        <v>20201004</v>
      </c>
      <c r="H2035" s="59">
        <v>20200630</v>
      </c>
      <c r="I2035" s="59" t="s">
        <v>150</v>
      </c>
      <c r="J2035" s="59">
        <v>4.35</v>
      </c>
      <c r="K2035" s="59" t="s">
        <v>79</v>
      </c>
      <c r="L2035" s="66">
        <v>87</v>
      </c>
    </row>
    <row r="2036" ht="25" customHeight="1" spans="1:12">
      <c r="A2036" s="59">
        <v>2034</v>
      </c>
      <c r="B2036" s="59" t="s">
        <v>56</v>
      </c>
      <c r="C2036" s="59" t="s">
        <v>2543</v>
      </c>
      <c r="D2036" s="59">
        <v>4.35</v>
      </c>
      <c r="E2036" s="62">
        <v>5000</v>
      </c>
      <c r="F2036" s="59">
        <v>20191005</v>
      </c>
      <c r="G2036" s="59">
        <v>20201005</v>
      </c>
      <c r="H2036" s="59">
        <v>20200630</v>
      </c>
      <c r="I2036" s="59" t="s">
        <v>150</v>
      </c>
      <c r="J2036" s="59">
        <v>4.35</v>
      </c>
      <c r="K2036" s="59" t="s">
        <v>79</v>
      </c>
      <c r="L2036" s="66">
        <v>54.38</v>
      </c>
    </row>
    <row r="2037" ht="25" customHeight="1" spans="1:12">
      <c r="A2037" s="59">
        <v>2035</v>
      </c>
      <c r="B2037" s="59" t="s">
        <v>56</v>
      </c>
      <c r="C2037" s="59" t="s">
        <v>2544</v>
      </c>
      <c r="D2037" s="59">
        <v>4.35</v>
      </c>
      <c r="E2037" s="62">
        <v>3000</v>
      </c>
      <c r="F2037" s="59">
        <v>20191010</v>
      </c>
      <c r="G2037" s="59">
        <v>20201010</v>
      </c>
      <c r="H2037" s="59">
        <v>20200630</v>
      </c>
      <c r="I2037" s="59" t="s">
        <v>150</v>
      </c>
      <c r="J2037" s="59">
        <v>4.35</v>
      </c>
      <c r="K2037" s="59" t="s">
        <v>79</v>
      </c>
      <c r="L2037" s="66">
        <v>32.63</v>
      </c>
    </row>
    <row r="2038" ht="25" customHeight="1" spans="1:12">
      <c r="A2038" s="59">
        <v>2036</v>
      </c>
      <c r="B2038" s="59" t="s">
        <v>56</v>
      </c>
      <c r="C2038" s="59" t="s">
        <v>2545</v>
      </c>
      <c r="D2038" s="59">
        <v>4.35</v>
      </c>
      <c r="E2038" s="62">
        <v>5000</v>
      </c>
      <c r="F2038" s="59">
        <v>20191010</v>
      </c>
      <c r="G2038" s="59">
        <v>20201010</v>
      </c>
      <c r="H2038" s="59">
        <v>20200630</v>
      </c>
      <c r="I2038" s="59" t="s">
        <v>150</v>
      </c>
      <c r="J2038" s="59">
        <v>4.35</v>
      </c>
      <c r="K2038" s="59" t="s">
        <v>79</v>
      </c>
      <c r="L2038" s="66">
        <v>54.38</v>
      </c>
    </row>
    <row r="2039" ht="25" customHeight="1" spans="1:12">
      <c r="A2039" s="59">
        <v>2037</v>
      </c>
      <c r="B2039" s="59" t="s">
        <v>56</v>
      </c>
      <c r="C2039" s="59" t="s">
        <v>2546</v>
      </c>
      <c r="D2039" s="59">
        <v>4.35</v>
      </c>
      <c r="E2039" s="62">
        <v>10000</v>
      </c>
      <c r="F2039" s="59">
        <v>20191011</v>
      </c>
      <c r="G2039" s="59">
        <v>20201011</v>
      </c>
      <c r="H2039" s="59">
        <v>20200630</v>
      </c>
      <c r="I2039" s="59" t="s">
        <v>150</v>
      </c>
      <c r="J2039" s="59">
        <v>4.35</v>
      </c>
      <c r="K2039" s="59" t="s">
        <v>79</v>
      </c>
      <c r="L2039" s="66">
        <v>108.75</v>
      </c>
    </row>
    <row r="2040" ht="25" customHeight="1" spans="1:12">
      <c r="A2040" s="59">
        <v>2038</v>
      </c>
      <c r="B2040" s="59" t="s">
        <v>56</v>
      </c>
      <c r="C2040" s="59" t="s">
        <v>2547</v>
      </c>
      <c r="D2040" s="59">
        <v>4.35</v>
      </c>
      <c r="E2040" s="62">
        <v>5000</v>
      </c>
      <c r="F2040" s="59">
        <v>20191012</v>
      </c>
      <c r="G2040" s="59">
        <v>20201012</v>
      </c>
      <c r="H2040" s="59">
        <v>20200630</v>
      </c>
      <c r="I2040" s="59" t="s">
        <v>150</v>
      </c>
      <c r="J2040" s="59">
        <v>4.35</v>
      </c>
      <c r="K2040" s="59" t="s">
        <v>79</v>
      </c>
      <c r="L2040" s="66">
        <v>54.38</v>
      </c>
    </row>
    <row r="2041" ht="25" customHeight="1" spans="1:12">
      <c r="A2041" s="59">
        <v>2039</v>
      </c>
      <c r="B2041" s="59" t="s">
        <v>56</v>
      </c>
      <c r="C2041" s="59" t="s">
        <v>2548</v>
      </c>
      <c r="D2041" s="59">
        <v>4.35</v>
      </c>
      <c r="E2041" s="62">
        <v>10000</v>
      </c>
      <c r="F2041" s="59">
        <v>20191012</v>
      </c>
      <c r="G2041" s="59">
        <v>20201012</v>
      </c>
      <c r="H2041" s="59">
        <v>20200630</v>
      </c>
      <c r="I2041" s="59" t="s">
        <v>150</v>
      </c>
      <c r="J2041" s="59">
        <v>4.35</v>
      </c>
      <c r="K2041" s="59" t="s">
        <v>79</v>
      </c>
      <c r="L2041" s="66">
        <v>108.75</v>
      </c>
    </row>
    <row r="2042" ht="25" customHeight="1" spans="1:12">
      <c r="A2042" s="59">
        <v>2040</v>
      </c>
      <c r="B2042" s="59" t="s">
        <v>56</v>
      </c>
      <c r="C2042" s="59" t="s">
        <v>2549</v>
      </c>
      <c r="D2042" s="59">
        <v>4.35</v>
      </c>
      <c r="E2042" s="62">
        <v>10000</v>
      </c>
      <c r="F2042" s="59">
        <v>20191012</v>
      </c>
      <c r="G2042" s="59">
        <v>20201012</v>
      </c>
      <c r="H2042" s="59">
        <v>20200630</v>
      </c>
      <c r="I2042" s="59" t="s">
        <v>150</v>
      </c>
      <c r="J2042" s="59">
        <v>4.35</v>
      </c>
      <c r="K2042" s="59" t="s">
        <v>79</v>
      </c>
      <c r="L2042" s="66">
        <v>108.75</v>
      </c>
    </row>
    <row r="2043" ht="25" customHeight="1" spans="1:12">
      <c r="A2043" s="59">
        <v>2041</v>
      </c>
      <c r="B2043" s="59" t="s">
        <v>56</v>
      </c>
      <c r="C2043" s="59" t="s">
        <v>2550</v>
      </c>
      <c r="D2043" s="59">
        <v>4.35</v>
      </c>
      <c r="E2043" s="62">
        <v>10000</v>
      </c>
      <c r="F2043" s="59">
        <v>20191012</v>
      </c>
      <c r="G2043" s="59">
        <v>20201012</v>
      </c>
      <c r="H2043" s="59">
        <v>20200630</v>
      </c>
      <c r="I2043" s="59" t="s">
        <v>150</v>
      </c>
      <c r="J2043" s="59">
        <v>4.35</v>
      </c>
      <c r="K2043" s="59" t="s">
        <v>79</v>
      </c>
      <c r="L2043" s="66">
        <v>108.75</v>
      </c>
    </row>
    <row r="2044" ht="25" customHeight="1" spans="1:12">
      <c r="A2044" s="59">
        <v>2042</v>
      </c>
      <c r="B2044" s="59" t="s">
        <v>56</v>
      </c>
      <c r="C2044" s="59" t="s">
        <v>2551</v>
      </c>
      <c r="D2044" s="59">
        <v>4.35</v>
      </c>
      <c r="E2044" s="62">
        <v>3000</v>
      </c>
      <c r="F2044" s="59">
        <v>20191013</v>
      </c>
      <c r="G2044" s="59">
        <v>20201013</v>
      </c>
      <c r="H2044" s="59">
        <v>20200630</v>
      </c>
      <c r="I2044" s="59" t="s">
        <v>150</v>
      </c>
      <c r="J2044" s="59">
        <v>4.35</v>
      </c>
      <c r="K2044" s="59" t="s">
        <v>79</v>
      </c>
      <c r="L2044" s="66">
        <v>32.63</v>
      </c>
    </row>
    <row r="2045" ht="25" customHeight="1" spans="1:12">
      <c r="A2045" s="59">
        <v>2043</v>
      </c>
      <c r="B2045" s="59" t="s">
        <v>56</v>
      </c>
      <c r="C2045" s="59" t="s">
        <v>2552</v>
      </c>
      <c r="D2045" s="59">
        <v>4.35</v>
      </c>
      <c r="E2045" s="62">
        <v>3000</v>
      </c>
      <c r="F2045" s="59">
        <v>20191013</v>
      </c>
      <c r="G2045" s="59">
        <v>20201013</v>
      </c>
      <c r="H2045" s="59">
        <v>20200630</v>
      </c>
      <c r="I2045" s="59" t="s">
        <v>150</v>
      </c>
      <c r="J2045" s="59">
        <v>4.35</v>
      </c>
      <c r="K2045" s="59" t="s">
        <v>79</v>
      </c>
      <c r="L2045" s="66">
        <v>32.63</v>
      </c>
    </row>
    <row r="2046" ht="25" customHeight="1" spans="1:12">
      <c r="A2046" s="59">
        <v>2044</v>
      </c>
      <c r="B2046" s="59" t="s">
        <v>56</v>
      </c>
      <c r="C2046" s="59" t="s">
        <v>2553</v>
      </c>
      <c r="D2046" s="59">
        <v>4.35</v>
      </c>
      <c r="E2046" s="62">
        <v>5000</v>
      </c>
      <c r="F2046" s="59">
        <v>20191013</v>
      </c>
      <c r="G2046" s="59">
        <v>20201013</v>
      </c>
      <c r="H2046" s="59">
        <v>20200630</v>
      </c>
      <c r="I2046" s="59" t="s">
        <v>150</v>
      </c>
      <c r="J2046" s="59">
        <v>4.35</v>
      </c>
      <c r="K2046" s="59" t="s">
        <v>79</v>
      </c>
      <c r="L2046" s="66">
        <v>54.38</v>
      </c>
    </row>
    <row r="2047" ht="25" customHeight="1" spans="1:12">
      <c r="A2047" s="59">
        <v>2045</v>
      </c>
      <c r="B2047" s="59" t="s">
        <v>56</v>
      </c>
      <c r="C2047" s="59" t="s">
        <v>2554</v>
      </c>
      <c r="D2047" s="59">
        <v>4.35</v>
      </c>
      <c r="E2047" s="62">
        <v>10000</v>
      </c>
      <c r="F2047" s="59">
        <v>20191013</v>
      </c>
      <c r="G2047" s="59">
        <v>20201013</v>
      </c>
      <c r="H2047" s="59">
        <v>20200630</v>
      </c>
      <c r="I2047" s="59" t="s">
        <v>150</v>
      </c>
      <c r="J2047" s="59">
        <v>4.35</v>
      </c>
      <c r="K2047" s="59" t="s">
        <v>79</v>
      </c>
      <c r="L2047" s="66">
        <v>108.75</v>
      </c>
    </row>
    <row r="2048" ht="25" customHeight="1" spans="1:12">
      <c r="A2048" s="59">
        <v>2046</v>
      </c>
      <c r="B2048" s="59" t="s">
        <v>56</v>
      </c>
      <c r="C2048" s="59" t="s">
        <v>2555</v>
      </c>
      <c r="D2048" s="59">
        <v>4.35</v>
      </c>
      <c r="E2048" s="62">
        <v>10000</v>
      </c>
      <c r="F2048" s="59">
        <v>20191013</v>
      </c>
      <c r="G2048" s="59">
        <v>20201013</v>
      </c>
      <c r="H2048" s="59">
        <v>20200630</v>
      </c>
      <c r="I2048" s="59" t="s">
        <v>150</v>
      </c>
      <c r="J2048" s="59">
        <v>4.35</v>
      </c>
      <c r="K2048" s="59" t="s">
        <v>79</v>
      </c>
      <c r="L2048" s="66">
        <v>108.75</v>
      </c>
    </row>
    <row r="2049" ht="25" customHeight="1" spans="1:12">
      <c r="A2049" s="59">
        <v>2047</v>
      </c>
      <c r="B2049" s="59" t="s">
        <v>56</v>
      </c>
      <c r="C2049" s="59" t="s">
        <v>2556</v>
      </c>
      <c r="D2049" s="59">
        <v>4.35</v>
      </c>
      <c r="E2049" s="62">
        <v>30000</v>
      </c>
      <c r="F2049" s="59">
        <v>20191013</v>
      </c>
      <c r="G2049" s="59">
        <v>20201013</v>
      </c>
      <c r="H2049" s="59">
        <v>20200630</v>
      </c>
      <c r="I2049" s="59" t="s">
        <v>150</v>
      </c>
      <c r="J2049" s="59">
        <v>4.35</v>
      </c>
      <c r="K2049" s="59" t="s">
        <v>79</v>
      </c>
      <c r="L2049" s="66">
        <v>326.25</v>
      </c>
    </row>
    <row r="2050" ht="25" customHeight="1" spans="1:12">
      <c r="A2050" s="59">
        <v>2048</v>
      </c>
      <c r="B2050" s="59" t="s">
        <v>56</v>
      </c>
      <c r="C2050" s="59" t="s">
        <v>2557</v>
      </c>
      <c r="D2050" s="59">
        <v>4.35</v>
      </c>
      <c r="E2050" s="62">
        <v>5000</v>
      </c>
      <c r="F2050" s="59">
        <v>20191014</v>
      </c>
      <c r="G2050" s="59">
        <v>20201014</v>
      </c>
      <c r="H2050" s="59">
        <v>20200630</v>
      </c>
      <c r="I2050" s="59" t="s">
        <v>150</v>
      </c>
      <c r="J2050" s="59">
        <v>4.35</v>
      </c>
      <c r="K2050" s="59" t="s">
        <v>79</v>
      </c>
      <c r="L2050" s="66">
        <v>54.38</v>
      </c>
    </row>
    <row r="2051" ht="25" customHeight="1" spans="1:12">
      <c r="A2051" s="59">
        <v>2049</v>
      </c>
      <c r="B2051" s="59" t="s">
        <v>56</v>
      </c>
      <c r="C2051" s="59" t="s">
        <v>2558</v>
      </c>
      <c r="D2051" s="59">
        <v>4.35</v>
      </c>
      <c r="E2051" s="62">
        <v>30000</v>
      </c>
      <c r="F2051" s="59">
        <v>20191014</v>
      </c>
      <c r="G2051" s="59">
        <v>20201014</v>
      </c>
      <c r="H2051" s="59">
        <v>20200630</v>
      </c>
      <c r="I2051" s="59" t="s">
        <v>150</v>
      </c>
      <c r="J2051" s="59">
        <v>4.35</v>
      </c>
      <c r="K2051" s="59" t="s">
        <v>79</v>
      </c>
      <c r="L2051" s="66">
        <v>326.25</v>
      </c>
    </row>
    <row r="2052" ht="25" customHeight="1" spans="1:12">
      <c r="A2052" s="59">
        <v>2050</v>
      </c>
      <c r="B2052" s="59" t="s">
        <v>56</v>
      </c>
      <c r="C2052" s="59" t="s">
        <v>2559</v>
      </c>
      <c r="D2052" s="59">
        <v>4.35</v>
      </c>
      <c r="E2052" s="62">
        <v>10000</v>
      </c>
      <c r="F2052" s="59">
        <v>20191016</v>
      </c>
      <c r="G2052" s="59">
        <v>20201016</v>
      </c>
      <c r="H2052" s="59">
        <v>20200630</v>
      </c>
      <c r="I2052" s="59" t="s">
        <v>150</v>
      </c>
      <c r="J2052" s="59">
        <v>4.35</v>
      </c>
      <c r="K2052" s="59" t="s">
        <v>79</v>
      </c>
      <c r="L2052" s="66">
        <v>108.75</v>
      </c>
    </row>
    <row r="2053" ht="25" customHeight="1" spans="1:12">
      <c r="A2053" s="59">
        <v>2051</v>
      </c>
      <c r="B2053" s="59" t="s">
        <v>56</v>
      </c>
      <c r="C2053" s="59" t="s">
        <v>2560</v>
      </c>
      <c r="D2053" s="59">
        <v>4.35</v>
      </c>
      <c r="E2053" s="62">
        <v>2000</v>
      </c>
      <c r="F2053" s="59">
        <v>20191020</v>
      </c>
      <c r="G2053" s="59">
        <v>20201020</v>
      </c>
      <c r="H2053" s="59">
        <v>20200630</v>
      </c>
      <c r="I2053" s="59" t="s">
        <v>150</v>
      </c>
      <c r="J2053" s="59">
        <v>4.35</v>
      </c>
      <c r="K2053" s="59" t="s">
        <v>79</v>
      </c>
      <c r="L2053" s="66">
        <v>21.75</v>
      </c>
    </row>
    <row r="2054" ht="25" customHeight="1" spans="1:12">
      <c r="A2054" s="59">
        <v>2052</v>
      </c>
      <c r="B2054" s="59" t="s">
        <v>56</v>
      </c>
      <c r="C2054" s="59" t="s">
        <v>2561</v>
      </c>
      <c r="D2054" s="59">
        <v>4.35</v>
      </c>
      <c r="E2054" s="62">
        <v>2000</v>
      </c>
      <c r="F2054" s="59">
        <v>20191020</v>
      </c>
      <c r="G2054" s="59">
        <v>20201020</v>
      </c>
      <c r="H2054" s="59">
        <v>20200630</v>
      </c>
      <c r="I2054" s="59" t="s">
        <v>150</v>
      </c>
      <c r="J2054" s="59">
        <v>4.35</v>
      </c>
      <c r="K2054" s="59" t="s">
        <v>79</v>
      </c>
      <c r="L2054" s="66">
        <v>21.75</v>
      </c>
    </row>
    <row r="2055" ht="25" customHeight="1" spans="1:12">
      <c r="A2055" s="59">
        <v>2053</v>
      </c>
      <c r="B2055" s="59" t="s">
        <v>56</v>
      </c>
      <c r="C2055" s="59" t="s">
        <v>2562</v>
      </c>
      <c r="D2055" s="59">
        <v>4.35</v>
      </c>
      <c r="E2055" s="62">
        <v>2000</v>
      </c>
      <c r="F2055" s="59">
        <v>20191020</v>
      </c>
      <c r="G2055" s="59">
        <v>20201020</v>
      </c>
      <c r="H2055" s="59">
        <v>20200630</v>
      </c>
      <c r="I2055" s="59" t="s">
        <v>150</v>
      </c>
      <c r="J2055" s="59">
        <v>4.35</v>
      </c>
      <c r="K2055" s="59" t="s">
        <v>79</v>
      </c>
      <c r="L2055" s="66">
        <v>21.75</v>
      </c>
    </row>
    <row r="2056" ht="25" customHeight="1" spans="1:12">
      <c r="A2056" s="59">
        <v>2054</v>
      </c>
      <c r="B2056" s="59" t="s">
        <v>56</v>
      </c>
      <c r="C2056" s="59" t="s">
        <v>2563</v>
      </c>
      <c r="D2056" s="59">
        <v>4.35</v>
      </c>
      <c r="E2056" s="62">
        <v>5000</v>
      </c>
      <c r="F2056" s="59">
        <v>20191020</v>
      </c>
      <c r="G2056" s="59">
        <v>20201020</v>
      </c>
      <c r="H2056" s="59">
        <v>20200630</v>
      </c>
      <c r="I2056" s="59" t="s">
        <v>150</v>
      </c>
      <c r="J2056" s="59">
        <v>4.35</v>
      </c>
      <c r="K2056" s="59" t="s">
        <v>79</v>
      </c>
      <c r="L2056" s="66">
        <v>54.38</v>
      </c>
    </row>
    <row r="2057" ht="25" customHeight="1" spans="1:12">
      <c r="A2057" s="59">
        <v>2055</v>
      </c>
      <c r="B2057" s="59" t="s">
        <v>56</v>
      </c>
      <c r="C2057" s="59" t="s">
        <v>2564</v>
      </c>
      <c r="D2057" s="59">
        <v>4.35</v>
      </c>
      <c r="E2057" s="62">
        <v>5000</v>
      </c>
      <c r="F2057" s="59">
        <v>20191020</v>
      </c>
      <c r="G2057" s="59">
        <v>20201020</v>
      </c>
      <c r="H2057" s="59">
        <v>20200630</v>
      </c>
      <c r="I2057" s="59" t="s">
        <v>150</v>
      </c>
      <c r="J2057" s="59">
        <v>4.35</v>
      </c>
      <c r="K2057" s="59" t="s">
        <v>79</v>
      </c>
      <c r="L2057" s="66">
        <v>54.38</v>
      </c>
    </row>
    <row r="2058" ht="25" customHeight="1" spans="1:12">
      <c r="A2058" s="59">
        <v>2056</v>
      </c>
      <c r="B2058" s="59" t="s">
        <v>56</v>
      </c>
      <c r="C2058" s="59" t="s">
        <v>2565</v>
      </c>
      <c r="D2058" s="59">
        <v>4.35</v>
      </c>
      <c r="E2058" s="62">
        <v>10000</v>
      </c>
      <c r="F2058" s="59">
        <v>20191020</v>
      </c>
      <c r="G2058" s="59">
        <v>20201020</v>
      </c>
      <c r="H2058" s="59">
        <v>20200630</v>
      </c>
      <c r="I2058" s="59" t="s">
        <v>150</v>
      </c>
      <c r="J2058" s="59">
        <v>4.35</v>
      </c>
      <c r="K2058" s="59" t="s">
        <v>79</v>
      </c>
      <c r="L2058" s="66">
        <v>108.75</v>
      </c>
    </row>
    <row r="2059" ht="25" customHeight="1" spans="1:12">
      <c r="A2059" s="59">
        <v>2057</v>
      </c>
      <c r="B2059" s="59" t="s">
        <v>56</v>
      </c>
      <c r="C2059" s="59" t="s">
        <v>2566</v>
      </c>
      <c r="D2059" s="59">
        <v>4.35</v>
      </c>
      <c r="E2059" s="62">
        <v>10000</v>
      </c>
      <c r="F2059" s="59">
        <v>20191020</v>
      </c>
      <c r="G2059" s="59">
        <v>20201020</v>
      </c>
      <c r="H2059" s="59">
        <v>20200630</v>
      </c>
      <c r="I2059" s="59" t="s">
        <v>150</v>
      </c>
      <c r="J2059" s="59">
        <v>4.35</v>
      </c>
      <c r="K2059" s="59" t="s">
        <v>79</v>
      </c>
      <c r="L2059" s="66">
        <v>108.75</v>
      </c>
    </row>
    <row r="2060" ht="25" customHeight="1" spans="1:12">
      <c r="A2060" s="59">
        <v>2058</v>
      </c>
      <c r="B2060" s="59" t="s">
        <v>56</v>
      </c>
      <c r="C2060" s="59" t="s">
        <v>2567</v>
      </c>
      <c r="D2060" s="59">
        <v>4.35</v>
      </c>
      <c r="E2060" s="62">
        <v>20000</v>
      </c>
      <c r="F2060" s="59">
        <v>20191020</v>
      </c>
      <c r="G2060" s="59">
        <v>20201020</v>
      </c>
      <c r="H2060" s="59">
        <v>20200630</v>
      </c>
      <c r="I2060" s="59" t="s">
        <v>150</v>
      </c>
      <c r="J2060" s="59">
        <v>4.35</v>
      </c>
      <c r="K2060" s="59" t="s">
        <v>79</v>
      </c>
      <c r="L2060" s="66">
        <v>217.5</v>
      </c>
    </row>
    <row r="2061" ht="25" customHeight="1" spans="1:12">
      <c r="A2061" s="59">
        <v>2059</v>
      </c>
      <c r="B2061" s="59" t="s">
        <v>56</v>
      </c>
      <c r="C2061" s="59" t="s">
        <v>2568</v>
      </c>
      <c r="D2061" s="59">
        <v>4.35</v>
      </c>
      <c r="E2061" s="62">
        <v>20000</v>
      </c>
      <c r="F2061" s="59">
        <v>20191020</v>
      </c>
      <c r="G2061" s="59">
        <v>20201020</v>
      </c>
      <c r="H2061" s="59">
        <v>20200630</v>
      </c>
      <c r="I2061" s="59" t="s">
        <v>150</v>
      </c>
      <c r="J2061" s="59">
        <v>4.35</v>
      </c>
      <c r="K2061" s="59" t="s">
        <v>79</v>
      </c>
      <c r="L2061" s="66">
        <v>217.5</v>
      </c>
    </row>
    <row r="2062" ht="25" customHeight="1" spans="1:12">
      <c r="A2062" s="59">
        <v>2060</v>
      </c>
      <c r="B2062" s="59" t="s">
        <v>56</v>
      </c>
      <c r="C2062" s="59" t="s">
        <v>2569</v>
      </c>
      <c r="D2062" s="59">
        <v>4.35</v>
      </c>
      <c r="E2062" s="62">
        <v>30000</v>
      </c>
      <c r="F2062" s="59">
        <v>20191021</v>
      </c>
      <c r="G2062" s="59">
        <v>20201021</v>
      </c>
      <c r="H2062" s="59">
        <v>20200630</v>
      </c>
      <c r="I2062" s="59" t="s">
        <v>150</v>
      </c>
      <c r="J2062" s="59">
        <v>4.35</v>
      </c>
      <c r="K2062" s="59" t="s">
        <v>79</v>
      </c>
      <c r="L2062" s="66">
        <v>326.25</v>
      </c>
    </row>
    <row r="2063" ht="25" customHeight="1" spans="1:12">
      <c r="A2063" s="59">
        <v>2061</v>
      </c>
      <c r="B2063" s="59" t="s">
        <v>56</v>
      </c>
      <c r="C2063" s="59" t="s">
        <v>2570</v>
      </c>
      <c r="D2063" s="59">
        <v>4.35</v>
      </c>
      <c r="E2063" s="62">
        <v>3000</v>
      </c>
      <c r="F2063" s="59">
        <v>20191022</v>
      </c>
      <c r="G2063" s="59">
        <v>20201022</v>
      </c>
      <c r="H2063" s="59">
        <v>20200630</v>
      </c>
      <c r="I2063" s="59" t="s">
        <v>150</v>
      </c>
      <c r="J2063" s="59">
        <v>4.35</v>
      </c>
      <c r="K2063" s="59" t="s">
        <v>79</v>
      </c>
      <c r="L2063" s="66">
        <v>32.63</v>
      </c>
    </row>
    <row r="2064" ht="25" customHeight="1" spans="1:12">
      <c r="A2064" s="59">
        <v>2062</v>
      </c>
      <c r="B2064" s="59" t="s">
        <v>56</v>
      </c>
      <c r="C2064" s="59" t="s">
        <v>2571</v>
      </c>
      <c r="D2064" s="59">
        <v>4.35</v>
      </c>
      <c r="E2064" s="62">
        <v>5000</v>
      </c>
      <c r="F2064" s="59">
        <v>20191101</v>
      </c>
      <c r="G2064" s="59">
        <v>20201101</v>
      </c>
      <c r="H2064" s="59">
        <v>20200630</v>
      </c>
      <c r="I2064" s="59" t="s">
        <v>150</v>
      </c>
      <c r="J2064" s="59">
        <v>4.35</v>
      </c>
      <c r="K2064" s="59" t="s">
        <v>79</v>
      </c>
      <c r="L2064" s="66">
        <v>54.38</v>
      </c>
    </row>
    <row r="2065" ht="25" customHeight="1" spans="1:12">
      <c r="A2065" s="59">
        <v>2063</v>
      </c>
      <c r="B2065" s="59" t="s">
        <v>56</v>
      </c>
      <c r="C2065" s="59" t="s">
        <v>2572</v>
      </c>
      <c r="D2065" s="59">
        <v>4.35</v>
      </c>
      <c r="E2065" s="62">
        <v>10000</v>
      </c>
      <c r="F2065" s="59">
        <v>20191108</v>
      </c>
      <c r="G2065" s="59">
        <v>20201108</v>
      </c>
      <c r="H2065" s="59">
        <v>20200630</v>
      </c>
      <c r="I2065" s="59" t="s">
        <v>150</v>
      </c>
      <c r="J2065" s="59">
        <v>4.35</v>
      </c>
      <c r="K2065" s="59" t="s">
        <v>79</v>
      </c>
      <c r="L2065" s="66">
        <v>108.75</v>
      </c>
    </row>
    <row r="2066" ht="25" customHeight="1" spans="1:12">
      <c r="A2066" s="59">
        <v>2064</v>
      </c>
      <c r="B2066" s="59" t="s">
        <v>56</v>
      </c>
      <c r="C2066" s="59" t="s">
        <v>2573</v>
      </c>
      <c r="D2066" s="59">
        <v>4.35</v>
      </c>
      <c r="E2066" s="62">
        <v>10000</v>
      </c>
      <c r="F2066" s="59">
        <v>20191113</v>
      </c>
      <c r="G2066" s="59">
        <v>20201113</v>
      </c>
      <c r="H2066" s="59">
        <v>20200630</v>
      </c>
      <c r="I2066" s="59" t="s">
        <v>150</v>
      </c>
      <c r="J2066" s="59">
        <v>4.35</v>
      </c>
      <c r="K2066" s="59" t="s">
        <v>79</v>
      </c>
      <c r="L2066" s="66">
        <v>108.75</v>
      </c>
    </row>
    <row r="2067" ht="25" customHeight="1" spans="1:12">
      <c r="A2067" s="59">
        <v>2065</v>
      </c>
      <c r="B2067" s="59" t="s">
        <v>56</v>
      </c>
      <c r="C2067" s="59" t="s">
        <v>2574</v>
      </c>
      <c r="D2067" s="59">
        <v>4.35</v>
      </c>
      <c r="E2067" s="62">
        <v>10000</v>
      </c>
      <c r="F2067" s="59">
        <v>20191125</v>
      </c>
      <c r="G2067" s="59">
        <v>20201125</v>
      </c>
      <c r="H2067" s="59">
        <v>20200630</v>
      </c>
      <c r="I2067" s="59" t="s">
        <v>150</v>
      </c>
      <c r="J2067" s="59">
        <v>4.35</v>
      </c>
      <c r="K2067" s="59" t="s">
        <v>79</v>
      </c>
      <c r="L2067" s="66">
        <v>108.75</v>
      </c>
    </row>
    <row r="2068" ht="25" customHeight="1" spans="1:12">
      <c r="A2068" s="59">
        <v>2066</v>
      </c>
      <c r="B2068" s="59" t="s">
        <v>56</v>
      </c>
      <c r="C2068" s="59" t="s">
        <v>2575</v>
      </c>
      <c r="D2068" s="59">
        <v>4.35</v>
      </c>
      <c r="E2068" s="62">
        <v>5000</v>
      </c>
      <c r="F2068" s="59">
        <v>20191127</v>
      </c>
      <c r="G2068" s="59">
        <v>20201127</v>
      </c>
      <c r="H2068" s="59">
        <v>20200630</v>
      </c>
      <c r="I2068" s="59" t="s">
        <v>150</v>
      </c>
      <c r="J2068" s="59">
        <v>4.35</v>
      </c>
      <c r="K2068" s="59" t="s">
        <v>79</v>
      </c>
      <c r="L2068" s="66">
        <v>54.38</v>
      </c>
    </row>
    <row r="2069" ht="25" customHeight="1" spans="1:12">
      <c r="A2069" s="59">
        <v>2067</v>
      </c>
      <c r="B2069" s="59" t="s">
        <v>56</v>
      </c>
      <c r="C2069" s="59" t="s">
        <v>2576</v>
      </c>
      <c r="D2069" s="59" t="s">
        <v>163</v>
      </c>
      <c r="E2069" s="62">
        <v>10000</v>
      </c>
      <c r="F2069" s="59" t="s">
        <v>1766</v>
      </c>
      <c r="G2069" s="59" t="s">
        <v>1767</v>
      </c>
      <c r="H2069" s="59">
        <v>20200630</v>
      </c>
      <c r="I2069" s="59" t="s">
        <v>27</v>
      </c>
      <c r="J2069" s="59" t="s">
        <v>163</v>
      </c>
      <c r="K2069" s="59" t="s">
        <v>79</v>
      </c>
      <c r="L2069" s="66">
        <v>108.75</v>
      </c>
    </row>
    <row r="2070" ht="25" customHeight="1" spans="1:12">
      <c r="A2070" s="59">
        <v>2068</v>
      </c>
      <c r="B2070" s="59" t="s">
        <v>2577</v>
      </c>
      <c r="C2070" s="59" t="s">
        <v>2578</v>
      </c>
      <c r="D2070" s="59">
        <v>4.35</v>
      </c>
      <c r="E2070" s="62">
        <v>50000</v>
      </c>
      <c r="F2070" s="59">
        <v>20191230</v>
      </c>
      <c r="G2070" s="59">
        <v>20201230</v>
      </c>
      <c r="H2070" s="59">
        <v>20200630</v>
      </c>
      <c r="I2070" s="59" t="s">
        <v>150</v>
      </c>
      <c r="J2070" s="59">
        <v>4.35</v>
      </c>
      <c r="K2070" s="59" t="s">
        <v>79</v>
      </c>
      <c r="L2070" s="66">
        <v>543.75</v>
      </c>
    </row>
    <row r="2071" ht="25" customHeight="1" spans="1:12">
      <c r="A2071" s="59">
        <v>2069</v>
      </c>
      <c r="B2071" s="59" t="s">
        <v>2577</v>
      </c>
      <c r="C2071" s="59" t="s">
        <v>2579</v>
      </c>
      <c r="D2071" s="59">
        <v>4.35</v>
      </c>
      <c r="E2071" s="62">
        <v>50000</v>
      </c>
      <c r="F2071" s="59">
        <v>20191230</v>
      </c>
      <c r="G2071" s="59">
        <v>20201230</v>
      </c>
      <c r="H2071" s="59">
        <v>20200630</v>
      </c>
      <c r="I2071" s="59" t="s">
        <v>150</v>
      </c>
      <c r="J2071" s="59">
        <v>4.35</v>
      </c>
      <c r="K2071" s="59" t="s">
        <v>79</v>
      </c>
      <c r="L2071" s="66">
        <v>543.75</v>
      </c>
    </row>
    <row r="2072" ht="25" customHeight="1" spans="1:12">
      <c r="A2072" s="59">
        <v>2070</v>
      </c>
      <c r="B2072" s="59" t="s">
        <v>63</v>
      </c>
      <c r="C2072" s="59" t="s">
        <v>2580</v>
      </c>
      <c r="D2072" s="59" t="s">
        <v>163</v>
      </c>
      <c r="E2072" s="62">
        <v>50000</v>
      </c>
      <c r="F2072" s="59" t="s">
        <v>2581</v>
      </c>
      <c r="G2072" s="59" t="s">
        <v>2582</v>
      </c>
      <c r="H2072" s="59">
        <v>20200630</v>
      </c>
      <c r="I2072" s="59" t="s">
        <v>87</v>
      </c>
      <c r="J2072" s="59" t="s">
        <v>163</v>
      </c>
      <c r="K2072" s="59" t="s">
        <v>79</v>
      </c>
      <c r="L2072" s="66">
        <v>543.75</v>
      </c>
    </row>
    <row r="2073" ht="25" customHeight="1" spans="1:12">
      <c r="A2073" s="59">
        <v>2071</v>
      </c>
      <c r="B2073" s="59" t="s">
        <v>63</v>
      </c>
      <c r="C2073" s="59" t="s">
        <v>2583</v>
      </c>
      <c r="D2073" s="59" t="s">
        <v>163</v>
      </c>
      <c r="E2073" s="62">
        <v>50000</v>
      </c>
      <c r="F2073" s="59" t="s">
        <v>2584</v>
      </c>
      <c r="G2073" s="59" t="s">
        <v>2585</v>
      </c>
      <c r="H2073" s="59">
        <v>20200630</v>
      </c>
      <c r="I2073" s="59" t="s">
        <v>2586</v>
      </c>
      <c r="J2073" s="59" t="s">
        <v>163</v>
      </c>
      <c r="K2073" s="59" t="s">
        <v>79</v>
      </c>
      <c r="L2073" s="66">
        <v>543.75</v>
      </c>
    </row>
    <row r="2074" ht="25" customHeight="1" spans="1:12">
      <c r="A2074" s="59">
        <v>2072</v>
      </c>
      <c r="B2074" s="59" t="s">
        <v>63</v>
      </c>
      <c r="C2074" s="59" t="s">
        <v>2587</v>
      </c>
      <c r="D2074" s="59" t="s">
        <v>163</v>
      </c>
      <c r="E2074" s="62">
        <v>50000</v>
      </c>
      <c r="F2074" s="59" t="s">
        <v>1699</v>
      </c>
      <c r="G2074" s="59" t="s">
        <v>1700</v>
      </c>
      <c r="H2074" s="59">
        <v>20200630</v>
      </c>
      <c r="I2074" s="59" t="s">
        <v>2588</v>
      </c>
      <c r="J2074" s="59" t="s">
        <v>163</v>
      </c>
      <c r="K2074" s="59" t="s">
        <v>79</v>
      </c>
      <c r="L2074" s="66">
        <v>543.75</v>
      </c>
    </row>
    <row r="2075" ht="25" customHeight="1" spans="1:12">
      <c r="A2075" s="59">
        <v>2073</v>
      </c>
      <c r="B2075" s="59" t="s">
        <v>63</v>
      </c>
      <c r="C2075" s="59" t="s">
        <v>2589</v>
      </c>
      <c r="D2075" s="59" t="s">
        <v>163</v>
      </c>
      <c r="E2075" s="62">
        <v>10000</v>
      </c>
      <c r="F2075" s="59" t="s">
        <v>203</v>
      </c>
      <c r="G2075" s="59" t="s">
        <v>204</v>
      </c>
      <c r="H2075" s="59">
        <v>20200630</v>
      </c>
      <c r="I2075" s="59" t="s">
        <v>369</v>
      </c>
      <c r="J2075" s="59" t="s">
        <v>163</v>
      </c>
      <c r="K2075" s="59" t="s">
        <v>79</v>
      </c>
      <c r="L2075" s="66">
        <v>108.75</v>
      </c>
    </row>
    <row r="2076" ht="25" customHeight="1" spans="1:12">
      <c r="A2076" s="59">
        <v>2074</v>
      </c>
      <c r="B2076" s="59" t="s">
        <v>63</v>
      </c>
      <c r="C2076" s="59" t="s">
        <v>2590</v>
      </c>
      <c r="D2076" s="59" t="s">
        <v>163</v>
      </c>
      <c r="E2076" s="62">
        <v>20000</v>
      </c>
      <c r="F2076" s="59" t="s">
        <v>203</v>
      </c>
      <c r="G2076" s="59" t="s">
        <v>204</v>
      </c>
      <c r="H2076" s="59">
        <v>20200630</v>
      </c>
      <c r="I2076" s="59" t="s">
        <v>383</v>
      </c>
      <c r="J2076" s="59" t="s">
        <v>163</v>
      </c>
      <c r="K2076" s="59" t="s">
        <v>79</v>
      </c>
      <c r="L2076" s="66">
        <v>217.5</v>
      </c>
    </row>
    <row r="2077" ht="25" customHeight="1" spans="1:12">
      <c r="A2077" s="59">
        <v>2075</v>
      </c>
      <c r="B2077" s="59" t="s">
        <v>63</v>
      </c>
      <c r="C2077" s="59" t="s">
        <v>2591</v>
      </c>
      <c r="D2077" s="59" t="s">
        <v>163</v>
      </c>
      <c r="E2077" s="62">
        <v>50000</v>
      </c>
      <c r="F2077" s="59" t="s">
        <v>203</v>
      </c>
      <c r="G2077" s="59" t="s">
        <v>204</v>
      </c>
      <c r="H2077" s="59">
        <v>20200630</v>
      </c>
      <c r="I2077" s="59" t="s">
        <v>1580</v>
      </c>
      <c r="J2077" s="59" t="s">
        <v>163</v>
      </c>
      <c r="K2077" s="59" t="s">
        <v>79</v>
      </c>
      <c r="L2077" s="66">
        <v>543.75</v>
      </c>
    </row>
    <row r="2078" ht="25" customHeight="1" spans="1:12">
      <c r="A2078" s="59">
        <v>2076</v>
      </c>
      <c r="B2078" s="59" t="s">
        <v>63</v>
      </c>
      <c r="C2078" s="59" t="s">
        <v>2592</v>
      </c>
      <c r="D2078" s="59" t="s">
        <v>163</v>
      </c>
      <c r="E2078" s="62">
        <v>50000</v>
      </c>
      <c r="F2078" s="59" t="s">
        <v>203</v>
      </c>
      <c r="G2078" s="59" t="s">
        <v>204</v>
      </c>
      <c r="H2078" s="59">
        <v>20200630</v>
      </c>
      <c r="I2078" s="59" t="s">
        <v>369</v>
      </c>
      <c r="J2078" s="59" t="s">
        <v>163</v>
      </c>
      <c r="K2078" s="59" t="s">
        <v>79</v>
      </c>
      <c r="L2078" s="66">
        <v>543.75</v>
      </c>
    </row>
    <row r="2079" ht="25" customHeight="1" spans="1:12">
      <c r="A2079" s="59">
        <v>2077</v>
      </c>
      <c r="B2079" s="59" t="s">
        <v>63</v>
      </c>
      <c r="C2079" s="59" t="s">
        <v>2543</v>
      </c>
      <c r="D2079" s="59" t="s">
        <v>163</v>
      </c>
      <c r="E2079" s="62">
        <v>30000</v>
      </c>
      <c r="F2079" s="59" t="s">
        <v>357</v>
      </c>
      <c r="G2079" s="59" t="s">
        <v>358</v>
      </c>
      <c r="H2079" s="59">
        <v>20200630</v>
      </c>
      <c r="I2079" s="59" t="s">
        <v>2132</v>
      </c>
      <c r="J2079" s="59" t="s">
        <v>163</v>
      </c>
      <c r="K2079" s="59" t="s">
        <v>79</v>
      </c>
      <c r="L2079" s="66">
        <v>326.25</v>
      </c>
    </row>
    <row r="2080" ht="25" customHeight="1" spans="1:12">
      <c r="A2080" s="59">
        <v>2078</v>
      </c>
      <c r="B2080" s="59" t="s">
        <v>63</v>
      </c>
      <c r="C2080" s="59" t="s">
        <v>2593</v>
      </c>
      <c r="D2080" s="59" t="s">
        <v>163</v>
      </c>
      <c r="E2080" s="62">
        <v>20000</v>
      </c>
      <c r="F2080" s="59" t="s">
        <v>152</v>
      </c>
      <c r="G2080" s="59" t="s">
        <v>153</v>
      </c>
      <c r="H2080" s="59">
        <v>20200630</v>
      </c>
      <c r="I2080" s="59" t="s">
        <v>27</v>
      </c>
      <c r="J2080" s="59" t="s">
        <v>163</v>
      </c>
      <c r="K2080" s="59" t="s">
        <v>79</v>
      </c>
      <c r="L2080" s="66">
        <v>217.5</v>
      </c>
    </row>
    <row r="2081" ht="25" customHeight="1" spans="1:12">
      <c r="A2081" s="59">
        <v>2079</v>
      </c>
      <c r="B2081" s="59" t="s">
        <v>63</v>
      </c>
      <c r="C2081" s="59" t="s">
        <v>2594</v>
      </c>
      <c r="D2081" s="59" t="s">
        <v>163</v>
      </c>
      <c r="E2081" s="62">
        <v>30000</v>
      </c>
      <c r="F2081" s="59" t="s">
        <v>152</v>
      </c>
      <c r="G2081" s="59" t="s">
        <v>153</v>
      </c>
      <c r="H2081" s="59">
        <v>20200630</v>
      </c>
      <c r="I2081" s="59" t="s">
        <v>22</v>
      </c>
      <c r="J2081" s="59" t="s">
        <v>163</v>
      </c>
      <c r="K2081" s="59" t="s">
        <v>79</v>
      </c>
      <c r="L2081" s="66">
        <v>326.25</v>
      </c>
    </row>
    <row r="2082" ht="25" customHeight="1" spans="1:12">
      <c r="A2082" s="59">
        <v>2080</v>
      </c>
      <c r="B2082" s="59" t="s">
        <v>63</v>
      </c>
      <c r="C2082" s="59" t="s">
        <v>2595</v>
      </c>
      <c r="D2082" s="59" t="s">
        <v>163</v>
      </c>
      <c r="E2082" s="62">
        <v>20000</v>
      </c>
      <c r="F2082" s="59" t="s">
        <v>85</v>
      </c>
      <c r="G2082" s="59" t="s">
        <v>86</v>
      </c>
      <c r="H2082" s="59">
        <v>20200630</v>
      </c>
      <c r="I2082" s="59" t="s">
        <v>2596</v>
      </c>
      <c r="J2082" s="59" t="s">
        <v>163</v>
      </c>
      <c r="K2082" s="59" t="s">
        <v>79</v>
      </c>
      <c r="L2082" s="66">
        <v>217.5</v>
      </c>
    </row>
    <row r="2083" ht="25" customHeight="1" spans="1:12">
      <c r="A2083" s="59">
        <v>2081</v>
      </c>
      <c r="B2083" s="59" t="s">
        <v>63</v>
      </c>
      <c r="C2083" s="59" t="s">
        <v>2597</v>
      </c>
      <c r="D2083" s="59" t="s">
        <v>163</v>
      </c>
      <c r="E2083" s="62">
        <v>5000</v>
      </c>
      <c r="F2083" s="59" t="s">
        <v>240</v>
      </c>
      <c r="G2083" s="59" t="s">
        <v>241</v>
      </c>
      <c r="H2083" s="59">
        <v>20200630</v>
      </c>
      <c r="I2083" s="59" t="s">
        <v>1061</v>
      </c>
      <c r="J2083" s="59" t="s">
        <v>163</v>
      </c>
      <c r="K2083" s="59" t="s">
        <v>79</v>
      </c>
      <c r="L2083" s="66">
        <v>54.38</v>
      </c>
    </row>
    <row r="2084" ht="25" customHeight="1" spans="1:12">
      <c r="A2084" s="59">
        <v>2082</v>
      </c>
      <c r="B2084" s="59" t="s">
        <v>63</v>
      </c>
      <c r="C2084" s="59" t="s">
        <v>2598</v>
      </c>
      <c r="D2084" s="59" t="s">
        <v>163</v>
      </c>
      <c r="E2084" s="62">
        <v>50000</v>
      </c>
      <c r="F2084" s="59" t="s">
        <v>1540</v>
      </c>
      <c r="G2084" s="59" t="s">
        <v>1541</v>
      </c>
      <c r="H2084" s="59">
        <v>20200630</v>
      </c>
      <c r="I2084" s="59" t="s">
        <v>2599</v>
      </c>
      <c r="J2084" s="59" t="s">
        <v>163</v>
      </c>
      <c r="K2084" s="59" t="s">
        <v>79</v>
      </c>
      <c r="L2084" s="66">
        <v>543.75</v>
      </c>
    </row>
    <row r="2085" ht="25" customHeight="1" spans="1:12">
      <c r="A2085" s="59">
        <v>2083</v>
      </c>
      <c r="B2085" s="59" t="s">
        <v>63</v>
      </c>
      <c r="C2085" s="59" t="s">
        <v>2600</v>
      </c>
      <c r="D2085" s="59" t="s">
        <v>163</v>
      </c>
      <c r="E2085" s="62">
        <v>50000</v>
      </c>
      <c r="F2085" s="59" t="s">
        <v>1540</v>
      </c>
      <c r="G2085" s="59" t="s">
        <v>1541</v>
      </c>
      <c r="H2085" s="59">
        <v>20200630</v>
      </c>
      <c r="I2085" s="59" t="s">
        <v>1061</v>
      </c>
      <c r="J2085" s="59" t="s">
        <v>163</v>
      </c>
      <c r="K2085" s="59" t="s">
        <v>79</v>
      </c>
      <c r="L2085" s="66">
        <v>543.75</v>
      </c>
    </row>
    <row r="2086" ht="25" customHeight="1" spans="1:12">
      <c r="A2086" s="59">
        <v>2084</v>
      </c>
      <c r="B2086" s="59" t="s">
        <v>63</v>
      </c>
      <c r="C2086" s="59" t="s">
        <v>2601</v>
      </c>
      <c r="D2086" s="59" t="s">
        <v>163</v>
      </c>
      <c r="E2086" s="62">
        <v>20000</v>
      </c>
      <c r="F2086" s="59" t="s">
        <v>1543</v>
      </c>
      <c r="G2086" s="59" t="s">
        <v>1544</v>
      </c>
      <c r="H2086" s="59">
        <v>20200630</v>
      </c>
      <c r="I2086" s="59" t="s">
        <v>87</v>
      </c>
      <c r="J2086" s="59" t="s">
        <v>163</v>
      </c>
      <c r="K2086" s="59" t="s">
        <v>79</v>
      </c>
      <c r="L2086" s="66">
        <v>217.5</v>
      </c>
    </row>
    <row r="2087" ht="25" customHeight="1" spans="1:12">
      <c r="A2087" s="59">
        <v>2085</v>
      </c>
      <c r="B2087" s="59" t="s">
        <v>63</v>
      </c>
      <c r="C2087" s="59" t="s">
        <v>2602</v>
      </c>
      <c r="D2087" s="59" t="s">
        <v>163</v>
      </c>
      <c r="E2087" s="62">
        <v>50000</v>
      </c>
      <c r="F2087" s="59" t="s">
        <v>1543</v>
      </c>
      <c r="G2087" s="59" t="s">
        <v>1544</v>
      </c>
      <c r="H2087" s="59">
        <v>20200630</v>
      </c>
      <c r="I2087" s="59" t="s">
        <v>2130</v>
      </c>
      <c r="J2087" s="59" t="s">
        <v>163</v>
      </c>
      <c r="K2087" s="59" t="s">
        <v>79</v>
      </c>
      <c r="L2087" s="66">
        <v>543.75</v>
      </c>
    </row>
    <row r="2088" ht="25" customHeight="1" spans="1:12">
      <c r="A2088" s="59">
        <v>2086</v>
      </c>
      <c r="B2088" s="59" t="s">
        <v>63</v>
      </c>
      <c r="C2088" s="59" t="s">
        <v>2603</v>
      </c>
      <c r="D2088" s="59" t="s">
        <v>163</v>
      </c>
      <c r="E2088" s="62">
        <v>50000</v>
      </c>
      <c r="F2088" s="59" t="s">
        <v>1543</v>
      </c>
      <c r="G2088" s="59" t="s">
        <v>1544</v>
      </c>
      <c r="H2088" s="59">
        <v>20200630</v>
      </c>
      <c r="I2088" s="59" t="s">
        <v>363</v>
      </c>
      <c r="J2088" s="59" t="s">
        <v>163</v>
      </c>
      <c r="K2088" s="59" t="s">
        <v>79</v>
      </c>
      <c r="L2088" s="66">
        <v>543.75</v>
      </c>
    </row>
    <row r="2089" ht="25" customHeight="1" spans="1:12">
      <c r="A2089" s="59">
        <v>2087</v>
      </c>
      <c r="B2089" s="59" t="s">
        <v>63</v>
      </c>
      <c r="C2089" s="59" t="s">
        <v>2604</v>
      </c>
      <c r="D2089" s="59" t="s">
        <v>163</v>
      </c>
      <c r="E2089" s="62">
        <v>10000</v>
      </c>
      <c r="F2089" s="59" t="s">
        <v>1951</v>
      </c>
      <c r="G2089" s="59" t="s">
        <v>1952</v>
      </c>
      <c r="H2089" s="59">
        <v>20200630</v>
      </c>
      <c r="I2089" s="59" t="s">
        <v>27</v>
      </c>
      <c r="J2089" s="59" t="s">
        <v>163</v>
      </c>
      <c r="K2089" s="59" t="s">
        <v>79</v>
      </c>
      <c r="L2089" s="66">
        <v>108.75</v>
      </c>
    </row>
    <row r="2090" ht="25" customHeight="1" spans="1:12">
      <c r="A2090" s="59">
        <v>2088</v>
      </c>
      <c r="B2090" s="59" t="s">
        <v>63</v>
      </c>
      <c r="C2090" s="59" t="s">
        <v>2605</v>
      </c>
      <c r="D2090" s="59" t="s">
        <v>163</v>
      </c>
      <c r="E2090" s="62">
        <v>20000</v>
      </c>
      <c r="F2090" s="59" t="s">
        <v>1951</v>
      </c>
      <c r="G2090" s="59" t="s">
        <v>1952</v>
      </c>
      <c r="H2090" s="59">
        <v>20200630</v>
      </c>
      <c r="I2090" s="59" t="s">
        <v>363</v>
      </c>
      <c r="J2090" s="59" t="s">
        <v>163</v>
      </c>
      <c r="K2090" s="59" t="s">
        <v>79</v>
      </c>
      <c r="L2090" s="66">
        <v>217.5</v>
      </c>
    </row>
    <row r="2091" ht="25" customHeight="1" spans="1:12">
      <c r="A2091" s="59">
        <v>2089</v>
      </c>
      <c r="B2091" s="59" t="s">
        <v>63</v>
      </c>
      <c r="C2091" s="59" t="s">
        <v>2606</v>
      </c>
      <c r="D2091" s="59" t="s">
        <v>163</v>
      </c>
      <c r="E2091" s="62">
        <v>20000</v>
      </c>
      <c r="F2091" s="59" t="s">
        <v>1951</v>
      </c>
      <c r="G2091" s="59" t="s">
        <v>1952</v>
      </c>
      <c r="H2091" s="59">
        <v>20200630</v>
      </c>
      <c r="I2091" s="59" t="s">
        <v>374</v>
      </c>
      <c r="J2091" s="59" t="s">
        <v>163</v>
      </c>
      <c r="K2091" s="59" t="s">
        <v>79</v>
      </c>
      <c r="L2091" s="66">
        <v>217.5</v>
      </c>
    </row>
    <row r="2092" ht="25" customHeight="1" spans="1:12">
      <c r="A2092" s="59">
        <v>2090</v>
      </c>
      <c r="B2092" s="59" t="s">
        <v>63</v>
      </c>
      <c r="C2092" s="59" t="s">
        <v>2607</v>
      </c>
      <c r="D2092" s="59" t="s">
        <v>163</v>
      </c>
      <c r="E2092" s="62">
        <v>50000</v>
      </c>
      <c r="F2092" s="59" t="s">
        <v>1951</v>
      </c>
      <c r="G2092" s="59" t="s">
        <v>1952</v>
      </c>
      <c r="H2092" s="59">
        <v>20200630</v>
      </c>
      <c r="I2092" s="59" t="s">
        <v>2608</v>
      </c>
      <c r="J2092" s="59" t="s">
        <v>163</v>
      </c>
      <c r="K2092" s="59" t="s">
        <v>79</v>
      </c>
      <c r="L2092" s="66">
        <v>543.75</v>
      </c>
    </row>
    <row r="2093" ht="25" customHeight="1" spans="1:12">
      <c r="A2093" s="59">
        <v>2091</v>
      </c>
      <c r="B2093" s="59" t="s">
        <v>63</v>
      </c>
      <c r="C2093" s="59" t="s">
        <v>2609</v>
      </c>
      <c r="D2093" s="59" t="s">
        <v>163</v>
      </c>
      <c r="E2093" s="62">
        <v>50000</v>
      </c>
      <c r="F2093" s="59" t="s">
        <v>1951</v>
      </c>
      <c r="G2093" s="59" t="s">
        <v>1952</v>
      </c>
      <c r="H2093" s="59">
        <v>20200630</v>
      </c>
      <c r="I2093" s="59" t="s">
        <v>22</v>
      </c>
      <c r="J2093" s="59" t="s">
        <v>163</v>
      </c>
      <c r="K2093" s="59" t="s">
        <v>79</v>
      </c>
      <c r="L2093" s="66">
        <v>543.75</v>
      </c>
    </row>
    <row r="2094" ht="25" customHeight="1" spans="1:12">
      <c r="A2094" s="59">
        <v>2092</v>
      </c>
      <c r="B2094" s="59" t="s">
        <v>63</v>
      </c>
      <c r="C2094" s="59" t="s">
        <v>2610</v>
      </c>
      <c r="D2094" s="59" t="s">
        <v>163</v>
      </c>
      <c r="E2094" s="62">
        <v>50000</v>
      </c>
      <c r="F2094" s="59" t="s">
        <v>1951</v>
      </c>
      <c r="G2094" s="59" t="s">
        <v>1952</v>
      </c>
      <c r="H2094" s="59">
        <v>20200630</v>
      </c>
      <c r="I2094" s="59" t="s">
        <v>27</v>
      </c>
      <c r="J2094" s="59" t="s">
        <v>163</v>
      </c>
      <c r="K2094" s="59" t="s">
        <v>79</v>
      </c>
      <c r="L2094" s="66">
        <v>543.75</v>
      </c>
    </row>
    <row r="2095" ht="25" customHeight="1" spans="1:12">
      <c r="A2095" s="59">
        <v>2093</v>
      </c>
      <c r="B2095" s="59" t="s">
        <v>63</v>
      </c>
      <c r="C2095" s="59" t="s">
        <v>2611</v>
      </c>
      <c r="D2095" s="59" t="s">
        <v>163</v>
      </c>
      <c r="E2095" s="62">
        <v>10000</v>
      </c>
      <c r="F2095" s="59" t="s">
        <v>1439</v>
      </c>
      <c r="G2095" s="59" t="s">
        <v>1440</v>
      </c>
      <c r="H2095" s="59">
        <v>20200630</v>
      </c>
      <c r="I2095" s="59" t="s">
        <v>27</v>
      </c>
      <c r="J2095" s="59" t="s">
        <v>163</v>
      </c>
      <c r="K2095" s="59" t="s">
        <v>79</v>
      </c>
      <c r="L2095" s="66">
        <v>108.75</v>
      </c>
    </row>
    <row r="2096" ht="25" customHeight="1" spans="1:12">
      <c r="A2096" s="59">
        <v>2094</v>
      </c>
      <c r="B2096" s="59" t="s">
        <v>63</v>
      </c>
      <c r="C2096" s="59" t="s">
        <v>2612</v>
      </c>
      <c r="D2096" s="59" t="s">
        <v>163</v>
      </c>
      <c r="E2096" s="62">
        <v>50000</v>
      </c>
      <c r="F2096" s="59" t="s">
        <v>1439</v>
      </c>
      <c r="G2096" s="59" t="s">
        <v>1440</v>
      </c>
      <c r="H2096" s="59">
        <v>20200630</v>
      </c>
      <c r="I2096" s="59" t="s">
        <v>150</v>
      </c>
      <c r="J2096" s="59" t="s">
        <v>163</v>
      </c>
      <c r="K2096" s="59" t="s">
        <v>79</v>
      </c>
      <c r="L2096" s="66">
        <v>543.75</v>
      </c>
    </row>
    <row r="2097" ht="25" customHeight="1" spans="1:12">
      <c r="A2097" s="59">
        <v>2095</v>
      </c>
      <c r="B2097" s="59" t="s">
        <v>63</v>
      </c>
      <c r="C2097" s="59" t="s">
        <v>2613</v>
      </c>
      <c r="D2097" s="59" t="s">
        <v>163</v>
      </c>
      <c r="E2097" s="62">
        <v>5000</v>
      </c>
      <c r="F2097" s="59" t="s">
        <v>148</v>
      </c>
      <c r="G2097" s="59" t="s">
        <v>149</v>
      </c>
      <c r="H2097" s="59">
        <v>20200630</v>
      </c>
      <c r="I2097" s="59" t="s">
        <v>150</v>
      </c>
      <c r="J2097" s="59" t="s">
        <v>163</v>
      </c>
      <c r="K2097" s="59" t="s">
        <v>79</v>
      </c>
      <c r="L2097" s="66">
        <v>54.38</v>
      </c>
    </row>
    <row r="2098" ht="25" customHeight="1" spans="1:12">
      <c r="A2098" s="59">
        <v>2096</v>
      </c>
      <c r="B2098" s="59" t="s">
        <v>63</v>
      </c>
      <c r="C2098" s="59" t="s">
        <v>2614</v>
      </c>
      <c r="D2098" s="59" t="s">
        <v>163</v>
      </c>
      <c r="E2098" s="62">
        <v>10000</v>
      </c>
      <c r="F2098" s="59" t="s">
        <v>148</v>
      </c>
      <c r="G2098" s="59" t="s">
        <v>149</v>
      </c>
      <c r="H2098" s="59">
        <v>20200630</v>
      </c>
      <c r="I2098" s="59" t="s">
        <v>150</v>
      </c>
      <c r="J2098" s="59" t="s">
        <v>163</v>
      </c>
      <c r="K2098" s="59" t="s">
        <v>79</v>
      </c>
      <c r="L2098" s="66">
        <v>108.75</v>
      </c>
    </row>
    <row r="2099" ht="25" customHeight="1" spans="1:12">
      <c r="A2099" s="59">
        <v>2097</v>
      </c>
      <c r="B2099" s="59" t="s">
        <v>63</v>
      </c>
      <c r="C2099" s="59" t="s">
        <v>2615</v>
      </c>
      <c r="D2099" s="59" t="s">
        <v>163</v>
      </c>
      <c r="E2099" s="62">
        <v>20000</v>
      </c>
      <c r="F2099" s="59" t="s">
        <v>148</v>
      </c>
      <c r="G2099" s="59" t="s">
        <v>149</v>
      </c>
      <c r="H2099" s="59">
        <v>20200630</v>
      </c>
      <c r="I2099" s="59" t="s">
        <v>150</v>
      </c>
      <c r="J2099" s="59" t="s">
        <v>163</v>
      </c>
      <c r="K2099" s="59" t="s">
        <v>79</v>
      </c>
      <c r="L2099" s="66">
        <v>217.5</v>
      </c>
    </row>
    <row r="2100" ht="25" customHeight="1" spans="1:12">
      <c r="A2100" s="59">
        <v>2098</v>
      </c>
      <c r="B2100" s="59" t="s">
        <v>63</v>
      </c>
      <c r="C2100" s="59" t="s">
        <v>2616</v>
      </c>
      <c r="D2100" s="59" t="s">
        <v>163</v>
      </c>
      <c r="E2100" s="62">
        <v>10000</v>
      </c>
      <c r="F2100" s="59" t="s">
        <v>95</v>
      </c>
      <c r="G2100" s="59" t="s">
        <v>96</v>
      </c>
      <c r="H2100" s="59">
        <v>20200630</v>
      </c>
      <c r="I2100" s="59" t="s">
        <v>87</v>
      </c>
      <c r="J2100" s="59" t="s">
        <v>163</v>
      </c>
      <c r="K2100" s="59" t="s">
        <v>79</v>
      </c>
      <c r="L2100" s="66">
        <v>108.75</v>
      </c>
    </row>
    <row r="2101" ht="25" customHeight="1" spans="1:12">
      <c r="A2101" s="59">
        <v>2099</v>
      </c>
      <c r="B2101" s="59" t="s">
        <v>63</v>
      </c>
      <c r="C2101" s="59" t="s">
        <v>2617</v>
      </c>
      <c r="D2101" s="59" t="s">
        <v>163</v>
      </c>
      <c r="E2101" s="62">
        <v>30000</v>
      </c>
      <c r="F2101" s="59" t="s">
        <v>95</v>
      </c>
      <c r="G2101" s="59" t="s">
        <v>96</v>
      </c>
      <c r="H2101" s="59">
        <v>20200630</v>
      </c>
      <c r="I2101" s="59" t="s">
        <v>1652</v>
      </c>
      <c r="J2101" s="59" t="s">
        <v>163</v>
      </c>
      <c r="K2101" s="59" t="s">
        <v>79</v>
      </c>
      <c r="L2101" s="66">
        <v>326.25</v>
      </c>
    </row>
    <row r="2102" ht="25" customHeight="1" spans="1:12">
      <c r="A2102" s="59">
        <v>2100</v>
      </c>
      <c r="B2102" s="59" t="s">
        <v>63</v>
      </c>
      <c r="C2102" s="59" t="s">
        <v>2618</v>
      </c>
      <c r="D2102" s="59" t="s">
        <v>163</v>
      </c>
      <c r="E2102" s="62">
        <v>30000</v>
      </c>
      <c r="F2102" s="59" t="s">
        <v>95</v>
      </c>
      <c r="G2102" s="59" t="s">
        <v>96</v>
      </c>
      <c r="H2102" s="59">
        <v>20200630</v>
      </c>
      <c r="I2102" s="59" t="s">
        <v>2046</v>
      </c>
      <c r="J2102" s="59" t="s">
        <v>163</v>
      </c>
      <c r="K2102" s="59" t="s">
        <v>79</v>
      </c>
      <c r="L2102" s="66">
        <v>326.25</v>
      </c>
    </row>
    <row r="2103" ht="25" customHeight="1" spans="1:12">
      <c r="A2103" s="59">
        <v>2101</v>
      </c>
      <c r="B2103" s="59" t="s">
        <v>63</v>
      </c>
      <c r="C2103" s="59" t="s">
        <v>2619</v>
      </c>
      <c r="D2103" s="59" t="s">
        <v>163</v>
      </c>
      <c r="E2103" s="62">
        <v>50000</v>
      </c>
      <c r="F2103" s="59" t="s">
        <v>95</v>
      </c>
      <c r="G2103" s="59" t="s">
        <v>96</v>
      </c>
      <c r="H2103" s="59">
        <v>20200630</v>
      </c>
      <c r="I2103" s="59" t="s">
        <v>2620</v>
      </c>
      <c r="J2103" s="59" t="s">
        <v>163</v>
      </c>
      <c r="K2103" s="59" t="s">
        <v>79</v>
      </c>
      <c r="L2103" s="66">
        <v>543.75</v>
      </c>
    </row>
    <row r="2104" ht="25" customHeight="1" spans="1:12">
      <c r="A2104" s="59">
        <v>2102</v>
      </c>
      <c r="B2104" s="59" t="s">
        <v>63</v>
      </c>
      <c r="C2104" s="59" t="s">
        <v>2621</v>
      </c>
      <c r="D2104" s="59" t="s">
        <v>163</v>
      </c>
      <c r="E2104" s="62">
        <v>20000</v>
      </c>
      <c r="F2104" s="59" t="s">
        <v>2622</v>
      </c>
      <c r="G2104" s="59" t="s">
        <v>2623</v>
      </c>
      <c r="H2104" s="59">
        <v>20200630</v>
      </c>
      <c r="I2104" s="59" t="s">
        <v>87</v>
      </c>
      <c r="J2104" s="59" t="s">
        <v>163</v>
      </c>
      <c r="K2104" s="59" t="s">
        <v>79</v>
      </c>
      <c r="L2104" s="66">
        <v>217.5</v>
      </c>
    </row>
    <row r="2105" ht="25" customHeight="1" spans="1:12">
      <c r="A2105" s="59">
        <v>2103</v>
      </c>
      <c r="B2105" s="59" t="s">
        <v>63</v>
      </c>
      <c r="C2105" s="59" t="s">
        <v>2624</v>
      </c>
      <c r="D2105" s="59" t="s">
        <v>163</v>
      </c>
      <c r="E2105" s="62">
        <v>30000</v>
      </c>
      <c r="F2105" s="59" t="s">
        <v>2622</v>
      </c>
      <c r="G2105" s="59" t="s">
        <v>2623</v>
      </c>
      <c r="H2105" s="59">
        <v>20200630</v>
      </c>
      <c r="I2105" s="59" t="s">
        <v>1580</v>
      </c>
      <c r="J2105" s="59" t="s">
        <v>163</v>
      </c>
      <c r="K2105" s="59" t="s">
        <v>79</v>
      </c>
      <c r="L2105" s="66">
        <v>217.5</v>
      </c>
    </row>
    <row r="2106" ht="25" customHeight="1" spans="1:12">
      <c r="A2106" s="59">
        <v>2104</v>
      </c>
      <c r="B2106" s="59" t="s">
        <v>63</v>
      </c>
      <c r="C2106" s="59" t="s">
        <v>2625</v>
      </c>
      <c r="D2106" s="59" t="s">
        <v>163</v>
      </c>
      <c r="E2106" s="62">
        <v>30000</v>
      </c>
      <c r="F2106" s="59" t="s">
        <v>2626</v>
      </c>
      <c r="G2106" s="59" t="s">
        <v>2627</v>
      </c>
      <c r="H2106" s="59">
        <v>20200630</v>
      </c>
      <c r="I2106" s="59" t="s">
        <v>2628</v>
      </c>
      <c r="J2106" s="59" t="s">
        <v>163</v>
      </c>
      <c r="K2106" s="59" t="s">
        <v>79</v>
      </c>
      <c r="L2106" s="66">
        <v>326.25</v>
      </c>
    </row>
    <row r="2107" ht="25" customHeight="1" spans="1:12">
      <c r="A2107" s="59">
        <v>2105</v>
      </c>
      <c r="B2107" s="59" t="s">
        <v>63</v>
      </c>
      <c r="C2107" s="59" t="s">
        <v>2629</v>
      </c>
      <c r="D2107" s="59" t="s">
        <v>163</v>
      </c>
      <c r="E2107" s="62">
        <v>30000</v>
      </c>
      <c r="F2107" s="59" t="s">
        <v>2011</v>
      </c>
      <c r="G2107" s="59" t="s">
        <v>2012</v>
      </c>
      <c r="H2107" s="59">
        <v>20200630</v>
      </c>
      <c r="I2107" s="59" t="s">
        <v>87</v>
      </c>
      <c r="J2107" s="59" t="s">
        <v>163</v>
      </c>
      <c r="K2107" s="59" t="s">
        <v>79</v>
      </c>
      <c r="L2107" s="66">
        <v>326.25</v>
      </c>
    </row>
    <row r="2108" ht="25" customHeight="1" spans="1:12">
      <c r="A2108" s="59">
        <v>2106</v>
      </c>
      <c r="B2108" s="59" t="s">
        <v>63</v>
      </c>
      <c r="C2108" s="59" t="s">
        <v>2630</v>
      </c>
      <c r="D2108" s="59" t="s">
        <v>163</v>
      </c>
      <c r="E2108" s="62">
        <v>50000</v>
      </c>
      <c r="F2108" s="59" t="s">
        <v>169</v>
      </c>
      <c r="G2108" s="59" t="s">
        <v>170</v>
      </c>
      <c r="H2108" s="59">
        <v>20200630</v>
      </c>
      <c r="I2108" s="59" t="s">
        <v>1701</v>
      </c>
      <c r="J2108" s="59" t="s">
        <v>163</v>
      </c>
      <c r="K2108" s="59" t="s">
        <v>79</v>
      </c>
      <c r="L2108" s="66">
        <v>543.75</v>
      </c>
    </row>
    <row r="2109" ht="25" customHeight="1" spans="1:12">
      <c r="A2109" s="59">
        <v>2107</v>
      </c>
      <c r="B2109" s="59" t="s">
        <v>63</v>
      </c>
      <c r="C2109" s="59" t="s">
        <v>2631</v>
      </c>
      <c r="D2109" s="59" t="s">
        <v>163</v>
      </c>
      <c r="E2109" s="62">
        <v>20000</v>
      </c>
      <c r="F2109" s="59" t="s">
        <v>1637</v>
      </c>
      <c r="G2109" s="59" t="s">
        <v>1638</v>
      </c>
      <c r="H2109" s="59">
        <v>20200630</v>
      </c>
      <c r="I2109" s="59" t="s">
        <v>87</v>
      </c>
      <c r="J2109" s="59" t="s">
        <v>163</v>
      </c>
      <c r="K2109" s="59" t="s">
        <v>79</v>
      </c>
      <c r="L2109" s="66">
        <v>217.5</v>
      </c>
    </row>
    <row r="2110" ht="25" customHeight="1" spans="1:12">
      <c r="A2110" s="59">
        <v>2108</v>
      </c>
      <c r="B2110" s="59" t="s">
        <v>63</v>
      </c>
      <c r="C2110" s="59" t="s">
        <v>2632</v>
      </c>
      <c r="D2110" s="59" t="s">
        <v>163</v>
      </c>
      <c r="E2110" s="62">
        <v>3000</v>
      </c>
      <c r="F2110" s="59" t="s">
        <v>2633</v>
      </c>
      <c r="G2110" s="59" t="s">
        <v>2634</v>
      </c>
      <c r="H2110" s="59">
        <v>20200630</v>
      </c>
      <c r="I2110" s="59" t="s">
        <v>150</v>
      </c>
      <c r="J2110" s="59" t="s">
        <v>163</v>
      </c>
      <c r="K2110" s="59" t="s">
        <v>79</v>
      </c>
      <c r="L2110" s="66">
        <v>32.63</v>
      </c>
    </row>
    <row r="2111" ht="25" customHeight="1" spans="1:12">
      <c r="A2111" s="59">
        <v>2109</v>
      </c>
      <c r="B2111" s="59" t="s">
        <v>63</v>
      </c>
      <c r="C2111" s="59" t="s">
        <v>2635</v>
      </c>
      <c r="D2111" s="59">
        <v>4.75</v>
      </c>
      <c r="E2111" s="62">
        <v>5000</v>
      </c>
      <c r="F2111" s="59" t="s">
        <v>2636</v>
      </c>
      <c r="G2111" s="59" t="s">
        <v>2637</v>
      </c>
      <c r="H2111" s="59">
        <v>20200630</v>
      </c>
      <c r="I2111" s="59" t="s">
        <v>367</v>
      </c>
      <c r="J2111" s="59">
        <v>4.75</v>
      </c>
      <c r="K2111" s="59" t="s">
        <v>79</v>
      </c>
      <c r="L2111" s="66">
        <v>59.37</v>
      </c>
    </row>
    <row r="2112" ht="25" customHeight="1" spans="1:12">
      <c r="A2112" s="59">
        <v>2110</v>
      </c>
      <c r="B2112" s="59" t="s">
        <v>63</v>
      </c>
      <c r="C2112" s="59" t="s">
        <v>763</v>
      </c>
      <c r="D2112" s="59">
        <v>4.75</v>
      </c>
      <c r="E2112" s="62">
        <v>5000</v>
      </c>
      <c r="F2112" s="59" t="s">
        <v>2636</v>
      </c>
      <c r="G2112" s="59" t="s">
        <v>2637</v>
      </c>
      <c r="H2112" s="59">
        <v>20200630</v>
      </c>
      <c r="I2112" s="59" t="s">
        <v>363</v>
      </c>
      <c r="J2112" s="59">
        <v>4.75</v>
      </c>
      <c r="K2112" s="59" t="s">
        <v>79</v>
      </c>
      <c r="L2112" s="66">
        <v>59.37</v>
      </c>
    </row>
    <row r="2113" ht="25" customHeight="1" spans="1:12">
      <c r="A2113" s="59">
        <v>2111</v>
      </c>
      <c r="B2113" s="59" t="s">
        <v>63</v>
      </c>
      <c r="C2113" s="59" t="s">
        <v>2638</v>
      </c>
      <c r="D2113" s="59">
        <v>4.75</v>
      </c>
      <c r="E2113" s="62">
        <v>5000</v>
      </c>
      <c r="F2113" s="59" t="s">
        <v>2636</v>
      </c>
      <c r="G2113" s="59" t="s">
        <v>2637</v>
      </c>
      <c r="H2113" s="59">
        <v>20200630</v>
      </c>
      <c r="I2113" s="59" t="s">
        <v>367</v>
      </c>
      <c r="J2113" s="59">
        <v>4.75</v>
      </c>
      <c r="K2113" s="59" t="s">
        <v>79</v>
      </c>
      <c r="L2113" s="66">
        <v>59.37</v>
      </c>
    </row>
    <row r="2114" ht="25" customHeight="1" spans="1:12">
      <c r="A2114" s="59">
        <v>2112</v>
      </c>
      <c r="B2114" s="59" t="s">
        <v>63</v>
      </c>
      <c r="C2114" s="59" t="s">
        <v>2639</v>
      </c>
      <c r="D2114" s="59">
        <v>4.75</v>
      </c>
      <c r="E2114" s="62">
        <v>5000</v>
      </c>
      <c r="F2114" s="59" t="s">
        <v>2636</v>
      </c>
      <c r="G2114" s="59" t="s">
        <v>2637</v>
      </c>
      <c r="H2114" s="59">
        <v>20200630</v>
      </c>
      <c r="I2114" s="59" t="s">
        <v>2640</v>
      </c>
      <c r="J2114" s="59">
        <v>4.75</v>
      </c>
      <c r="K2114" s="59" t="s">
        <v>79</v>
      </c>
      <c r="L2114" s="66">
        <v>59.37</v>
      </c>
    </row>
    <row r="2115" ht="25" customHeight="1" spans="1:12">
      <c r="A2115" s="59">
        <v>2113</v>
      </c>
      <c r="B2115" s="59" t="s">
        <v>63</v>
      </c>
      <c r="C2115" s="59" t="s">
        <v>2641</v>
      </c>
      <c r="D2115" s="59">
        <v>4.75</v>
      </c>
      <c r="E2115" s="62">
        <v>5000</v>
      </c>
      <c r="F2115" s="59" t="s">
        <v>2636</v>
      </c>
      <c r="G2115" s="59" t="s">
        <v>2637</v>
      </c>
      <c r="H2115" s="59">
        <v>20200630</v>
      </c>
      <c r="I2115" s="59" t="s">
        <v>383</v>
      </c>
      <c r="J2115" s="59">
        <v>4.75</v>
      </c>
      <c r="K2115" s="59" t="s">
        <v>79</v>
      </c>
      <c r="L2115" s="66">
        <v>59.37</v>
      </c>
    </row>
    <row r="2116" ht="25" customHeight="1" spans="1:12">
      <c r="A2116" s="59">
        <v>2114</v>
      </c>
      <c r="B2116" s="59" t="s">
        <v>63</v>
      </c>
      <c r="C2116" s="59" t="s">
        <v>2642</v>
      </c>
      <c r="D2116" s="59">
        <v>4.75</v>
      </c>
      <c r="E2116" s="62">
        <v>3000</v>
      </c>
      <c r="F2116" s="59" t="s">
        <v>1904</v>
      </c>
      <c r="G2116" s="59" t="s">
        <v>1905</v>
      </c>
      <c r="H2116" s="59">
        <v>20200630</v>
      </c>
      <c r="I2116" s="59" t="s">
        <v>27</v>
      </c>
      <c r="J2116" s="59">
        <v>4.75</v>
      </c>
      <c r="K2116" s="59" t="s">
        <v>79</v>
      </c>
      <c r="L2116" s="66">
        <v>35.62</v>
      </c>
    </row>
    <row r="2117" ht="25" customHeight="1" spans="1:12">
      <c r="A2117" s="59">
        <v>2115</v>
      </c>
      <c r="B2117" s="59" t="s">
        <v>63</v>
      </c>
      <c r="C2117" s="59" t="s">
        <v>2643</v>
      </c>
      <c r="D2117" s="59">
        <v>4.75</v>
      </c>
      <c r="E2117" s="62">
        <v>5000</v>
      </c>
      <c r="F2117" s="59" t="s">
        <v>1807</v>
      </c>
      <c r="G2117" s="59" t="s">
        <v>1808</v>
      </c>
      <c r="H2117" s="59">
        <v>20200630</v>
      </c>
      <c r="I2117" s="59" t="s">
        <v>27</v>
      </c>
      <c r="J2117" s="59">
        <v>4.75</v>
      </c>
      <c r="K2117" s="59" t="s">
        <v>79</v>
      </c>
      <c r="L2117" s="66">
        <v>59.37</v>
      </c>
    </row>
    <row r="2118" ht="25" customHeight="1" spans="1:12">
      <c r="A2118" s="59">
        <v>2116</v>
      </c>
      <c r="B2118" s="59" t="s">
        <v>63</v>
      </c>
      <c r="C2118" s="59" t="s">
        <v>2644</v>
      </c>
      <c r="D2118" s="59">
        <v>4.75</v>
      </c>
      <c r="E2118" s="62">
        <v>5000</v>
      </c>
      <c r="F2118" s="59" t="s">
        <v>1810</v>
      </c>
      <c r="G2118" s="59" t="s">
        <v>1811</v>
      </c>
      <c r="H2118" s="59">
        <v>20200630</v>
      </c>
      <c r="I2118" s="59" t="s">
        <v>367</v>
      </c>
      <c r="J2118" s="59">
        <v>4.75</v>
      </c>
      <c r="K2118" s="59" t="s">
        <v>79</v>
      </c>
      <c r="L2118" s="66">
        <v>59.37</v>
      </c>
    </row>
    <row r="2119" ht="25" customHeight="1" spans="1:12">
      <c r="A2119" s="59">
        <v>2117</v>
      </c>
      <c r="B2119" s="59" t="s">
        <v>63</v>
      </c>
      <c r="C2119" s="59" t="s">
        <v>2645</v>
      </c>
      <c r="D2119" s="59">
        <v>4.75</v>
      </c>
      <c r="E2119" s="62">
        <v>5000</v>
      </c>
      <c r="F2119" s="59" t="s">
        <v>2646</v>
      </c>
      <c r="G2119" s="59" t="s">
        <v>2647</v>
      </c>
      <c r="H2119" s="59">
        <v>20200630</v>
      </c>
      <c r="I2119" s="59" t="s">
        <v>367</v>
      </c>
      <c r="J2119" s="59">
        <v>4.75</v>
      </c>
      <c r="K2119" s="59" t="s">
        <v>79</v>
      </c>
      <c r="L2119" s="66">
        <v>59.37</v>
      </c>
    </row>
    <row r="2120" ht="25" customHeight="1" spans="1:12">
      <c r="A2120" s="59">
        <v>2118</v>
      </c>
      <c r="B2120" s="59" t="s">
        <v>63</v>
      </c>
      <c r="C2120" s="59" t="s">
        <v>2648</v>
      </c>
      <c r="D2120" s="59">
        <v>4.75</v>
      </c>
      <c r="E2120" s="62">
        <v>5000</v>
      </c>
      <c r="F2120" s="59" t="s">
        <v>2649</v>
      </c>
      <c r="G2120" s="59" t="s">
        <v>2650</v>
      </c>
      <c r="H2120" s="59">
        <v>20200630</v>
      </c>
      <c r="I2120" s="59" t="s">
        <v>367</v>
      </c>
      <c r="J2120" s="59">
        <v>4.75</v>
      </c>
      <c r="K2120" s="59" t="s">
        <v>79</v>
      </c>
      <c r="L2120" s="66">
        <v>59.37</v>
      </c>
    </row>
    <row r="2121" ht="25" customHeight="1" spans="1:12">
      <c r="A2121" s="59">
        <v>2119</v>
      </c>
      <c r="B2121" s="59" t="s">
        <v>63</v>
      </c>
      <c r="C2121" s="59" t="s">
        <v>2651</v>
      </c>
      <c r="D2121" s="59">
        <v>4.75</v>
      </c>
      <c r="E2121" s="62">
        <v>5000</v>
      </c>
      <c r="F2121" s="59" t="s">
        <v>2649</v>
      </c>
      <c r="G2121" s="59" t="s">
        <v>2650</v>
      </c>
      <c r="H2121" s="59">
        <v>20200630</v>
      </c>
      <c r="I2121" s="59" t="s">
        <v>367</v>
      </c>
      <c r="J2121" s="59">
        <v>4.75</v>
      </c>
      <c r="K2121" s="59" t="s">
        <v>79</v>
      </c>
      <c r="L2121" s="66">
        <v>59.37</v>
      </c>
    </row>
    <row r="2122" ht="25" customHeight="1" spans="1:12">
      <c r="A2122" s="59">
        <v>2120</v>
      </c>
      <c r="B2122" s="59" t="s">
        <v>63</v>
      </c>
      <c r="C2122" s="59" t="s">
        <v>2652</v>
      </c>
      <c r="D2122" s="59">
        <v>4.75</v>
      </c>
      <c r="E2122" s="62">
        <v>5000</v>
      </c>
      <c r="F2122" s="59" t="s">
        <v>2649</v>
      </c>
      <c r="G2122" s="59" t="s">
        <v>2650</v>
      </c>
      <c r="H2122" s="59">
        <v>20200630</v>
      </c>
      <c r="I2122" s="59" t="s">
        <v>367</v>
      </c>
      <c r="J2122" s="59">
        <v>4.75</v>
      </c>
      <c r="K2122" s="59" t="s">
        <v>79</v>
      </c>
      <c r="L2122" s="66">
        <v>59.37</v>
      </c>
    </row>
    <row r="2123" ht="25" customHeight="1" spans="1:12">
      <c r="A2123" s="59">
        <v>2121</v>
      </c>
      <c r="B2123" s="59" t="s">
        <v>13</v>
      </c>
      <c r="C2123" s="59" t="s">
        <v>2653</v>
      </c>
      <c r="D2123" s="59">
        <v>4.75</v>
      </c>
      <c r="E2123" s="62">
        <v>3000</v>
      </c>
      <c r="F2123" s="59">
        <v>20180706</v>
      </c>
      <c r="G2123" s="59">
        <v>20210706</v>
      </c>
      <c r="H2123" s="59">
        <v>20200630</v>
      </c>
      <c r="I2123" s="59" t="s">
        <v>87</v>
      </c>
      <c r="J2123" s="59">
        <v>4.75</v>
      </c>
      <c r="K2123" s="59" t="s">
        <v>79</v>
      </c>
      <c r="L2123" s="66">
        <v>36.0208333333333</v>
      </c>
    </row>
    <row r="2124" ht="25" customHeight="1" spans="1:12">
      <c r="A2124" s="59">
        <v>2122</v>
      </c>
      <c r="B2124" s="59" t="s">
        <v>13</v>
      </c>
      <c r="C2124" s="59" t="s">
        <v>2654</v>
      </c>
      <c r="D2124" s="59">
        <v>4.75</v>
      </c>
      <c r="E2124" s="62">
        <v>5000</v>
      </c>
      <c r="F2124" s="59">
        <v>20180706</v>
      </c>
      <c r="G2124" s="59">
        <v>20210706</v>
      </c>
      <c r="H2124" s="59">
        <v>20200630</v>
      </c>
      <c r="I2124" s="59" t="s">
        <v>87</v>
      </c>
      <c r="J2124" s="59">
        <v>4.75</v>
      </c>
      <c r="K2124" s="59" t="s">
        <v>79</v>
      </c>
      <c r="L2124" s="66">
        <v>60.0347222222222</v>
      </c>
    </row>
    <row r="2125" ht="25" customHeight="1" spans="1:12">
      <c r="A2125" s="59">
        <v>2123</v>
      </c>
      <c r="B2125" s="59" t="s">
        <v>13</v>
      </c>
      <c r="C2125" s="59" t="s">
        <v>2655</v>
      </c>
      <c r="D2125" s="59">
        <v>4.75</v>
      </c>
      <c r="E2125" s="62">
        <v>3000</v>
      </c>
      <c r="F2125" s="59">
        <v>20180712</v>
      </c>
      <c r="G2125" s="59">
        <v>20210712</v>
      </c>
      <c r="H2125" s="59">
        <v>20200630</v>
      </c>
      <c r="I2125" s="59" t="s">
        <v>87</v>
      </c>
      <c r="J2125" s="59">
        <v>4.75</v>
      </c>
      <c r="K2125" s="59" t="s">
        <v>79</v>
      </c>
      <c r="L2125" s="66">
        <v>36.0208333333333</v>
      </c>
    </row>
    <row r="2126" ht="25" customHeight="1" spans="1:12">
      <c r="A2126" s="59">
        <v>2124</v>
      </c>
      <c r="B2126" s="59" t="s">
        <v>13</v>
      </c>
      <c r="C2126" s="59" t="s">
        <v>2656</v>
      </c>
      <c r="D2126" s="59">
        <v>4.75</v>
      </c>
      <c r="E2126" s="62">
        <v>3000</v>
      </c>
      <c r="F2126" s="59">
        <v>20180721</v>
      </c>
      <c r="G2126" s="59">
        <v>20210721</v>
      </c>
      <c r="H2126" s="59">
        <v>20200630</v>
      </c>
      <c r="I2126" s="59" t="s">
        <v>87</v>
      </c>
      <c r="J2126" s="59">
        <v>4.75</v>
      </c>
      <c r="K2126" s="59" t="s">
        <v>79</v>
      </c>
      <c r="L2126" s="66">
        <v>36.0208333333333</v>
      </c>
    </row>
    <row r="2127" ht="25" customHeight="1" spans="1:12">
      <c r="A2127" s="59">
        <v>2125</v>
      </c>
      <c r="B2127" s="59" t="s">
        <v>13</v>
      </c>
      <c r="C2127" s="59" t="s">
        <v>701</v>
      </c>
      <c r="D2127" s="59">
        <v>4.75</v>
      </c>
      <c r="E2127" s="62">
        <v>5000</v>
      </c>
      <c r="F2127" s="59">
        <v>20180725</v>
      </c>
      <c r="G2127" s="59">
        <v>20210725</v>
      </c>
      <c r="H2127" s="59">
        <v>20200630</v>
      </c>
      <c r="I2127" s="59" t="s">
        <v>150</v>
      </c>
      <c r="J2127" s="59">
        <v>4.75</v>
      </c>
      <c r="K2127" s="59" t="s">
        <v>79</v>
      </c>
      <c r="L2127" s="66">
        <v>60.0347222222222</v>
      </c>
    </row>
    <row r="2128" ht="25" customHeight="1" spans="1:12">
      <c r="A2128" s="59">
        <v>2126</v>
      </c>
      <c r="B2128" s="59" t="s">
        <v>13</v>
      </c>
      <c r="C2128" s="59" t="s">
        <v>2657</v>
      </c>
      <c r="D2128" s="59">
        <v>4.75</v>
      </c>
      <c r="E2128" s="62">
        <v>5000</v>
      </c>
      <c r="F2128" s="59">
        <v>20180725</v>
      </c>
      <c r="G2128" s="59">
        <v>20210725</v>
      </c>
      <c r="H2128" s="59">
        <v>20200630</v>
      </c>
      <c r="I2128" s="59" t="s">
        <v>87</v>
      </c>
      <c r="J2128" s="59">
        <v>4.75</v>
      </c>
      <c r="K2128" s="59" t="s">
        <v>79</v>
      </c>
      <c r="L2128" s="66">
        <v>60.0347222222222</v>
      </c>
    </row>
    <row r="2129" ht="25" customHeight="1" spans="1:12">
      <c r="A2129" s="59">
        <v>2127</v>
      </c>
      <c r="B2129" s="59" t="s">
        <v>13</v>
      </c>
      <c r="C2129" s="59" t="s">
        <v>2658</v>
      </c>
      <c r="D2129" s="59">
        <v>4.35</v>
      </c>
      <c r="E2129" s="62">
        <v>10000</v>
      </c>
      <c r="F2129" s="59">
        <v>20190822</v>
      </c>
      <c r="G2129" s="59">
        <v>20200822</v>
      </c>
      <c r="H2129" s="59">
        <v>20200630</v>
      </c>
      <c r="I2129" s="59" t="s">
        <v>87</v>
      </c>
      <c r="J2129" s="59">
        <v>4.35</v>
      </c>
      <c r="K2129" s="59" t="s">
        <v>79</v>
      </c>
      <c r="L2129" s="66">
        <v>109.958333333333</v>
      </c>
    </row>
    <row r="2130" ht="25" customHeight="1" spans="1:12">
      <c r="A2130" s="59">
        <v>2128</v>
      </c>
      <c r="B2130" s="59" t="s">
        <v>13</v>
      </c>
      <c r="C2130" s="59" t="s">
        <v>2659</v>
      </c>
      <c r="D2130" s="59">
        <v>4.35</v>
      </c>
      <c r="E2130" s="62">
        <v>3000</v>
      </c>
      <c r="F2130" s="59">
        <v>20191027</v>
      </c>
      <c r="G2130" s="59">
        <v>20201027</v>
      </c>
      <c r="H2130" s="59">
        <v>20200630</v>
      </c>
      <c r="I2130" s="59" t="s">
        <v>87</v>
      </c>
      <c r="J2130" s="59">
        <v>4.35</v>
      </c>
      <c r="K2130" s="59" t="s">
        <v>79</v>
      </c>
      <c r="L2130" s="66">
        <v>32.9875</v>
      </c>
    </row>
    <row r="2131" ht="25" customHeight="1" spans="1:12">
      <c r="A2131" s="59">
        <v>2129</v>
      </c>
      <c r="B2131" s="59" t="s">
        <v>13</v>
      </c>
      <c r="C2131" s="59" t="s">
        <v>2660</v>
      </c>
      <c r="D2131" s="59">
        <v>4.35</v>
      </c>
      <c r="E2131" s="62">
        <v>3000</v>
      </c>
      <c r="F2131" s="59">
        <v>20191027</v>
      </c>
      <c r="G2131" s="59">
        <v>20201027</v>
      </c>
      <c r="H2131" s="59">
        <v>20200630</v>
      </c>
      <c r="I2131" s="59" t="s">
        <v>87</v>
      </c>
      <c r="J2131" s="59">
        <v>4.35</v>
      </c>
      <c r="K2131" s="59" t="s">
        <v>79</v>
      </c>
      <c r="L2131" s="66">
        <v>32.9875</v>
      </c>
    </row>
    <row r="2132" ht="25" customHeight="1" spans="1:12">
      <c r="A2132" s="59">
        <v>2130</v>
      </c>
      <c r="B2132" s="59" t="s">
        <v>13</v>
      </c>
      <c r="C2132" s="59" t="s">
        <v>2661</v>
      </c>
      <c r="D2132" s="59">
        <v>4.35</v>
      </c>
      <c r="E2132" s="62">
        <v>3000</v>
      </c>
      <c r="F2132" s="59">
        <v>20191028</v>
      </c>
      <c r="G2132" s="59">
        <v>20201028</v>
      </c>
      <c r="H2132" s="59">
        <v>20200630</v>
      </c>
      <c r="I2132" s="59" t="s">
        <v>150</v>
      </c>
      <c r="J2132" s="59">
        <v>4.35</v>
      </c>
      <c r="K2132" s="59" t="s">
        <v>79</v>
      </c>
      <c r="L2132" s="66">
        <v>32.9875</v>
      </c>
    </row>
    <row r="2133" ht="25" customHeight="1" spans="1:12">
      <c r="A2133" s="59">
        <v>2131</v>
      </c>
      <c r="B2133" s="59" t="s">
        <v>13</v>
      </c>
      <c r="C2133" s="59" t="s">
        <v>2662</v>
      </c>
      <c r="D2133" s="59">
        <v>4.35</v>
      </c>
      <c r="E2133" s="62">
        <v>3000</v>
      </c>
      <c r="F2133" s="59">
        <v>20191028</v>
      </c>
      <c r="G2133" s="59">
        <v>20201028</v>
      </c>
      <c r="H2133" s="59">
        <v>20200630</v>
      </c>
      <c r="I2133" s="59" t="s">
        <v>87</v>
      </c>
      <c r="J2133" s="59">
        <v>4.35</v>
      </c>
      <c r="K2133" s="59" t="s">
        <v>79</v>
      </c>
      <c r="L2133" s="66">
        <v>32.9875</v>
      </c>
    </row>
    <row r="2134" ht="25" customHeight="1" spans="1:12">
      <c r="A2134" s="59">
        <v>2132</v>
      </c>
      <c r="B2134" s="59" t="s">
        <v>13</v>
      </c>
      <c r="C2134" s="59" t="s">
        <v>2663</v>
      </c>
      <c r="D2134" s="59">
        <v>4.35</v>
      </c>
      <c r="E2134" s="62">
        <v>5000</v>
      </c>
      <c r="F2134" s="59">
        <v>20191028</v>
      </c>
      <c r="G2134" s="59">
        <v>20201028</v>
      </c>
      <c r="H2134" s="59">
        <v>20200630</v>
      </c>
      <c r="I2134" s="59" t="s">
        <v>150</v>
      </c>
      <c r="J2134" s="59">
        <v>4.35</v>
      </c>
      <c r="K2134" s="59" t="s">
        <v>79</v>
      </c>
      <c r="L2134" s="66">
        <v>54.9791666666667</v>
      </c>
    </row>
    <row r="2135" ht="25" customHeight="1" spans="1:12">
      <c r="A2135" s="59">
        <v>2133</v>
      </c>
      <c r="B2135" s="59" t="s">
        <v>13</v>
      </c>
      <c r="C2135" s="59" t="s">
        <v>2664</v>
      </c>
      <c r="D2135" s="59">
        <v>4.35</v>
      </c>
      <c r="E2135" s="62">
        <v>3000</v>
      </c>
      <c r="F2135" s="59">
        <v>20191029</v>
      </c>
      <c r="G2135" s="59">
        <v>20201029</v>
      </c>
      <c r="H2135" s="59">
        <v>20200630</v>
      </c>
      <c r="I2135" s="59" t="s">
        <v>87</v>
      </c>
      <c r="J2135" s="59">
        <v>4.35</v>
      </c>
      <c r="K2135" s="59" t="s">
        <v>79</v>
      </c>
      <c r="L2135" s="66">
        <v>32.9875</v>
      </c>
    </row>
    <row r="2136" ht="25" customHeight="1" spans="1:12">
      <c r="A2136" s="59">
        <v>2134</v>
      </c>
      <c r="B2136" s="59" t="s">
        <v>13</v>
      </c>
      <c r="C2136" s="59" t="s">
        <v>2665</v>
      </c>
      <c r="D2136" s="59">
        <v>4.35</v>
      </c>
      <c r="E2136" s="62">
        <v>3000</v>
      </c>
      <c r="F2136" s="59">
        <v>20191029</v>
      </c>
      <c r="G2136" s="59">
        <v>20201029</v>
      </c>
      <c r="H2136" s="59">
        <v>20200630</v>
      </c>
      <c r="I2136" s="59" t="s">
        <v>87</v>
      </c>
      <c r="J2136" s="59">
        <v>4.35</v>
      </c>
      <c r="K2136" s="59" t="s">
        <v>79</v>
      </c>
      <c r="L2136" s="66">
        <v>32.9875</v>
      </c>
    </row>
    <row r="2137" ht="25" customHeight="1" spans="1:12">
      <c r="A2137" s="59">
        <v>2135</v>
      </c>
      <c r="B2137" s="59" t="s">
        <v>13</v>
      </c>
      <c r="C2137" s="59" t="s">
        <v>2666</v>
      </c>
      <c r="D2137" s="59">
        <v>4.35</v>
      </c>
      <c r="E2137" s="62">
        <v>3000</v>
      </c>
      <c r="F2137" s="59">
        <v>20191029</v>
      </c>
      <c r="G2137" s="59">
        <v>20201028</v>
      </c>
      <c r="H2137" s="59">
        <v>20200630</v>
      </c>
      <c r="I2137" s="59" t="s">
        <v>87</v>
      </c>
      <c r="J2137" s="59">
        <v>4.35</v>
      </c>
      <c r="K2137" s="59" t="s">
        <v>79</v>
      </c>
      <c r="L2137" s="66">
        <v>32.9875</v>
      </c>
    </row>
    <row r="2138" ht="25" customHeight="1" spans="1:12">
      <c r="A2138" s="59">
        <v>2136</v>
      </c>
      <c r="B2138" s="59" t="s">
        <v>13</v>
      </c>
      <c r="C2138" s="59" t="s">
        <v>2667</v>
      </c>
      <c r="D2138" s="59">
        <v>4.35</v>
      </c>
      <c r="E2138" s="62">
        <v>3000</v>
      </c>
      <c r="F2138" s="59">
        <v>20191030</v>
      </c>
      <c r="G2138" s="59">
        <v>20201030</v>
      </c>
      <c r="H2138" s="59">
        <v>20200630</v>
      </c>
      <c r="I2138" s="59" t="s">
        <v>87</v>
      </c>
      <c r="J2138" s="59">
        <v>4.35</v>
      </c>
      <c r="K2138" s="59" t="s">
        <v>79</v>
      </c>
      <c r="L2138" s="66">
        <v>32.9875</v>
      </c>
    </row>
    <row r="2139" ht="25" customHeight="1" spans="1:12">
      <c r="A2139" s="59">
        <v>2137</v>
      </c>
      <c r="B2139" s="59" t="s">
        <v>13</v>
      </c>
      <c r="C2139" s="59" t="s">
        <v>2668</v>
      </c>
      <c r="D2139" s="59">
        <v>4.35</v>
      </c>
      <c r="E2139" s="62">
        <v>3000</v>
      </c>
      <c r="F2139" s="59">
        <v>20191101</v>
      </c>
      <c r="G2139" s="59">
        <v>20201101</v>
      </c>
      <c r="H2139" s="59">
        <v>20200630</v>
      </c>
      <c r="I2139" s="59" t="s">
        <v>87</v>
      </c>
      <c r="J2139" s="59">
        <v>4.35</v>
      </c>
      <c r="K2139" s="59" t="s">
        <v>79</v>
      </c>
      <c r="L2139" s="66">
        <v>32.9875</v>
      </c>
    </row>
    <row r="2140" ht="25" customHeight="1" spans="1:12">
      <c r="A2140" s="59">
        <v>2138</v>
      </c>
      <c r="B2140" s="59" t="s">
        <v>13</v>
      </c>
      <c r="C2140" s="59" t="s">
        <v>2669</v>
      </c>
      <c r="D2140" s="59">
        <v>4.35</v>
      </c>
      <c r="E2140" s="62">
        <v>3000</v>
      </c>
      <c r="F2140" s="59">
        <v>20191102</v>
      </c>
      <c r="G2140" s="59">
        <v>20201102</v>
      </c>
      <c r="H2140" s="59">
        <v>20200630</v>
      </c>
      <c r="I2140" s="59" t="s">
        <v>87</v>
      </c>
      <c r="J2140" s="59">
        <v>4.35</v>
      </c>
      <c r="K2140" s="59" t="s">
        <v>79</v>
      </c>
      <c r="L2140" s="66">
        <v>32.9875</v>
      </c>
    </row>
    <row r="2141" ht="25" customHeight="1" spans="1:12">
      <c r="A2141" s="59">
        <v>2139</v>
      </c>
      <c r="B2141" s="59" t="s">
        <v>13</v>
      </c>
      <c r="C2141" s="59" t="s">
        <v>2670</v>
      </c>
      <c r="D2141" s="59">
        <v>4.35</v>
      </c>
      <c r="E2141" s="62">
        <v>3000</v>
      </c>
      <c r="F2141" s="59">
        <v>20191102</v>
      </c>
      <c r="G2141" s="59">
        <v>20201102</v>
      </c>
      <c r="H2141" s="59">
        <v>20200630</v>
      </c>
      <c r="I2141" s="59" t="s">
        <v>87</v>
      </c>
      <c r="J2141" s="59">
        <v>4.35</v>
      </c>
      <c r="K2141" s="59" t="s">
        <v>79</v>
      </c>
      <c r="L2141" s="66">
        <v>32.9875</v>
      </c>
    </row>
    <row r="2142" ht="25" customHeight="1" spans="1:12">
      <c r="A2142" s="59">
        <v>2140</v>
      </c>
      <c r="B2142" s="59" t="s">
        <v>13</v>
      </c>
      <c r="C2142" s="59" t="s">
        <v>2671</v>
      </c>
      <c r="D2142" s="59">
        <v>4.35</v>
      </c>
      <c r="E2142" s="62">
        <v>5000</v>
      </c>
      <c r="F2142" s="59">
        <v>20191102</v>
      </c>
      <c r="G2142" s="59">
        <v>20201102</v>
      </c>
      <c r="H2142" s="59">
        <v>20200630</v>
      </c>
      <c r="I2142" s="59" t="s">
        <v>87</v>
      </c>
      <c r="J2142" s="59">
        <v>4.35</v>
      </c>
      <c r="K2142" s="59" t="s">
        <v>79</v>
      </c>
      <c r="L2142" s="66">
        <v>54.9791666666667</v>
      </c>
    </row>
    <row r="2143" ht="25" customHeight="1" spans="1:12">
      <c r="A2143" s="59">
        <v>2141</v>
      </c>
      <c r="B2143" s="59" t="s">
        <v>13</v>
      </c>
      <c r="C2143" s="59" t="s">
        <v>2672</v>
      </c>
      <c r="D2143" s="59">
        <v>4.35</v>
      </c>
      <c r="E2143" s="62">
        <v>3000</v>
      </c>
      <c r="F2143" s="59">
        <v>20191103</v>
      </c>
      <c r="G2143" s="59">
        <v>20201103</v>
      </c>
      <c r="H2143" s="59">
        <v>20200630</v>
      </c>
      <c r="I2143" s="59" t="s">
        <v>87</v>
      </c>
      <c r="J2143" s="59">
        <v>4.35</v>
      </c>
      <c r="K2143" s="59" t="s">
        <v>79</v>
      </c>
      <c r="L2143" s="66">
        <v>32.9875</v>
      </c>
    </row>
    <row r="2144" ht="25" customHeight="1" spans="1:12">
      <c r="A2144" s="59">
        <v>2142</v>
      </c>
      <c r="B2144" s="59" t="s">
        <v>13</v>
      </c>
      <c r="C2144" s="59" t="s">
        <v>2673</v>
      </c>
      <c r="D2144" s="59">
        <v>4.35</v>
      </c>
      <c r="E2144" s="62">
        <v>5000</v>
      </c>
      <c r="F2144" s="59">
        <v>20191103</v>
      </c>
      <c r="G2144" s="59">
        <v>20201103</v>
      </c>
      <c r="H2144" s="59">
        <v>20200630</v>
      </c>
      <c r="I2144" s="59" t="s">
        <v>87</v>
      </c>
      <c r="J2144" s="59">
        <v>4.35</v>
      </c>
      <c r="K2144" s="59" t="s">
        <v>79</v>
      </c>
      <c r="L2144" s="66">
        <v>54.9791666666667</v>
      </c>
    </row>
    <row r="2145" ht="25" customHeight="1" spans="1:12">
      <c r="A2145" s="59">
        <v>2143</v>
      </c>
      <c r="B2145" s="59" t="s">
        <v>13</v>
      </c>
      <c r="C2145" s="59" t="s">
        <v>2674</v>
      </c>
      <c r="D2145" s="59">
        <v>4.35</v>
      </c>
      <c r="E2145" s="62">
        <v>3000</v>
      </c>
      <c r="F2145" s="59">
        <v>20191104</v>
      </c>
      <c r="G2145" s="59">
        <v>20201104</v>
      </c>
      <c r="H2145" s="59">
        <v>20200630</v>
      </c>
      <c r="I2145" s="59" t="s">
        <v>87</v>
      </c>
      <c r="J2145" s="59">
        <v>4.35</v>
      </c>
      <c r="K2145" s="59" t="s">
        <v>79</v>
      </c>
      <c r="L2145" s="66">
        <v>32.9875</v>
      </c>
    </row>
    <row r="2146" ht="25" customHeight="1" spans="1:12">
      <c r="A2146" s="59">
        <v>2144</v>
      </c>
      <c r="B2146" s="59" t="s">
        <v>13</v>
      </c>
      <c r="C2146" s="59" t="s">
        <v>2675</v>
      </c>
      <c r="D2146" s="59">
        <v>4.35</v>
      </c>
      <c r="E2146" s="62">
        <v>5000</v>
      </c>
      <c r="F2146" s="59">
        <v>20191104</v>
      </c>
      <c r="G2146" s="59">
        <v>20201104</v>
      </c>
      <c r="H2146" s="59">
        <v>20200630</v>
      </c>
      <c r="I2146" s="59" t="s">
        <v>87</v>
      </c>
      <c r="J2146" s="59">
        <v>4.35</v>
      </c>
      <c r="K2146" s="59" t="s">
        <v>79</v>
      </c>
      <c r="L2146" s="66">
        <v>54.9791666666667</v>
      </c>
    </row>
    <row r="2147" ht="25" customHeight="1" spans="1:12">
      <c r="A2147" s="59">
        <v>2145</v>
      </c>
      <c r="B2147" s="59" t="s">
        <v>13</v>
      </c>
      <c r="C2147" s="59" t="s">
        <v>2676</v>
      </c>
      <c r="D2147" s="59">
        <v>4.35</v>
      </c>
      <c r="E2147" s="62">
        <v>3000</v>
      </c>
      <c r="F2147" s="59">
        <v>20191105</v>
      </c>
      <c r="G2147" s="59">
        <v>20201105</v>
      </c>
      <c r="H2147" s="59">
        <v>20200630</v>
      </c>
      <c r="I2147" s="59" t="s">
        <v>87</v>
      </c>
      <c r="J2147" s="59">
        <v>4.35</v>
      </c>
      <c r="K2147" s="59" t="s">
        <v>79</v>
      </c>
      <c r="L2147" s="66">
        <v>32.9875</v>
      </c>
    </row>
    <row r="2148" ht="25" customHeight="1" spans="1:12">
      <c r="A2148" s="59">
        <v>2146</v>
      </c>
      <c r="B2148" s="59" t="s">
        <v>13</v>
      </c>
      <c r="C2148" s="59" t="s">
        <v>2677</v>
      </c>
      <c r="D2148" s="59">
        <v>4.35</v>
      </c>
      <c r="E2148" s="62">
        <v>3000</v>
      </c>
      <c r="F2148" s="59">
        <v>20191105</v>
      </c>
      <c r="G2148" s="59">
        <v>20201105</v>
      </c>
      <c r="H2148" s="59">
        <v>20200630</v>
      </c>
      <c r="I2148" s="59" t="s">
        <v>87</v>
      </c>
      <c r="J2148" s="59">
        <v>4.35</v>
      </c>
      <c r="K2148" s="59" t="s">
        <v>79</v>
      </c>
      <c r="L2148" s="66">
        <v>32.9875</v>
      </c>
    </row>
    <row r="2149" ht="25" customHeight="1" spans="1:12">
      <c r="A2149" s="59">
        <v>2147</v>
      </c>
      <c r="B2149" s="59" t="s">
        <v>13</v>
      </c>
      <c r="C2149" s="59" t="s">
        <v>2678</v>
      </c>
      <c r="D2149" s="59">
        <v>4.35</v>
      </c>
      <c r="E2149" s="62">
        <v>3000</v>
      </c>
      <c r="F2149" s="59">
        <v>20191105</v>
      </c>
      <c r="G2149" s="59">
        <v>20201105</v>
      </c>
      <c r="H2149" s="59">
        <v>20200630</v>
      </c>
      <c r="I2149" s="59" t="s">
        <v>87</v>
      </c>
      <c r="J2149" s="59">
        <v>4.35</v>
      </c>
      <c r="K2149" s="59" t="s">
        <v>79</v>
      </c>
      <c r="L2149" s="66">
        <v>32.9875</v>
      </c>
    </row>
    <row r="2150" ht="25" customHeight="1" spans="1:12">
      <c r="A2150" s="59">
        <v>2148</v>
      </c>
      <c r="B2150" s="59" t="s">
        <v>13</v>
      </c>
      <c r="C2150" s="59" t="s">
        <v>2679</v>
      </c>
      <c r="D2150" s="59">
        <v>4.35</v>
      </c>
      <c r="E2150" s="62">
        <v>3000</v>
      </c>
      <c r="F2150" s="59">
        <v>20191106</v>
      </c>
      <c r="G2150" s="59">
        <v>20201106</v>
      </c>
      <c r="H2150" s="59">
        <v>20200630</v>
      </c>
      <c r="I2150" s="59" t="s">
        <v>87</v>
      </c>
      <c r="J2150" s="59">
        <v>4.35</v>
      </c>
      <c r="K2150" s="59" t="s">
        <v>79</v>
      </c>
      <c r="L2150" s="66">
        <v>32.9875</v>
      </c>
    </row>
    <row r="2151" ht="25" customHeight="1" spans="1:12">
      <c r="A2151" s="59">
        <v>2149</v>
      </c>
      <c r="B2151" s="59" t="s">
        <v>13</v>
      </c>
      <c r="C2151" s="59" t="s">
        <v>2680</v>
      </c>
      <c r="D2151" s="59">
        <v>4.35</v>
      </c>
      <c r="E2151" s="62">
        <v>3000</v>
      </c>
      <c r="F2151" s="59">
        <v>20191106</v>
      </c>
      <c r="G2151" s="59">
        <v>20201106</v>
      </c>
      <c r="H2151" s="59">
        <v>20200630</v>
      </c>
      <c r="I2151" s="59" t="s">
        <v>87</v>
      </c>
      <c r="J2151" s="59">
        <v>4.35</v>
      </c>
      <c r="K2151" s="59" t="s">
        <v>79</v>
      </c>
      <c r="L2151" s="66">
        <v>32.9875</v>
      </c>
    </row>
    <row r="2152" ht="25" customHeight="1" spans="1:12">
      <c r="A2152" s="59">
        <v>2150</v>
      </c>
      <c r="B2152" s="59" t="s">
        <v>13</v>
      </c>
      <c r="C2152" s="59" t="s">
        <v>2681</v>
      </c>
      <c r="D2152" s="59">
        <v>4.35</v>
      </c>
      <c r="E2152" s="62">
        <v>5000</v>
      </c>
      <c r="F2152" s="59">
        <v>20191106</v>
      </c>
      <c r="G2152" s="59">
        <v>20201106</v>
      </c>
      <c r="H2152" s="59">
        <v>20200630</v>
      </c>
      <c r="I2152" s="59" t="s">
        <v>87</v>
      </c>
      <c r="J2152" s="59">
        <v>4.35</v>
      </c>
      <c r="K2152" s="59" t="s">
        <v>79</v>
      </c>
      <c r="L2152" s="66">
        <v>54.9791666666667</v>
      </c>
    </row>
    <row r="2153" ht="25" customHeight="1" spans="1:12">
      <c r="A2153" s="59">
        <v>2151</v>
      </c>
      <c r="B2153" s="59" t="s">
        <v>13</v>
      </c>
      <c r="C2153" s="59" t="s">
        <v>2682</v>
      </c>
      <c r="D2153" s="59">
        <v>4.35</v>
      </c>
      <c r="E2153" s="62">
        <v>5000</v>
      </c>
      <c r="F2153" s="59">
        <v>20191106</v>
      </c>
      <c r="G2153" s="59">
        <v>20201106</v>
      </c>
      <c r="H2153" s="59">
        <v>20200630</v>
      </c>
      <c r="I2153" s="59" t="s">
        <v>87</v>
      </c>
      <c r="J2153" s="59">
        <v>4.35</v>
      </c>
      <c r="K2153" s="59" t="s">
        <v>79</v>
      </c>
      <c r="L2153" s="66">
        <v>54.9791666666667</v>
      </c>
    </row>
    <row r="2154" ht="25" customHeight="1" spans="1:12">
      <c r="A2154" s="59">
        <v>2152</v>
      </c>
      <c r="B2154" s="59" t="s">
        <v>13</v>
      </c>
      <c r="C2154" s="59" t="s">
        <v>2683</v>
      </c>
      <c r="D2154" s="59">
        <v>4.35</v>
      </c>
      <c r="E2154" s="62">
        <v>3000</v>
      </c>
      <c r="F2154" s="59">
        <v>20191108</v>
      </c>
      <c r="G2154" s="59">
        <v>20201108</v>
      </c>
      <c r="H2154" s="59">
        <v>20200630</v>
      </c>
      <c r="I2154" s="59" t="s">
        <v>87</v>
      </c>
      <c r="J2154" s="59">
        <v>4.35</v>
      </c>
      <c r="K2154" s="59" t="s">
        <v>79</v>
      </c>
      <c r="L2154" s="66">
        <v>32.9875</v>
      </c>
    </row>
    <row r="2155" ht="25" customHeight="1" spans="1:12">
      <c r="A2155" s="59">
        <v>2153</v>
      </c>
      <c r="B2155" s="59" t="s">
        <v>13</v>
      </c>
      <c r="C2155" s="59" t="s">
        <v>2684</v>
      </c>
      <c r="D2155" s="59">
        <v>4.35</v>
      </c>
      <c r="E2155" s="62">
        <v>3000</v>
      </c>
      <c r="F2155" s="59">
        <v>20191109</v>
      </c>
      <c r="G2155" s="59">
        <v>20201109</v>
      </c>
      <c r="H2155" s="59">
        <v>20200630</v>
      </c>
      <c r="I2155" s="59" t="s">
        <v>87</v>
      </c>
      <c r="J2155" s="59">
        <v>4.35</v>
      </c>
      <c r="K2155" s="59" t="s">
        <v>79</v>
      </c>
      <c r="L2155" s="66">
        <v>32.9875</v>
      </c>
    </row>
    <row r="2156" ht="25" customHeight="1" spans="1:12">
      <c r="A2156" s="59">
        <v>2154</v>
      </c>
      <c r="B2156" s="59" t="s">
        <v>13</v>
      </c>
      <c r="C2156" s="59" t="s">
        <v>2685</v>
      </c>
      <c r="D2156" s="59">
        <v>4.35</v>
      </c>
      <c r="E2156" s="62">
        <v>5000</v>
      </c>
      <c r="F2156" s="59">
        <v>20191109</v>
      </c>
      <c r="G2156" s="59">
        <v>20201109</v>
      </c>
      <c r="H2156" s="59">
        <v>20200630</v>
      </c>
      <c r="I2156" s="59" t="s">
        <v>87</v>
      </c>
      <c r="J2156" s="59">
        <v>4.35</v>
      </c>
      <c r="K2156" s="59" t="s">
        <v>79</v>
      </c>
      <c r="L2156" s="66">
        <v>54.9791666666667</v>
      </c>
    </row>
    <row r="2157" ht="25" customHeight="1" spans="1:12">
      <c r="A2157" s="59">
        <v>2155</v>
      </c>
      <c r="B2157" s="59" t="s">
        <v>13</v>
      </c>
      <c r="C2157" s="59" t="s">
        <v>2686</v>
      </c>
      <c r="D2157" s="59">
        <v>4.35</v>
      </c>
      <c r="E2157" s="62">
        <v>5000</v>
      </c>
      <c r="F2157" s="59">
        <v>20191112</v>
      </c>
      <c r="G2157" s="59">
        <v>20201112</v>
      </c>
      <c r="H2157" s="59">
        <v>20200630</v>
      </c>
      <c r="I2157" s="59" t="s">
        <v>87</v>
      </c>
      <c r="J2157" s="59">
        <v>4.35</v>
      </c>
      <c r="K2157" s="59" t="s">
        <v>79</v>
      </c>
      <c r="L2157" s="66">
        <v>54.9791666666667</v>
      </c>
    </row>
    <row r="2158" ht="25" customHeight="1" spans="1:12">
      <c r="A2158" s="59">
        <v>2156</v>
      </c>
      <c r="B2158" s="59" t="s">
        <v>13</v>
      </c>
      <c r="C2158" s="59" t="s">
        <v>2687</v>
      </c>
      <c r="D2158" s="59">
        <v>4.35</v>
      </c>
      <c r="E2158" s="62">
        <v>5000</v>
      </c>
      <c r="F2158" s="59">
        <v>20191113</v>
      </c>
      <c r="G2158" s="59">
        <v>20201113</v>
      </c>
      <c r="H2158" s="59">
        <v>20200630</v>
      </c>
      <c r="I2158" s="59" t="s">
        <v>87</v>
      </c>
      <c r="J2158" s="59">
        <v>4.35</v>
      </c>
      <c r="K2158" s="59" t="s">
        <v>79</v>
      </c>
      <c r="L2158" s="66">
        <v>54.9791666666667</v>
      </c>
    </row>
    <row r="2159" ht="25" customHeight="1" spans="1:12">
      <c r="A2159" s="59">
        <v>2157</v>
      </c>
      <c r="B2159" s="59" t="s">
        <v>13</v>
      </c>
      <c r="C2159" s="59" t="s">
        <v>2688</v>
      </c>
      <c r="D2159" s="59">
        <v>4.35</v>
      </c>
      <c r="E2159" s="62">
        <v>3000</v>
      </c>
      <c r="F2159" s="59">
        <v>20191114</v>
      </c>
      <c r="G2159" s="59">
        <v>20201114</v>
      </c>
      <c r="H2159" s="59">
        <v>20200630</v>
      </c>
      <c r="I2159" s="59" t="s">
        <v>87</v>
      </c>
      <c r="J2159" s="59">
        <v>4.35</v>
      </c>
      <c r="K2159" s="59" t="s">
        <v>79</v>
      </c>
      <c r="L2159" s="66">
        <v>32.9875</v>
      </c>
    </row>
    <row r="2160" ht="25" customHeight="1" spans="1:12">
      <c r="A2160" s="59">
        <v>2158</v>
      </c>
      <c r="B2160" s="59" t="s">
        <v>13</v>
      </c>
      <c r="C2160" s="59" t="s">
        <v>2689</v>
      </c>
      <c r="D2160" s="59">
        <v>4.35</v>
      </c>
      <c r="E2160" s="62">
        <v>3000</v>
      </c>
      <c r="F2160" s="59">
        <v>20191114</v>
      </c>
      <c r="G2160" s="59">
        <v>20201114</v>
      </c>
      <c r="H2160" s="59">
        <v>20200630</v>
      </c>
      <c r="I2160" s="59" t="s">
        <v>87</v>
      </c>
      <c r="J2160" s="59">
        <v>4.35</v>
      </c>
      <c r="K2160" s="59" t="s">
        <v>79</v>
      </c>
      <c r="L2160" s="66">
        <v>32.9875</v>
      </c>
    </row>
    <row r="2161" ht="25" customHeight="1" spans="1:12">
      <c r="A2161" s="59">
        <v>2159</v>
      </c>
      <c r="B2161" s="59" t="s">
        <v>13</v>
      </c>
      <c r="C2161" s="59" t="s">
        <v>2061</v>
      </c>
      <c r="D2161" s="59">
        <v>4.35</v>
      </c>
      <c r="E2161" s="62">
        <v>3000</v>
      </c>
      <c r="F2161" s="59">
        <v>20191115</v>
      </c>
      <c r="G2161" s="59">
        <v>20201115</v>
      </c>
      <c r="H2161" s="59">
        <v>20200630</v>
      </c>
      <c r="I2161" s="59" t="s">
        <v>87</v>
      </c>
      <c r="J2161" s="59">
        <v>4.35</v>
      </c>
      <c r="K2161" s="59" t="s">
        <v>79</v>
      </c>
      <c r="L2161" s="66">
        <v>32.9875</v>
      </c>
    </row>
    <row r="2162" ht="25" customHeight="1" spans="1:12">
      <c r="A2162" s="59">
        <v>2160</v>
      </c>
      <c r="B2162" s="59" t="s">
        <v>13</v>
      </c>
      <c r="C2162" s="59" t="s">
        <v>2690</v>
      </c>
      <c r="D2162" s="59">
        <v>4.35</v>
      </c>
      <c r="E2162" s="62">
        <v>3000</v>
      </c>
      <c r="F2162" s="59">
        <v>20191125</v>
      </c>
      <c r="G2162" s="59">
        <v>20201125</v>
      </c>
      <c r="H2162" s="59">
        <v>20200630</v>
      </c>
      <c r="I2162" s="59" t="s">
        <v>87</v>
      </c>
      <c r="J2162" s="59">
        <v>4.35</v>
      </c>
      <c r="K2162" s="59" t="s">
        <v>79</v>
      </c>
      <c r="L2162" s="66">
        <v>32.9875</v>
      </c>
    </row>
    <row r="2163" ht="25" customHeight="1" spans="1:12">
      <c r="A2163" s="59">
        <v>2161</v>
      </c>
      <c r="B2163" s="59" t="s">
        <v>13</v>
      </c>
      <c r="C2163" s="59" t="s">
        <v>2691</v>
      </c>
      <c r="D2163" s="59">
        <v>4.35</v>
      </c>
      <c r="E2163" s="62">
        <v>10000</v>
      </c>
      <c r="F2163" s="59">
        <v>20200318</v>
      </c>
      <c r="G2163" s="59" t="s">
        <v>2692</v>
      </c>
      <c r="H2163" s="59">
        <v>20200630</v>
      </c>
      <c r="I2163" s="59" t="s">
        <v>2693</v>
      </c>
      <c r="J2163" s="59">
        <v>4.35</v>
      </c>
      <c r="K2163" s="59" t="s">
        <v>79</v>
      </c>
      <c r="L2163" s="66">
        <f t="shared" ref="L2163:L2226" si="3">D2163/100*E2163/12*3</f>
        <v>108.75</v>
      </c>
    </row>
    <row r="2164" ht="25" customHeight="1" spans="1:12">
      <c r="A2164" s="59">
        <v>2162</v>
      </c>
      <c r="B2164" s="59" t="s">
        <v>13</v>
      </c>
      <c r="C2164" s="59" t="s">
        <v>2694</v>
      </c>
      <c r="D2164" s="59">
        <v>4.35</v>
      </c>
      <c r="E2164" s="62">
        <v>10000</v>
      </c>
      <c r="F2164" s="59">
        <v>20200318</v>
      </c>
      <c r="G2164" s="59" t="s">
        <v>2692</v>
      </c>
      <c r="H2164" s="59">
        <v>20200630</v>
      </c>
      <c r="I2164" s="59" t="s">
        <v>2693</v>
      </c>
      <c r="J2164" s="59">
        <v>4.35</v>
      </c>
      <c r="K2164" s="59" t="s">
        <v>79</v>
      </c>
      <c r="L2164" s="66">
        <f t="shared" si="3"/>
        <v>108.75</v>
      </c>
    </row>
    <row r="2165" ht="25" customHeight="1" spans="1:12">
      <c r="A2165" s="59">
        <v>2163</v>
      </c>
      <c r="B2165" s="59" t="s">
        <v>158</v>
      </c>
      <c r="C2165" s="59" t="s">
        <v>2695</v>
      </c>
      <c r="D2165" s="59">
        <v>4.35</v>
      </c>
      <c r="E2165" s="62">
        <v>20000</v>
      </c>
      <c r="F2165" s="59">
        <v>20200319</v>
      </c>
      <c r="G2165" s="59" t="s">
        <v>2696</v>
      </c>
      <c r="H2165" s="59">
        <v>20200630</v>
      </c>
      <c r="I2165" s="59" t="s">
        <v>87</v>
      </c>
      <c r="J2165" s="59">
        <v>4.35</v>
      </c>
      <c r="K2165" s="59" t="s">
        <v>79</v>
      </c>
      <c r="L2165" s="66">
        <f t="shared" si="3"/>
        <v>217.5</v>
      </c>
    </row>
    <row r="2166" ht="25" customHeight="1" spans="1:12">
      <c r="A2166" s="59">
        <v>2164</v>
      </c>
      <c r="B2166" s="59" t="s">
        <v>158</v>
      </c>
      <c r="C2166" s="59" t="s">
        <v>2697</v>
      </c>
      <c r="D2166" s="59">
        <v>4.35</v>
      </c>
      <c r="E2166" s="62">
        <v>20000</v>
      </c>
      <c r="F2166" s="59">
        <v>20200319</v>
      </c>
      <c r="G2166" s="59" t="s">
        <v>2696</v>
      </c>
      <c r="H2166" s="59">
        <v>20200630</v>
      </c>
      <c r="I2166" s="59" t="s">
        <v>87</v>
      </c>
      <c r="J2166" s="59">
        <v>4.35</v>
      </c>
      <c r="K2166" s="59" t="s">
        <v>79</v>
      </c>
      <c r="L2166" s="66">
        <f t="shared" si="3"/>
        <v>217.5</v>
      </c>
    </row>
    <row r="2167" ht="25" customHeight="1" spans="1:12">
      <c r="A2167" s="59">
        <v>2165</v>
      </c>
      <c r="B2167" s="59" t="s">
        <v>158</v>
      </c>
      <c r="C2167" s="59" t="s">
        <v>2698</v>
      </c>
      <c r="D2167" s="59">
        <v>4.35</v>
      </c>
      <c r="E2167" s="62">
        <v>5000</v>
      </c>
      <c r="F2167" s="59">
        <v>20200319</v>
      </c>
      <c r="G2167" s="59" t="s">
        <v>2696</v>
      </c>
      <c r="H2167" s="59">
        <v>20200630</v>
      </c>
      <c r="I2167" s="59" t="s">
        <v>87</v>
      </c>
      <c r="J2167" s="59">
        <v>4.35</v>
      </c>
      <c r="K2167" s="59" t="s">
        <v>79</v>
      </c>
      <c r="L2167" s="66">
        <f t="shared" si="3"/>
        <v>54.375</v>
      </c>
    </row>
    <row r="2168" ht="25" customHeight="1" spans="1:12">
      <c r="A2168" s="59">
        <v>2166</v>
      </c>
      <c r="B2168" s="59" t="s">
        <v>158</v>
      </c>
      <c r="C2168" s="59" t="s">
        <v>2699</v>
      </c>
      <c r="D2168" s="59">
        <v>4.35</v>
      </c>
      <c r="E2168" s="62">
        <v>20000</v>
      </c>
      <c r="F2168" s="59">
        <v>20200319</v>
      </c>
      <c r="G2168" s="59" t="s">
        <v>2696</v>
      </c>
      <c r="H2168" s="59">
        <v>20200630</v>
      </c>
      <c r="I2168" s="59" t="s">
        <v>87</v>
      </c>
      <c r="J2168" s="59">
        <v>4.35</v>
      </c>
      <c r="K2168" s="59" t="s">
        <v>79</v>
      </c>
      <c r="L2168" s="66">
        <f t="shared" si="3"/>
        <v>217.5</v>
      </c>
    </row>
    <row r="2169" ht="25" customHeight="1" spans="1:12">
      <c r="A2169" s="59">
        <v>2167</v>
      </c>
      <c r="B2169" s="59" t="s">
        <v>158</v>
      </c>
      <c r="C2169" s="59" t="s">
        <v>2700</v>
      </c>
      <c r="D2169" s="59">
        <v>4.35</v>
      </c>
      <c r="E2169" s="62">
        <v>5000</v>
      </c>
      <c r="F2169" s="59">
        <v>20200319</v>
      </c>
      <c r="G2169" s="59" t="s">
        <v>2696</v>
      </c>
      <c r="H2169" s="59">
        <v>20200630</v>
      </c>
      <c r="I2169" s="59" t="s">
        <v>87</v>
      </c>
      <c r="J2169" s="59">
        <v>4.35</v>
      </c>
      <c r="K2169" s="59" t="s">
        <v>79</v>
      </c>
      <c r="L2169" s="66">
        <f t="shared" si="3"/>
        <v>54.375</v>
      </c>
    </row>
    <row r="2170" ht="25" customHeight="1" spans="1:12">
      <c r="A2170" s="59">
        <v>2168</v>
      </c>
      <c r="B2170" s="59" t="s">
        <v>464</v>
      </c>
      <c r="C2170" s="59" t="s">
        <v>2701</v>
      </c>
      <c r="D2170" s="59">
        <v>4.35</v>
      </c>
      <c r="E2170" s="62">
        <v>30000</v>
      </c>
      <c r="F2170" s="59">
        <v>20200319</v>
      </c>
      <c r="G2170" s="59" t="s">
        <v>2696</v>
      </c>
      <c r="H2170" s="59">
        <v>20200630</v>
      </c>
      <c r="I2170" s="59" t="s">
        <v>2702</v>
      </c>
      <c r="J2170" s="59">
        <v>4.35</v>
      </c>
      <c r="K2170" s="59" t="s">
        <v>79</v>
      </c>
      <c r="L2170" s="66">
        <f t="shared" si="3"/>
        <v>326.25</v>
      </c>
    </row>
    <row r="2171" ht="25" customHeight="1" spans="1:12">
      <c r="A2171" s="59">
        <v>2169</v>
      </c>
      <c r="B2171" s="59" t="s">
        <v>464</v>
      </c>
      <c r="C2171" s="59" t="s">
        <v>2703</v>
      </c>
      <c r="D2171" s="59">
        <v>4.35</v>
      </c>
      <c r="E2171" s="62">
        <v>30000</v>
      </c>
      <c r="F2171" s="59">
        <v>20200319</v>
      </c>
      <c r="G2171" s="59" t="s">
        <v>2696</v>
      </c>
      <c r="H2171" s="59">
        <v>20200630</v>
      </c>
      <c r="I2171" s="59" t="s">
        <v>2704</v>
      </c>
      <c r="J2171" s="59">
        <v>4.35</v>
      </c>
      <c r="K2171" s="59" t="s">
        <v>79</v>
      </c>
      <c r="L2171" s="66">
        <f t="shared" si="3"/>
        <v>326.25</v>
      </c>
    </row>
    <row r="2172" ht="25" customHeight="1" spans="1:12">
      <c r="A2172" s="59">
        <v>2170</v>
      </c>
      <c r="B2172" s="59" t="s">
        <v>464</v>
      </c>
      <c r="C2172" s="59" t="s">
        <v>2705</v>
      </c>
      <c r="D2172" s="59">
        <v>4.35</v>
      </c>
      <c r="E2172" s="62">
        <v>20000</v>
      </c>
      <c r="F2172" s="59">
        <v>20200319</v>
      </c>
      <c r="G2172" s="59" t="s">
        <v>2696</v>
      </c>
      <c r="H2172" s="59">
        <v>20200630</v>
      </c>
      <c r="I2172" s="59" t="s">
        <v>87</v>
      </c>
      <c r="J2172" s="59">
        <v>4.35</v>
      </c>
      <c r="K2172" s="59" t="s">
        <v>79</v>
      </c>
      <c r="L2172" s="66">
        <f t="shared" si="3"/>
        <v>217.5</v>
      </c>
    </row>
    <row r="2173" ht="25" customHeight="1" spans="1:12">
      <c r="A2173" s="59">
        <v>2171</v>
      </c>
      <c r="B2173" s="59" t="s">
        <v>464</v>
      </c>
      <c r="C2173" s="59" t="s">
        <v>2706</v>
      </c>
      <c r="D2173" s="59">
        <v>4.35</v>
      </c>
      <c r="E2173" s="62">
        <v>10000</v>
      </c>
      <c r="F2173" s="59">
        <v>20200319</v>
      </c>
      <c r="G2173" s="59" t="s">
        <v>2696</v>
      </c>
      <c r="H2173" s="59">
        <v>20200630</v>
      </c>
      <c r="I2173" s="59" t="s">
        <v>2707</v>
      </c>
      <c r="J2173" s="59">
        <v>4.35</v>
      </c>
      <c r="K2173" s="59" t="s">
        <v>79</v>
      </c>
      <c r="L2173" s="66">
        <f t="shared" si="3"/>
        <v>108.75</v>
      </c>
    </row>
    <row r="2174" ht="25" customHeight="1" spans="1:12">
      <c r="A2174" s="59">
        <v>2172</v>
      </c>
      <c r="B2174" s="59" t="s">
        <v>158</v>
      </c>
      <c r="C2174" s="59" t="s">
        <v>2708</v>
      </c>
      <c r="D2174" s="59">
        <v>4.35</v>
      </c>
      <c r="E2174" s="62">
        <v>20000</v>
      </c>
      <c r="F2174" s="59">
        <v>20200320</v>
      </c>
      <c r="G2174" s="59" t="s">
        <v>2709</v>
      </c>
      <c r="H2174" s="59">
        <v>20200630</v>
      </c>
      <c r="I2174" s="59" t="s">
        <v>87</v>
      </c>
      <c r="J2174" s="59">
        <v>4.35</v>
      </c>
      <c r="K2174" s="59" t="s">
        <v>79</v>
      </c>
      <c r="L2174" s="66">
        <f t="shared" si="3"/>
        <v>217.5</v>
      </c>
    </row>
    <row r="2175" ht="25" customHeight="1" spans="1:12">
      <c r="A2175" s="59">
        <v>2173</v>
      </c>
      <c r="B2175" s="59" t="s">
        <v>464</v>
      </c>
      <c r="C2175" s="59" t="s">
        <v>2710</v>
      </c>
      <c r="D2175" s="59">
        <v>4.35</v>
      </c>
      <c r="E2175" s="62">
        <v>30000</v>
      </c>
      <c r="F2175" s="59">
        <v>20200320</v>
      </c>
      <c r="G2175" s="59" t="s">
        <v>2709</v>
      </c>
      <c r="H2175" s="59">
        <v>20200630</v>
      </c>
      <c r="I2175" s="59" t="s">
        <v>2711</v>
      </c>
      <c r="J2175" s="59">
        <v>4.35</v>
      </c>
      <c r="K2175" s="59" t="s">
        <v>79</v>
      </c>
      <c r="L2175" s="66">
        <f t="shared" si="3"/>
        <v>326.25</v>
      </c>
    </row>
    <row r="2176" ht="25" customHeight="1" spans="1:12">
      <c r="A2176" s="59">
        <v>2174</v>
      </c>
      <c r="B2176" s="59" t="s">
        <v>37</v>
      </c>
      <c r="C2176" s="59" t="s">
        <v>2712</v>
      </c>
      <c r="D2176" s="59">
        <v>4.35</v>
      </c>
      <c r="E2176" s="62">
        <v>10000</v>
      </c>
      <c r="F2176" s="59">
        <v>20200324</v>
      </c>
      <c r="G2176" s="59" t="s">
        <v>2045</v>
      </c>
      <c r="H2176" s="59">
        <v>20200630</v>
      </c>
      <c r="I2176" s="59" t="s">
        <v>367</v>
      </c>
      <c r="J2176" s="59">
        <v>4.35</v>
      </c>
      <c r="K2176" s="59" t="s">
        <v>79</v>
      </c>
      <c r="L2176" s="66">
        <f t="shared" si="3"/>
        <v>108.75</v>
      </c>
    </row>
    <row r="2177" ht="25" customHeight="1" spans="1:12">
      <c r="A2177" s="59">
        <v>2175</v>
      </c>
      <c r="B2177" s="59" t="s">
        <v>37</v>
      </c>
      <c r="C2177" s="59" t="s">
        <v>2713</v>
      </c>
      <c r="D2177" s="59">
        <v>4.35</v>
      </c>
      <c r="E2177" s="62">
        <v>3000</v>
      </c>
      <c r="F2177" s="59">
        <v>20200324</v>
      </c>
      <c r="G2177" s="59" t="s">
        <v>2045</v>
      </c>
      <c r="H2177" s="59">
        <v>20200630</v>
      </c>
      <c r="I2177" s="59" t="s">
        <v>367</v>
      </c>
      <c r="J2177" s="59">
        <v>4.35</v>
      </c>
      <c r="K2177" s="59" t="s">
        <v>79</v>
      </c>
      <c r="L2177" s="66">
        <f t="shared" si="3"/>
        <v>32.625</v>
      </c>
    </row>
    <row r="2178" ht="25" customHeight="1" spans="1:12">
      <c r="A2178" s="59">
        <v>2176</v>
      </c>
      <c r="B2178" s="59" t="s">
        <v>37</v>
      </c>
      <c r="C2178" s="59" t="s">
        <v>2714</v>
      </c>
      <c r="D2178" s="59">
        <v>4.35</v>
      </c>
      <c r="E2178" s="62">
        <v>10000</v>
      </c>
      <c r="F2178" s="59">
        <v>20200324</v>
      </c>
      <c r="G2178" s="59" t="s">
        <v>2045</v>
      </c>
      <c r="H2178" s="59">
        <v>20200630</v>
      </c>
      <c r="I2178" s="59" t="s">
        <v>367</v>
      </c>
      <c r="J2178" s="59">
        <v>4.35</v>
      </c>
      <c r="K2178" s="59" t="s">
        <v>79</v>
      </c>
      <c r="L2178" s="66">
        <f t="shared" si="3"/>
        <v>108.75</v>
      </c>
    </row>
    <row r="2179" ht="25" customHeight="1" spans="1:12">
      <c r="A2179" s="59">
        <v>2177</v>
      </c>
      <c r="B2179" s="59" t="s">
        <v>37</v>
      </c>
      <c r="C2179" s="59" t="s">
        <v>2715</v>
      </c>
      <c r="D2179" s="59">
        <v>4.35</v>
      </c>
      <c r="E2179" s="62">
        <v>20000</v>
      </c>
      <c r="F2179" s="59">
        <v>20200324</v>
      </c>
      <c r="G2179" s="59" t="s">
        <v>2045</v>
      </c>
      <c r="H2179" s="59">
        <v>20200630</v>
      </c>
      <c r="I2179" s="59" t="s">
        <v>367</v>
      </c>
      <c r="J2179" s="59">
        <v>4.35</v>
      </c>
      <c r="K2179" s="59" t="s">
        <v>79</v>
      </c>
      <c r="L2179" s="66">
        <f t="shared" si="3"/>
        <v>217.5</v>
      </c>
    </row>
    <row r="2180" ht="25" customHeight="1" spans="1:12">
      <c r="A2180" s="59">
        <v>2178</v>
      </c>
      <c r="B2180" s="59" t="s">
        <v>37</v>
      </c>
      <c r="C2180" s="59" t="s">
        <v>2716</v>
      </c>
      <c r="D2180" s="59">
        <v>4.35</v>
      </c>
      <c r="E2180" s="62">
        <v>10000</v>
      </c>
      <c r="F2180" s="59">
        <v>20200324</v>
      </c>
      <c r="G2180" s="59" t="s">
        <v>2045</v>
      </c>
      <c r="H2180" s="59">
        <v>20200630</v>
      </c>
      <c r="I2180" s="59" t="s">
        <v>367</v>
      </c>
      <c r="J2180" s="59">
        <v>4.35</v>
      </c>
      <c r="K2180" s="59" t="s">
        <v>79</v>
      </c>
      <c r="L2180" s="66">
        <f t="shared" si="3"/>
        <v>108.75</v>
      </c>
    </row>
    <row r="2181" ht="25" customHeight="1" spans="1:12">
      <c r="A2181" s="59">
        <v>2179</v>
      </c>
      <c r="B2181" s="59" t="s">
        <v>37</v>
      </c>
      <c r="C2181" s="59" t="s">
        <v>2717</v>
      </c>
      <c r="D2181" s="59">
        <v>4.35</v>
      </c>
      <c r="E2181" s="62">
        <v>50000</v>
      </c>
      <c r="F2181" s="59">
        <v>20200324</v>
      </c>
      <c r="G2181" s="59" t="s">
        <v>2045</v>
      </c>
      <c r="H2181" s="59">
        <v>20200630</v>
      </c>
      <c r="I2181" s="59" t="s">
        <v>367</v>
      </c>
      <c r="J2181" s="59">
        <v>4.35</v>
      </c>
      <c r="K2181" s="59" t="s">
        <v>79</v>
      </c>
      <c r="L2181" s="66">
        <f t="shared" si="3"/>
        <v>543.75</v>
      </c>
    </row>
    <row r="2182" ht="25" customHeight="1" spans="1:12">
      <c r="A2182" s="59">
        <v>2180</v>
      </c>
      <c r="B2182" s="59" t="s">
        <v>37</v>
      </c>
      <c r="C2182" s="59" t="s">
        <v>2718</v>
      </c>
      <c r="D2182" s="59">
        <v>4.35</v>
      </c>
      <c r="E2182" s="62">
        <v>30000</v>
      </c>
      <c r="F2182" s="59">
        <v>20200324</v>
      </c>
      <c r="G2182" s="59" t="s">
        <v>2045</v>
      </c>
      <c r="H2182" s="59">
        <v>20200630</v>
      </c>
      <c r="I2182" s="59" t="s">
        <v>367</v>
      </c>
      <c r="J2182" s="59">
        <v>4.35</v>
      </c>
      <c r="K2182" s="59" t="s">
        <v>79</v>
      </c>
      <c r="L2182" s="66">
        <f t="shared" si="3"/>
        <v>326.25</v>
      </c>
    </row>
    <row r="2183" ht="25" customHeight="1" spans="1:12">
      <c r="A2183" s="59">
        <v>2181</v>
      </c>
      <c r="B2183" s="59" t="s">
        <v>37</v>
      </c>
      <c r="C2183" s="59" t="s">
        <v>2719</v>
      </c>
      <c r="D2183" s="59">
        <v>4.35</v>
      </c>
      <c r="E2183" s="62">
        <v>5000</v>
      </c>
      <c r="F2183" s="59">
        <v>20200324</v>
      </c>
      <c r="G2183" s="59" t="s">
        <v>2045</v>
      </c>
      <c r="H2183" s="59">
        <v>20200630</v>
      </c>
      <c r="I2183" s="59" t="s">
        <v>367</v>
      </c>
      <c r="J2183" s="59">
        <v>4.35</v>
      </c>
      <c r="K2183" s="59" t="s">
        <v>79</v>
      </c>
      <c r="L2183" s="66">
        <f t="shared" si="3"/>
        <v>54.375</v>
      </c>
    </row>
    <row r="2184" ht="25" customHeight="1" spans="1:12">
      <c r="A2184" s="59">
        <v>2182</v>
      </c>
      <c r="B2184" s="59" t="s">
        <v>37</v>
      </c>
      <c r="C2184" s="59" t="s">
        <v>2720</v>
      </c>
      <c r="D2184" s="59">
        <v>4.35</v>
      </c>
      <c r="E2184" s="62">
        <v>10000</v>
      </c>
      <c r="F2184" s="59">
        <v>20200324</v>
      </c>
      <c r="G2184" s="59" t="s">
        <v>2045</v>
      </c>
      <c r="H2184" s="59">
        <v>20200630</v>
      </c>
      <c r="I2184" s="59" t="s">
        <v>367</v>
      </c>
      <c r="J2184" s="59">
        <v>4.35</v>
      </c>
      <c r="K2184" s="59" t="s">
        <v>79</v>
      </c>
      <c r="L2184" s="66">
        <f t="shared" si="3"/>
        <v>108.75</v>
      </c>
    </row>
    <row r="2185" ht="25" customHeight="1" spans="1:12">
      <c r="A2185" s="59">
        <v>2183</v>
      </c>
      <c r="B2185" s="59" t="s">
        <v>37</v>
      </c>
      <c r="C2185" s="59" t="s">
        <v>2721</v>
      </c>
      <c r="D2185" s="59">
        <v>4.35</v>
      </c>
      <c r="E2185" s="62">
        <v>10000</v>
      </c>
      <c r="F2185" s="59">
        <v>20200324</v>
      </c>
      <c r="G2185" s="59" t="s">
        <v>2045</v>
      </c>
      <c r="H2185" s="59">
        <v>20200630</v>
      </c>
      <c r="I2185" s="59" t="s">
        <v>367</v>
      </c>
      <c r="J2185" s="59">
        <v>4.35</v>
      </c>
      <c r="K2185" s="59" t="s">
        <v>79</v>
      </c>
      <c r="L2185" s="66">
        <f t="shared" si="3"/>
        <v>108.75</v>
      </c>
    </row>
    <row r="2186" ht="25" customHeight="1" spans="1:12">
      <c r="A2186" s="59">
        <v>2184</v>
      </c>
      <c r="B2186" s="59" t="s">
        <v>158</v>
      </c>
      <c r="C2186" s="59" t="s">
        <v>2722</v>
      </c>
      <c r="D2186" s="59">
        <v>4.35</v>
      </c>
      <c r="E2186" s="62">
        <v>10000</v>
      </c>
      <c r="F2186" s="59">
        <v>20200326</v>
      </c>
      <c r="G2186" s="59">
        <v>20210326</v>
      </c>
      <c r="H2186" s="59">
        <v>20200630</v>
      </c>
      <c r="I2186" s="59" t="s">
        <v>367</v>
      </c>
      <c r="J2186" s="59">
        <v>4.35</v>
      </c>
      <c r="K2186" s="59" t="s">
        <v>79</v>
      </c>
      <c r="L2186" s="66">
        <f t="shared" si="3"/>
        <v>108.75</v>
      </c>
    </row>
    <row r="2187" ht="25" customHeight="1" spans="1:12">
      <c r="A2187" s="59">
        <v>2185</v>
      </c>
      <c r="B2187" s="59" t="s">
        <v>158</v>
      </c>
      <c r="C2187" s="59" t="s">
        <v>2723</v>
      </c>
      <c r="D2187" s="59">
        <v>4.35</v>
      </c>
      <c r="E2187" s="62">
        <v>10000</v>
      </c>
      <c r="F2187" s="59">
        <v>20200326</v>
      </c>
      <c r="G2187" s="59">
        <v>20210326</v>
      </c>
      <c r="H2187" s="59">
        <v>20200630</v>
      </c>
      <c r="I2187" s="59" t="s">
        <v>367</v>
      </c>
      <c r="J2187" s="59">
        <v>4.35</v>
      </c>
      <c r="K2187" s="59" t="s">
        <v>79</v>
      </c>
      <c r="L2187" s="66">
        <f t="shared" si="3"/>
        <v>108.75</v>
      </c>
    </row>
    <row r="2188" ht="25" customHeight="1" spans="1:12">
      <c r="A2188" s="59">
        <v>2186</v>
      </c>
      <c r="B2188" s="59" t="s">
        <v>158</v>
      </c>
      <c r="C2188" s="59" t="s">
        <v>2724</v>
      </c>
      <c r="D2188" s="59">
        <v>4.35</v>
      </c>
      <c r="E2188" s="62">
        <v>10000</v>
      </c>
      <c r="F2188" s="59">
        <v>20200326</v>
      </c>
      <c r="G2188" s="59">
        <v>20210326</v>
      </c>
      <c r="H2188" s="59">
        <v>20200630</v>
      </c>
      <c r="I2188" s="59" t="s">
        <v>367</v>
      </c>
      <c r="J2188" s="59">
        <v>4.35</v>
      </c>
      <c r="K2188" s="59" t="s">
        <v>79</v>
      </c>
      <c r="L2188" s="66">
        <f t="shared" si="3"/>
        <v>108.75</v>
      </c>
    </row>
    <row r="2189" ht="25" customHeight="1" spans="1:12">
      <c r="A2189" s="59">
        <v>2187</v>
      </c>
      <c r="B2189" s="59" t="s">
        <v>158</v>
      </c>
      <c r="C2189" s="59" t="s">
        <v>2725</v>
      </c>
      <c r="D2189" s="59">
        <v>4.35</v>
      </c>
      <c r="E2189" s="62">
        <v>10000</v>
      </c>
      <c r="F2189" s="59">
        <v>20200326</v>
      </c>
      <c r="G2189" s="59">
        <v>20210326</v>
      </c>
      <c r="H2189" s="59">
        <v>20200630</v>
      </c>
      <c r="I2189" s="59" t="s">
        <v>367</v>
      </c>
      <c r="J2189" s="59">
        <v>4.35</v>
      </c>
      <c r="K2189" s="59" t="s">
        <v>79</v>
      </c>
      <c r="L2189" s="66">
        <f t="shared" si="3"/>
        <v>108.75</v>
      </c>
    </row>
    <row r="2190" ht="25" customHeight="1" spans="1:12">
      <c r="A2190" s="59">
        <v>2188</v>
      </c>
      <c r="B2190" s="59" t="s">
        <v>158</v>
      </c>
      <c r="C2190" s="59" t="s">
        <v>2726</v>
      </c>
      <c r="D2190" s="59">
        <v>4.35</v>
      </c>
      <c r="E2190" s="62">
        <v>10000</v>
      </c>
      <c r="F2190" s="59">
        <v>20200326</v>
      </c>
      <c r="G2190" s="59">
        <v>20210326</v>
      </c>
      <c r="H2190" s="59">
        <v>20200630</v>
      </c>
      <c r="I2190" s="59" t="s">
        <v>1909</v>
      </c>
      <c r="J2190" s="59">
        <v>4.35</v>
      </c>
      <c r="K2190" s="59" t="s">
        <v>79</v>
      </c>
      <c r="L2190" s="66">
        <f t="shared" si="3"/>
        <v>108.75</v>
      </c>
    </row>
    <row r="2191" ht="25" customHeight="1" spans="1:12">
      <c r="A2191" s="59">
        <v>2189</v>
      </c>
      <c r="B2191" s="59" t="s">
        <v>158</v>
      </c>
      <c r="C2191" s="59" t="s">
        <v>2727</v>
      </c>
      <c r="D2191" s="59">
        <v>4.35</v>
      </c>
      <c r="E2191" s="62">
        <v>10000</v>
      </c>
      <c r="F2191" s="59">
        <v>20200326</v>
      </c>
      <c r="G2191" s="59">
        <v>20210326</v>
      </c>
      <c r="H2191" s="59">
        <v>20200630</v>
      </c>
      <c r="I2191" s="59" t="s">
        <v>1909</v>
      </c>
      <c r="J2191" s="59">
        <v>4.35</v>
      </c>
      <c r="K2191" s="59" t="s">
        <v>79</v>
      </c>
      <c r="L2191" s="66">
        <f t="shared" si="3"/>
        <v>108.75</v>
      </c>
    </row>
    <row r="2192" ht="25" customHeight="1" spans="1:12">
      <c r="A2192" s="59">
        <v>2190</v>
      </c>
      <c r="B2192" s="59" t="s">
        <v>158</v>
      </c>
      <c r="C2192" s="59" t="s">
        <v>2728</v>
      </c>
      <c r="D2192" s="59">
        <v>4.35</v>
      </c>
      <c r="E2192" s="62">
        <v>20000</v>
      </c>
      <c r="F2192" s="59">
        <v>20200326</v>
      </c>
      <c r="G2192" s="59">
        <v>20210326</v>
      </c>
      <c r="H2192" s="59">
        <v>20200630</v>
      </c>
      <c r="I2192" s="59" t="s">
        <v>1909</v>
      </c>
      <c r="J2192" s="59">
        <v>4.35</v>
      </c>
      <c r="K2192" s="59" t="s">
        <v>79</v>
      </c>
      <c r="L2192" s="66">
        <f t="shared" si="3"/>
        <v>217.5</v>
      </c>
    </row>
    <row r="2193" ht="25" customHeight="1" spans="1:12">
      <c r="A2193" s="59">
        <v>2191</v>
      </c>
      <c r="B2193" s="59" t="s">
        <v>37</v>
      </c>
      <c r="C2193" s="59" t="s">
        <v>2729</v>
      </c>
      <c r="D2193" s="59">
        <v>4.35</v>
      </c>
      <c r="E2193" s="62">
        <v>10000</v>
      </c>
      <c r="F2193" s="59">
        <v>20200326</v>
      </c>
      <c r="G2193" s="59">
        <v>20210326</v>
      </c>
      <c r="H2193" s="59">
        <v>20200630</v>
      </c>
      <c r="I2193" s="59" t="s">
        <v>367</v>
      </c>
      <c r="J2193" s="59">
        <v>4.35</v>
      </c>
      <c r="K2193" s="59" t="s">
        <v>79</v>
      </c>
      <c r="L2193" s="66">
        <f t="shared" si="3"/>
        <v>108.75</v>
      </c>
    </row>
    <row r="2194" ht="25" customHeight="1" spans="1:12">
      <c r="A2194" s="59">
        <v>2192</v>
      </c>
      <c r="B2194" s="59" t="s">
        <v>37</v>
      </c>
      <c r="C2194" s="59" t="s">
        <v>2730</v>
      </c>
      <c r="D2194" s="59">
        <v>4.35</v>
      </c>
      <c r="E2194" s="62">
        <v>10000</v>
      </c>
      <c r="F2194" s="59">
        <v>20200326</v>
      </c>
      <c r="G2194" s="59">
        <v>20210326</v>
      </c>
      <c r="H2194" s="59">
        <v>20200630</v>
      </c>
      <c r="I2194" s="59" t="s">
        <v>367</v>
      </c>
      <c r="J2194" s="59">
        <v>4.35</v>
      </c>
      <c r="K2194" s="59" t="s">
        <v>79</v>
      </c>
      <c r="L2194" s="66">
        <f t="shared" si="3"/>
        <v>108.75</v>
      </c>
    </row>
    <row r="2195" ht="25" customHeight="1" spans="1:12">
      <c r="A2195" s="59">
        <v>2193</v>
      </c>
      <c r="B2195" s="59" t="s">
        <v>37</v>
      </c>
      <c r="C2195" s="59" t="s">
        <v>2731</v>
      </c>
      <c r="D2195" s="59">
        <v>4.35</v>
      </c>
      <c r="E2195" s="62">
        <v>30000</v>
      </c>
      <c r="F2195" s="59">
        <v>20200326</v>
      </c>
      <c r="G2195" s="59">
        <v>20210326</v>
      </c>
      <c r="H2195" s="59">
        <v>20200630</v>
      </c>
      <c r="I2195" s="59" t="s">
        <v>367</v>
      </c>
      <c r="J2195" s="59">
        <v>4.35</v>
      </c>
      <c r="K2195" s="59" t="s">
        <v>79</v>
      </c>
      <c r="L2195" s="66">
        <f t="shared" si="3"/>
        <v>326.25</v>
      </c>
    </row>
    <row r="2196" ht="25" customHeight="1" spans="1:12">
      <c r="A2196" s="59">
        <v>2194</v>
      </c>
      <c r="B2196" s="59" t="s">
        <v>37</v>
      </c>
      <c r="C2196" s="59" t="s">
        <v>2732</v>
      </c>
      <c r="D2196" s="59">
        <v>4.35</v>
      </c>
      <c r="E2196" s="62">
        <v>5000</v>
      </c>
      <c r="F2196" s="59">
        <v>20200326</v>
      </c>
      <c r="G2196" s="59">
        <v>20210326</v>
      </c>
      <c r="H2196" s="59">
        <v>20200630</v>
      </c>
      <c r="I2196" s="59" t="s">
        <v>367</v>
      </c>
      <c r="J2196" s="59">
        <v>4.35</v>
      </c>
      <c r="K2196" s="59" t="s">
        <v>79</v>
      </c>
      <c r="L2196" s="66">
        <f t="shared" si="3"/>
        <v>54.375</v>
      </c>
    </row>
    <row r="2197" ht="25" customHeight="1" spans="1:12">
      <c r="A2197" s="59">
        <v>2195</v>
      </c>
      <c r="B2197" s="59" t="s">
        <v>37</v>
      </c>
      <c r="C2197" s="59" t="s">
        <v>2733</v>
      </c>
      <c r="D2197" s="59">
        <v>4.35</v>
      </c>
      <c r="E2197" s="62">
        <v>20000</v>
      </c>
      <c r="F2197" s="59">
        <v>20200326</v>
      </c>
      <c r="G2197" s="59">
        <v>20210326</v>
      </c>
      <c r="H2197" s="59">
        <v>20200630</v>
      </c>
      <c r="I2197" s="59" t="s">
        <v>367</v>
      </c>
      <c r="J2197" s="59">
        <v>4.35</v>
      </c>
      <c r="K2197" s="59" t="s">
        <v>79</v>
      </c>
      <c r="L2197" s="66">
        <f t="shared" si="3"/>
        <v>217.5</v>
      </c>
    </row>
    <row r="2198" ht="25" customHeight="1" spans="1:12">
      <c r="A2198" s="59">
        <v>2196</v>
      </c>
      <c r="B2198" s="59" t="s">
        <v>13</v>
      </c>
      <c r="C2198" s="59" t="s">
        <v>2734</v>
      </c>
      <c r="D2198" s="59">
        <v>4.35</v>
      </c>
      <c r="E2198" s="62">
        <v>10000</v>
      </c>
      <c r="F2198" s="59">
        <v>20200326</v>
      </c>
      <c r="G2198" s="59">
        <v>20210326</v>
      </c>
      <c r="H2198" s="59">
        <v>20200630</v>
      </c>
      <c r="I2198" s="59" t="s">
        <v>367</v>
      </c>
      <c r="J2198" s="59">
        <v>4.35</v>
      </c>
      <c r="K2198" s="59" t="s">
        <v>79</v>
      </c>
      <c r="L2198" s="66">
        <f t="shared" si="3"/>
        <v>108.75</v>
      </c>
    </row>
    <row r="2199" ht="25" customHeight="1" spans="1:12">
      <c r="A2199" s="59">
        <v>2197</v>
      </c>
      <c r="B2199" s="59" t="s">
        <v>13</v>
      </c>
      <c r="C2199" s="59" t="s">
        <v>2735</v>
      </c>
      <c r="D2199" s="59">
        <v>4.35</v>
      </c>
      <c r="E2199" s="62">
        <v>10000</v>
      </c>
      <c r="F2199" s="59">
        <v>20200326</v>
      </c>
      <c r="G2199" s="59">
        <v>20210326</v>
      </c>
      <c r="H2199" s="59">
        <v>20200630</v>
      </c>
      <c r="I2199" s="59" t="s">
        <v>367</v>
      </c>
      <c r="J2199" s="59">
        <v>4.35</v>
      </c>
      <c r="K2199" s="59" t="s">
        <v>79</v>
      </c>
      <c r="L2199" s="66">
        <f t="shared" si="3"/>
        <v>108.75</v>
      </c>
    </row>
    <row r="2200" ht="25" customHeight="1" spans="1:12">
      <c r="A2200" s="59">
        <v>2198</v>
      </c>
      <c r="B2200" s="59" t="s">
        <v>13</v>
      </c>
      <c r="C2200" s="59" t="s">
        <v>2736</v>
      </c>
      <c r="D2200" s="59">
        <v>4.35</v>
      </c>
      <c r="E2200" s="62">
        <v>10000</v>
      </c>
      <c r="F2200" s="59">
        <v>20200326</v>
      </c>
      <c r="G2200" s="59">
        <v>20210326</v>
      </c>
      <c r="H2200" s="59">
        <v>20200630</v>
      </c>
      <c r="I2200" s="59" t="s">
        <v>367</v>
      </c>
      <c r="J2200" s="59">
        <v>4.35</v>
      </c>
      <c r="K2200" s="59" t="s">
        <v>79</v>
      </c>
      <c r="L2200" s="66">
        <f t="shared" si="3"/>
        <v>108.75</v>
      </c>
    </row>
    <row r="2201" ht="25" customHeight="1" spans="1:12">
      <c r="A2201" s="59">
        <v>2199</v>
      </c>
      <c r="B2201" s="59" t="s">
        <v>13</v>
      </c>
      <c r="C2201" s="59" t="s">
        <v>2737</v>
      </c>
      <c r="D2201" s="59">
        <v>4.35</v>
      </c>
      <c r="E2201" s="62">
        <v>10000</v>
      </c>
      <c r="F2201" s="59">
        <v>20200326</v>
      </c>
      <c r="G2201" s="59">
        <v>20210326</v>
      </c>
      <c r="H2201" s="59">
        <v>20200630</v>
      </c>
      <c r="I2201" s="59" t="s">
        <v>367</v>
      </c>
      <c r="J2201" s="59">
        <v>4.35</v>
      </c>
      <c r="K2201" s="59" t="s">
        <v>79</v>
      </c>
      <c r="L2201" s="66">
        <f t="shared" si="3"/>
        <v>108.75</v>
      </c>
    </row>
    <row r="2202" ht="25" customHeight="1" spans="1:12">
      <c r="A2202" s="59">
        <v>2200</v>
      </c>
      <c r="B2202" s="59" t="s">
        <v>13</v>
      </c>
      <c r="C2202" s="59" t="s">
        <v>2738</v>
      </c>
      <c r="D2202" s="59">
        <v>4.35</v>
      </c>
      <c r="E2202" s="62">
        <v>10000</v>
      </c>
      <c r="F2202" s="59">
        <v>20200326</v>
      </c>
      <c r="G2202" s="59">
        <v>20210326</v>
      </c>
      <c r="H2202" s="59">
        <v>20200630</v>
      </c>
      <c r="I2202" s="59" t="s">
        <v>367</v>
      </c>
      <c r="J2202" s="59">
        <v>4.35</v>
      </c>
      <c r="K2202" s="59" t="s">
        <v>79</v>
      </c>
      <c r="L2202" s="66">
        <f t="shared" si="3"/>
        <v>108.75</v>
      </c>
    </row>
    <row r="2203" ht="25" customHeight="1" spans="1:12">
      <c r="A2203" s="59">
        <v>2201</v>
      </c>
      <c r="B2203" s="59" t="s">
        <v>13</v>
      </c>
      <c r="C2203" s="59" t="s">
        <v>2739</v>
      </c>
      <c r="D2203" s="59">
        <v>4.35</v>
      </c>
      <c r="E2203" s="62">
        <v>10000</v>
      </c>
      <c r="F2203" s="59">
        <v>20200326</v>
      </c>
      <c r="G2203" s="59">
        <v>20210326</v>
      </c>
      <c r="H2203" s="59">
        <v>20200630</v>
      </c>
      <c r="I2203" s="59" t="s">
        <v>367</v>
      </c>
      <c r="J2203" s="59">
        <v>4.35</v>
      </c>
      <c r="K2203" s="59" t="s">
        <v>79</v>
      </c>
      <c r="L2203" s="66">
        <f t="shared" si="3"/>
        <v>108.75</v>
      </c>
    </row>
    <row r="2204" ht="25" customHeight="1" spans="1:12">
      <c r="A2204" s="59">
        <v>2202</v>
      </c>
      <c r="B2204" s="59" t="s">
        <v>13</v>
      </c>
      <c r="C2204" s="59" t="s">
        <v>2740</v>
      </c>
      <c r="D2204" s="59">
        <v>4.35</v>
      </c>
      <c r="E2204" s="62">
        <v>10000</v>
      </c>
      <c r="F2204" s="59">
        <v>20200326</v>
      </c>
      <c r="G2204" s="59">
        <v>20210326</v>
      </c>
      <c r="H2204" s="59">
        <v>20200630</v>
      </c>
      <c r="I2204" s="59" t="s">
        <v>367</v>
      </c>
      <c r="J2204" s="59">
        <v>4.35</v>
      </c>
      <c r="K2204" s="59" t="s">
        <v>79</v>
      </c>
      <c r="L2204" s="66">
        <f t="shared" si="3"/>
        <v>108.75</v>
      </c>
    </row>
    <row r="2205" ht="25" customHeight="1" spans="1:12">
      <c r="A2205" s="59">
        <v>2203</v>
      </c>
      <c r="B2205" s="59" t="s">
        <v>13</v>
      </c>
      <c r="C2205" s="59" t="s">
        <v>2741</v>
      </c>
      <c r="D2205" s="59">
        <v>4.35</v>
      </c>
      <c r="E2205" s="62">
        <v>5000</v>
      </c>
      <c r="F2205" s="59">
        <v>20200326</v>
      </c>
      <c r="G2205" s="59">
        <v>20210326</v>
      </c>
      <c r="H2205" s="59">
        <v>20200630</v>
      </c>
      <c r="I2205" s="59" t="s">
        <v>367</v>
      </c>
      <c r="J2205" s="59">
        <v>4.35</v>
      </c>
      <c r="K2205" s="59" t="s">
        <v>79</v>
      </c>
      <c r="L2205" s="66">
        <f t="shared" si="3"/>
        <v>54.375</v>
      </c>
    </row>
    <row r="2206" ht="25" customHeight="1" spans="1:12">
      <c r="A2206" s="59">
        <v>2204</v>
      </c>
      <c r="B2206" s="59" t="s">
        <v>464</v>
      </c>
      <c r="C2206" s="59" t="s">
        <v>2742</v>
      </c>
      <c r="D2206" s="59">
        <v>4.35</v>
      </c>
      <c r="E2206" s="62">
        <v>10000</v>
      </c>
      <c r="F2206" s="59">
        <v>20200326</v>
      </c>
      <c r="G2206" s="59">
        <v>20210326</v>
      </c>
      <c r="H2206" s="59">
        <v>20200630</v>
      </c>
      <c r="I2206" s="59" t="s">
        <v>2743</v>
      </c>
      <c r="J2206" s="59">
        <v>4.35</v>
      </c>
      <c r="K2206" s="59" t="s">
        <v>79</v>
      </c>
      <c r="L2206" s="66">
        <f t="shared" si="3"/>
        <v>108.75</v>
      </c>
    </row>
    <row r="2207" ht="25" customHeight="1" spans="1:12">
      <c r="A2207" s="59">
        <v>2205</v>
      </c>
      <c r="B2207" s="59" t="s">
        <v>464</v>
      </c>
      <c r="C2207" s="59" t="s">
        <v>2744</v>
      </c>
      <c r="D2207" s="59">
        <v>4.35</v>
      </c>
      <c r="E2207" s="62">
        <v>10000</v>
      </c>
      <c r="F2207" s="59">
        <v>20200326</v>
      </c>
      <c r="G2207" s="59">
        <v>20210326</v>
      </c>
      <c r="H2207" s="59">
        <v>20200630</v>
      </c>
      <c r="I2207" s="59" t="s">
        <v>2745</v>
      </c>
      <c r="J2207" s="59">
        <v>4.35</v>
      </c>
      <c r="K2207" s="59" t="s">
        <v>79</v>
      </c>
      <c r="L2207" s="66">
        <f t="shared" si="3"/>
        <v>108.75</v>
      </c>
    </row>
    <row r="2208" ht="25" customHeight="1" spans="1:12">
      <c r="A2208" s="59">
        <v>2206</v>
      </c>
      <c r="B2208" s="59" t="s">
        <v>464</v>
      </c>
      <c r="C2208" s="59" t="s">
        <v>2746</v>
      </c>
      <c r="D2208" s="59">
        <v>4.35</v>
      </c>
      <c r="E2208" s="62">
        <v>20000</v>
      </c>
      <c r="F2208" s="59">
        <v>20200326</v>
      </c>
      <c r="G2208" s="59">
        <v>20210326</v>
      </c>
      <c r="H2208" s="59">
        <v>20200630</v>
      </c>
      <c r="I2208" s="59" t="s">
        <v>1569</v>
      </c>
      <c r="J2208" s="59">
        <v>4.35</v>
      </c>
      <c r="K2208" s="59" t="s">
        <v>79</v>
      </c>
      <c r="L2208" s="66">
        <f t="shared" si="3"/>
        <v>217.5</v>
      </c>
    </row>
    <row r="2209" ht="25" customHeight="1" spans="1:12">
      <c r="A2209" s="59">
        <v>2207</v>
      </c>
      <c r="B2209" s="59" t="s">
        <v>464</v>
      </c>
      <c r="C2209" s="59" t="s">
        <v>2747</v>
      </c>
      <c r="D2209" s="59">
        <v>4.35</v>
      </c>
      <c r="E2209" s="62">
        <v>10000</v>
      </c>
      <c r="F2209" s="59">
        <v>20200326</v>
      </c>
      <c r="G2209" s="59">
        <v>20210326</v>
      </c>
      <c r="H2209" s="59">
        <v>20200630</v>
      </c>
      <c r="I2209" s="59" t="s">
        <v>2743</v>
      </c>
      <c r="J2209" s="59">
        <v>4.35</v>
      </c>
      <c r="K2209" s="59" t="s">
        <v>79</v>
      </c>
      <c r="L2209" s="66">
        <f t="shared" si="3"/>
        <v>108.75</v>
      </c>
    </row>
    <row r="2210" ht="25" customHeight="1" spans="1:12">
      <c r="A2210" s="59">
        <v>2208</v>
      </c>
      <c r="B2210" s="59" t="s">
        <v>464</v>
      </c>
      <c r="C2210" s="59" t="s">
        <v>2748</v>
      </c>
      <c r="D2210" s="59">
        <v>4.35</v>
      </c>
      <c r="E2210" s="62">
        <v>10000</v>
      </c>
      <c r="F2210" s="59">
        <v>20200326</v>
      </c>
      <c r="G2210" s="59">
        <v>20210326</v>
      </c>
      <c r="H2210" s="59">
        <v>20200630</v>
      </c>
      <c r="I2210" s="59" t="s">
        <v>2743</v>
      </c>
      <c r="J2210" s="59">
        <v>4.35</v>
      </c>
      <c r="K2210" s="59" t="s">
        <v>79</v>
      </c>
      <c r="L2210" s="66">
        <f t="shared" si="3"/>
        <v>108.75</v>
      </c>
    </row>
    <row r="2211" ht="25" customHeight="1" spans="1:12">
      <c r="A2211" s="59">
        <v>2209</v>
      </c>
      <c r="B2211" s="59" t="s">
        <v>464</v>
      </c>
      <c r="C2211" s="59" t="s">
        <v>2749</v>
      </c>
      <c r="D2211" s="59">
        <v>4.35</v>
      </c>
      <c r="E2211" s="62">
        <v>20000</v>
      </c>
      <c r="F2211" s="59">
        <v>20200326</v>
      </c>
      <c r="G2211" s="59">
        <v>20210326</v>
      </c>
      <c r="H2211" s="59">
        <v>20200630</v>
      </c>
      <c r="I2211" s="59" t="s">
        <v>2743</v>
      </c>
      <c r="J2211" s="59">
        <v>4.35</v>
      </c>
      <c r="K2211" s="59" t="s">
        <v>79</v>
      </c>
      <c r="L2211" s="66">
        <f t="shared" si="3"/>
        <v>217.5</v>
      </c>
    </row>
    <row r="2212" ht="25" customHeight="1" spans="1:12">
      <c r="A2212" s="59">
        <v>2210</v>
      </c>
      <c r="B2212" s="59" t="s">
        <v>464</v>
      </c>
      <c r="C2212" s="59" t="s">
        <v>2750</v>
      </c>
      <c r="D2212" s="59">
        <v>4.35</v>
      </c>
      <c r="E2212" s="62">
        <v>10000</v>
      </c>
      <c r="F2212" s="59">
        <v>20200326</v>
      </c>
      <c r="G2212" s="59">
        <v>20210326</v>
      </c>
      <c r="H2212" s="59">
        <v>20200630</v>
      </c>
      <c r="I2212" s="59" t="s">
        <v>2743</v>
      </c>
      <c r="J2212" s="59">
        <v>4.35</v>
      </c>
      <c r="K2212" s="59" t="s">
        <v>79</v>
      </c>
      <c r="L2212" s="66">
        <f t="shared" si="3"/>
        <v>108.75</v>
      </c>
    </row>
    <row r="2213" ht="25" customHeight="1" spans="1:12">
      <c r="A2213" s="59">
        <v>2211</v>
      </c>
      <c r="B2213" s="59" t="s">
        <v>464</v>
      </c>
      <c r="C2213" s="59" t="s">
        <v>2751</v>
      </c>
      <c r="D2213" s="59">
        <v>4.35</v>
      </c>
      <c r="E2213" s="62">
        <v>10000</v>
      </c>
      <c r="F2213" s="59">
        <v>20200326</v>
      </c>
      <c r="G2213" s="59">
        <v>20210326</v>
      </c>
      <c r="H2213" s="59">
        <v>20200630</v>
      </c>
      <c r="I2213" s="59" t="s">
        <v>2743</v>
      </c>
      <c r="J2213" s="59">
        <v>4.35</v>
      </c>
      <c r="K2213" s="59" t="s">
        <v>79</v>
      </c>
      <c r="L2213" s="66">
        <f t="shared" si="3"/>
        <v>108.75</v>
      </c>
    </row>
    <row r="2214" ht="25" customHeight="1" spans="1:12">
      <c r="A2214" s="59">
        <v>2212</v>
      </c>
      <c r="B2214" s="59" t="s">
        <v>464</v>
      </c>
      <c r="C2214" s="59" t="s">
        <v>2752</v>
      </c>
      <c r="D2214" s="59">
        <v>4.35</v>
      </c>
      <c r="E2214" s="62">
        <v>10000</v>
      </c>
      <c r="F2214" s="59">
        <v>20200326</v>
      </c>
      <c r="G2214" s="59">
        <v>20210326</v>
      </c>
      <c r="H2214" s="59">
        <v>20200630</v>
      </c>
      <c r="I2214" s="59" t="s">
        <v>2743</v>
      </c>
      <c r="J2214" s="59">
        <v>4.35</v>
      </c>
      <c r="K2214" s="59" t="s">
        <v>79</v>
      </c>
      <c r="L2214" s="66">
        <f t="shared" si="3"/>
        <v>108.75</v>
      </c>
    </row>
    <row r="2215" ht="25" customHeight="1" spans="1:12">
      <c r="A2215" s="59">
        <v>2213</v>
      </c>
      <c r="B2215" s="59" t="s">
        <v>464</v>
      </c>
      <c r="C2215" s="59" t="s">
        <v>2753</v>
      </c>
      <c r="D2215" s="59">
        <v>4.35</v>
      </c>
      <c r="E2215" s="62">
        <v>20000</v>
      </c>
      <c r="F2215" s="59">
        <v>20200326</v>
      </c>
      <c r="G2215" s="59">
        <v>20210326</v>
      </c>
      <c r="H2215" s="59">
        <v>20200630</v>
      </c>
      <c r="I2215" s="59" t="s">
        <v>2754</v>
      </c>
      <c r="J2215" s="59">
        <v>4.35</v>
      </c>
      <c r="K2215" s="59" t="s">
        <v>79</v>
      </c>
      <c r="L2215" s="66">
        <f t="shared" si="3"/>
        <v>217.5</v>
      </c>
    </row>
    <row r="2216" ht="25" customHeight="1" spans="1:12">
      <c r="A2216" s="59">
        <v>2214</v>
      </c>
      <c r="B2216" s="59" t="s">
        <v>464</v>
      </c>
      <c r="C2216" s="59" t="s">
        <v>2755</v>
      </c>
      <c r="D2216" s="59">
        <v>4.35</v>
      </c>
      <c r="E2216" s="62">
        <v>10000</v>
      </c>
      <c r="F2216" s="59">
        <v>20200326</v>
      </c>
      <c r="G2216" s="59">
        <v>20210326</v>
      </c>
      <c r="H2216" s="59">
        <v>20200630</v>
      </c>
      <c r="I2216" s="59" t="s">
        <v>2743</v>
      </c>
      <c r="J2216" s="59">
        <v>4.35</v>
      </c>
      <c r="K2216" s="59" t="s">
        <v>79</v>
      </c>
      <c r="L2216" s="66">
        <f t="shared" si="3"/>
        <v>108.75</v>
      </c>
    </row>
    <row r="2217" ht="25" customHeight="1" spans="1:12">
      <c r="A2217" s="59">
        <v>2215</v>
      </c>
      <c r="B2217" s="59" t="s">
        <v>464</v>
      </c>
      <c r="C2217" s="59" t="s">
        <v>2756</v>
      </c>
      <c r="D2217" s="59">
        <v>4.35</v>
      </c>
      <c r="E2217" s="62">
        <v>10000</v>
      </c>
      <c r="F2217" s="59">
        <v>20200326</v>
      </c>
      <c r="G2217" s="59">
        <v>20210326</v>
      </c>
      <c r="H2217" s="59">
        <v>20200630</v>
      </c>
      <c r="I2217" s="59" t="s">
        <v>2743</v>
      </c>
      <c r="J2217" s="59">
        <v>4.35</v>
      </c>
      <c r="K2217" s="59" t="s">
        <v>79</v>
      </c>
      <c r="L2217" s="66">
        <f t="shared" si="3"/>
        <v>108.75</v>
      </c>
    </row>
    <row r="2218" ht="25" customHeight="1" spans="1:12">
      <c r="A2218" s="59">
        <v>2216</v>
      </c>
      <c r="B2218" s="59" t="s">
        <v>13</v>
      </c>
      <c r="C2218" s="59" t="s">
        <v>2757</v>
      </c>
      <c r="D2218" s="59">
        <v>4.35</v>
      </c>
      <c r="E2218" s="62">
        <v>10000</v>
      </c>
      <c r="F2218" s="59">
        <v>20200327</v>
      </c>
      <c r="G2218" s="59">
        <v>20210327</v>
      </c>
      <c r="H2218" s="59">
        <v>20200630</v>
      </c>
      <c r="I2218" s="59" t="s">
        <v>367</v>
      </c>
      <c r="J2218" s="59">
        <v>4.35</v>
      </c>
      <c r="K2218" s="59" t="s">
        <v>79</v>
      </c>
      <c r="L2218" s="66">
        <f t="shared" si="3"/>
        <v>108.75</v>
      </c>
    </row>
    <row r="2219" ht="25" customHeight="1" spans="1:12">
      <c r="A2219" s="59">
        <v>2217</v>
      </c>
      <c r="B2219" s="59" t="s">
        <v>13</v>
      </c>
      <c r="C2219" s="59" t="s">
        <v>2758</v>
      </c>
      <c r="D2219" s="59">
        <v>4.35</v>
      </c>
      <c r="E2219" s="62">
        <v>10000</v>
      </c>
      <c r="F2219" s="59">
        <v>20200327</v>
      </c>
      <c r="G2219" s="59">
        <v>20210327</v>
      </c>
      <c r="H2219" s="59">
        <v>20200630</v>
      </c>
      <c r="I2219" s="59" t="s">
        <v>367</v>
      </c>
      <c r="J2219" s="59">
        <v>4.35</v>
      </c>
      <c r="K2219" s="59" t="s">
        <v>79</v>
      </c>
      <c r="L2219" s="66">
        <f t="shared" si="3"/>
        <v>108.75</v>
      </c>
    </row>
    <row r="2220" ht="25" customHeight="1" spans="1:12">
      <c r="A2220" s="59">
        <v>2218</v>
      </c>
      <c r="B2220" s="59" t="s">
        <v>13</v>
      </c>
      <c r="C2220" s="59" t="s">
        <v>2759</v>
      </c>
      <c r="D2220" s="59">
        <v>4.35</v>
      </c>
      <c r="E2220" s="62">
        <v>10000</v>
      </c>
      <c r="F2220" s="59">
        <v>20200327</v>
      </c>
      <c r="G2220" s="59">
        <v>20210327</v>
      </c>
      <c r="H2220" s="59">
        <v>20200630</v>
      </c>
      <c r="I2220" s="59" t="s">
        <v>367</v>
      </c>
      <c r="J2220" s="59">
        <v>4.35</v>
      </c>
      <c r="K2220" s="59" t="s">
        <v>79</v>
      </c>
      <c r="L2220" s="66">
        <f t="shared" si="3"/>
        <v>108.75</v>
      </c>
    </row>
    <row r="2221" ht="25" customHeight="1" spans="1:12">
      <c r="A2221" s="59">
        <v>2219</v>
      </c>
      <c r="B2221" s="59" t="s">
        <v>13</v>
      </c>
      <c r="C2221" s="59" t="s">
        <v>2760</v>
      </c>
      <c r="D2221" s="59">
        <v>4.35</v>
      </c>
      <c r="E2221" s="62">
        <v>10000</v>
      </c>
      <c r="F2221" s="59">
        <v>20200327</v>
      </c>
      <c r="G2221" s="59">
        <v>20210327</v>
      </c>
      <c r="H2221" s="59">
        <v>20200630</v>
      </c>
      <c r="I2221" s="59" t="s">
        <v>367</v>
      </c>
      <c r="J2221" s="59">
        <v>4.35</v>
      </c>
      <c r="K2221" s="59" t="s">
        <v>79</v>
      </c>
      <c r="L2221" s="66">
        <f t="shared" si="3"/>
        <v>108.75</v>
      </c>
    </row>
    <row r="2222" ht="25" customHeight="1" spans="1:12">
      <c r="A2222" s="59">
        <v>2220</v>
      </c>
      <c r="B2222" s="59" t="s">
        <v>13</v>
      </c>
      <c r="C2222" s="59" t="s">
        <v>2761</v>
      </c>
      <c r="D2222" s="59">
        <v>4.35</v>
      </c>
      <c r="E2222" s="62">
        <v>5000</v>
      </c>
      <c r="F2222" s="59">
        <v>20200327</v>
      </c>
      <c r="G2222" s="59">
        <v>20210327</v>
      </c>
      <c r="H2222" s="59">
        <v>20200630</v>
      </c>
      <c r="I2222" s="59" t="s">
        <v>367</v>
      </c>
      <c r="J2222" s="59">
        <v>4.35</v>
      </c>
      <c r="K2222" s="59" t="s">
        <v>79</v>
      </c>
      <c r="L2222" s="66">
        <f t="shared" si="3"/>
        <v>54.375</v>
      </c>
    </row>
    <row r="2223" ht="25" customHeight="1" spans="1:12">
      <c r="A2223" s="59">
        <v>2221</v>
      </c>
      <c r="B2223" s="59" t="s">
        <v>13</v>
      </c>
      <c r="C2223" s="59" t="s">
        <v>2762</v>
      </c>
      <c r="D2223" s="59">
        <v>4.35</v>
      </c>
      <c r="E2223" s="62">
        <v>10000</v>
      </c>
      <c r="F2223" s="59">
        <v>20200327</v>
      </c>
      <c r="G2223" s="59">
        <v>20210327</v>
      </c>
      <c r="H2223" s="59">
        <v>20200630</v>
      </c>
      <c r="I2223" s="59" t="s">
        <v>367</v>
      </c>
      <c r="J2223" s="59">
        <v>4.35</v>
      </c>
      <c r="K2223" s="59" t="s">
        <v>79</v>
      </c>
      <c r="L2223" s="66">
        <f t="shared" si="3"/>
        <v>108.75</v>
      </c>
    </row>
    <row r="2224" ht="25" customHeight="1" spans="1:12">
      <c r="A2224" s="59">
        <v>2222</v>
      </c>
      <c r="B2224" s="59" t="s">
        <v>13</v>
      </c>
      <c r="C2224" s="59" t="s">
        <v>2763</v>
      </c>
      <c r="D2224" s="59">
        <v>4.35</v>
      </c>
      <c r="E2224" s="62">
        <v>5000</v>
      </c>
      <c r="F2224" s="59">
        <v>20200327</v>
      </c>
      <c r="G2224" s="59">
        <v>20210327</v>
      </c>
      <c r="H2224" s="59">
        <v>20200630</v>
      </c>
      <c r="I2224" s="59" t="s">
        <v>367</v>
      </c>
      <c r="J2224" s="59">
        <v>4.35</v>
      </c>
      <c r="K2224" s="59" t="s">
        <v>79</v>
      </c>
      <c r="L2224" s="66">
        <f t="shared" si="3"/>
        <v>54.375</v>
      </c>
    </row>
    <row r="2225" ht="25" customHeight="1" spans="1:12">
      <c r="A2225" s="59">
        <v>2223</v>
      </c>
      <c r="B2225" s="59" t="s">
        <v>13</v>
      </c>
      <c r="C2225" s="59" t="s">
        <v>2764</v>
      </c>
      <c r="D2225" s="59">
        <v>4.35</v>
      </c>
      <c r="E2225" s="62">
        <v>10000</v>
      </c>
      <c r="F2225" s="59">
        <v>20200327</v>
      </c>
      <c r="G2225" s="59">
        <v>20210327</v>
      </c>
      <c r="H2225" s="59">
        <v>20200630</v>
      </c>
      <c r="I2225" s="59" t="s">
        <v>367</v>
      </c>
      <c r="J2225" s="59">
        <v>4.35</v>
      </c>
      <c r="K2225" s="59" t="s">
        <v>79</v>
      </c>
      <c r="L2225" s="66">
        <f t="shared" si="3"/>
        <v>108.75</v>
      </c>
    </row>
    <row r="2226" ht="25" customHeight="1" spans="1:12">
      <c r="A2226" s="59">
        <v>2224</v>
      </c>
      <c r="B2226" s="59" t="s">
        <v>13</v>
      </c>
      <c r="C2226" s="59" t="s">
        <v>2765</v>
      </c>
      <c r="D2226" s="59">
        <v>4.35</v>
      </c>
      <c r="E2226" s="62">
        <v>10000</v>
      </c>
      <c r="F2226" s="59">
        <v>20200327</v>
      </c>
      <c r="G2226" s="59">
        <v>20210327</v>
      </c>
      <c r="H2226" s="59">
        <v>20200630</v>
      </c>
      <c r="I2226" s="59" t="s">
        <v>367</v>
      </c>
      <c r="J2226" s="59">
        <v>4.35</v>
      </c>
      <c r="K2226" s="59" t="s">
        <v>79</v>
      </c>
      <c r="L2226" s="66">
        <f t="shared" si="3"/>
        <v>108.75</v>
      </c>
    </row>
    <row r="2227" ht="25" customHeight="1" spans="1:12">
      <c r="A2227" s="59">
        <v>2225</v>
      </c>
      <c r="B2227" s="59" t="s">
        <v>13</v>
      </c>
      <c r="C2227" s="59" t="s">
        <v>2766</v>
      </c>
      <c r="D2227" s="59">
        <v>4.35</v>
      </c>
      <c r="E2227" s="62">
        <v>5000</v>
      </c>
      <c r="F2227" s="59">
        <v>20200327</v>
      </c>
      <c r="G2227" s="59">
        <v>20210327</v>
      </c>
      <c r="H2227" s="59">
        <v>20200630</v>
      </c>
      <c r="I2227" s="59" t="s">
        <v>367</v>
      </c>
      <c r="J2227" s="59">
        <v>4.35</v>
      </c>
      <c r="K2227" s="59" t="s">
        <v>79</v>
      </c>
      <c r="L2227" s="66">
        <f t="shared" ref="L2227:L2243" si="4">D2227/100*E2227/12*3</f>
        <v>54.375</v>
      </c>
    </row>
    <row r="2228" ht="25" customHeight="1" spans="1:12">
      <c r="A2228" s="59">
        <v>2226</v>
      </c>
      <c r="B2228" s="59" t="s">
        <v>13</v>
      </c>
      <c r="C2228" s="59" t="s">
        <v>2767</v>
      </c>
      <c r="D2228" s="59">
        <v>4.35</v>
      </c>
      <c r="E2228" s="62">
        <v>10000</v>
      </c>
      <c r="F2228" s="59">
        <v>20200327</v>
      </c>
      <c r="G2228" s="59">
        <v>20210327</v>
      </c>
      <c r="H2228" s="59">
        <v>20200630</v>
      </c>
      <c r="I2228" s="59" t="s">
        <v>367</v>
      </c>
      <c r="J2228" s="59">
        <v>4.35</v>
      </c>
      <c r="K2228" s="59" t="s">
        <v>79</v>
      </c>
      <c r="L2228" s="66">
        <f t="shared" si="4"/>
        <v>108.75</v>
      </c>
    </row>
    <row r="2229" ht="25" customHeight="1" spans="1:12">
      <c r="A2229" s="59">
        <v>2227</v>
      </c>
      <c r="B2229" s="59" t="s">
        <v>13</v>
      </c>
      <c r="C2229" s="59" t="s">
        <v>2768</v>
      </c>
      <c r="D2229" s="59">
        <v>4.35</v>
      </c>
      <c r="E2229" s="62">
        <v>10000</v>
      </c>
      <c r="F2229" s="59">
        <v>20200327</v>
      </c>
      <c r="G2229" s="59">
        <v>20210327</v>
      </c>
      <c r="H2229" s="59">
        <v>20200630</v>
      </c>
      <c r="I2229" s="59" t="s">
        <v>367</v>
      </c>
      <c r="J2229" s="59">
        <v>4.35</v>
      </c>
      <c r="K2229" s="59" t="s">
        <v>79</v>
      </c>
      <c r="L2229" s="66">
        <f t="shared" si="4"/>
        <v>108.75</v>
      </c>
    </row>
    <row r="2230" ht="25" customHeight="1" spans="1:12">
      <c r="A2230" s="59">
        <v>2228</v>
      </c>
      <c r="B2230" s="59" t="s">
        <v>464</v>
      </c>
      <c r="C2230" s="59" t="s">
        <v>2769</v>
      </c>
      <c r="D2230" s="59">
        <v>4.35</v>
      </c>
      <c r="E2230" s="62">
        <v>40000</v>
      </c>
      <c r="F2230" s="59">
        <v>20200327</v>
      </c>
      <c r="G2230" s="59" t="s">
        <v>1767</v>
      </c>
      <c r="H2230" s="59">
        <v>20200630</v>
      </c>
      <c r="I2230" s="59" t="s">
        <v>2743</v>
      </c>
      <c r="J2230" s="59">
        <v>4.35</v>
      </c>
      <c r="K2230" s="59" t="s">
        <v>79</v>
      </c>
      <c r="L2230" s="66">
        <f t="shared" si="4"/>
        <v>435</v>
      </c>
    </row>
    <row r="2231" ht="25" customHeight="1" spans="1:12">
      <c r="A2231" s="59">
        <v>2229</v>
      </c>
      <c r="B2231" s="59" t="s">
        <v>158</v>
      </c>
      <c r="C2231" s="59" t="s">
        <v>2770</v>
      </c>
      <c r="D2231" s="59">
        <v>4.35</v>
      </c>
      <c r="E2231" s="62">
        <v>5000</v>
      </c>
      <c r="F2231" s="59">
        <v>20200328</v>
      </c>
      <c r="G2231" s="59" t="s">
        <v>307</v>
      </c>
      <c r="H2231" s="59">
        <v>20200630</v>
      </c>
      <c r="I2231" s="59" t="s">
        <v>1909</v>
      </c>
      <c r="J2231" s="59">
        <v>4.35</v>
      </c>
      <c r="K2231" s="59" t="s">
        <v>79</v>
      </c>
      <c r="L2231" s="66">
        <f t="shared" si="4"/>
        <v>54.375</v>
      </c>
    </row>
    <row r="2232" ht="25" customHeight="1" spans="1:12">
      <c r="A2232" s="59">
        <v>2230</v>
      </c>
      <c r="B2232" s="59" t="s">
        <v>158</v>
      </c>
      <c r="C2232" s="59" t="s">
        <v>2771</v>
      </c>
      <c r="D2232" s="59">
        <v>4.35</v>
      </c>
      <c r="E2232" s="62">
        <v>10000</v>
      </c>
      <c r="F2232" s="59">
        <v>20200328</v>
      </c>
      <c r="G2232" s="59" t="s">
        <v>307</v>
      </c>
      <c r="H2232" s="59">
        <v>20200630</v>
      </c>
      <c r="I2232" s="59" t="s">
        <v>1909</v>
      </c>
      <c r="J2232" s="59">
        <v>4.35</v>
      </c>
      <c r="K2232" s="59" t="s">
        <v>79</v>
      </c>
      <c r="L2232" s="66">
        <f t="shared" si="4"/>
        <v>108.75</v>
      </c>
    </row>
    <row r="2233" ht="25" customHeight="1" spans="1:12">
      <c r="A2233" s="59">
        <v>2231</v>
      </c>
      <c r="B2233" s="59" t="s">
        <v>158</v>
      </c>
      <c r="C2233" s="59" t="s">
        <v>2772</v>
      </c>
      <c r="D2233" s="59">
        <v>4.35</v>
      </c>
      <c r="E2233" s="62">
        <v>5000</v>
      </c>
      <c r="F2233" s="59">
        <v>20200328</v>
      </c>
      <c r="G2233" s="59" t="s">
        <v>307</v>
      </c>
      <c r="H2233" s="59">
        <v>20200630</v>
      </c>
      <c r="I2233" s="59" t="s">
        <v>1909</v>
      </c>
      <c r="J2233" s="59">
        <v>4.35</v>
      </c>
      <c r="K2233" s="59" t="s">
        <v>79</v>
      </c>
      <c r="L2233" s="66">
        <f t="shared" si="4"/>
        <v>54.375</v>
      </c>
    </row>
    <row r="2234" ht="25" customHeight="1" spans="1:12">
      <c r="A2234" s="59">
        <v>2232</v>
      </c>
      <c r="B2234" s="59" t="s">
        <v>158</v>
      </c>
      <c r="C2234" s="59" t="s">
        <v>2773</v>
      </c>
      <c r="D2234" s="59">
        <v>4.35</v>
      </c>
      <c r="E2234" s="62">
        <v>20000</v>
      </c>
      <c r="F2234" s="59">
        <v>20200328</v>
      </c>
      <c r="G2234" s="59" t="s">
        <v>307</v>
      </c>
      <c r="H2234" s="59">
        <v>20200630</v>
      </c>
      <c r="I2234" s="59" t="s">
        <v>367</v>
      </c>
      <c r="J2234" s="59">
        <v>4.35</v>
      </c>
      <c r="K2234" s="59" t="s">
        <v>79</v>
      </c>
      <c r="L2234" s="66">
        <f t="shared" si="4"/>
        <v>217.5</v>
      </c>
    </row>
    <row r="2235" ht="25" customHeight="1" spans="1:12">
      <c r="A2235" s="59">
        <v>2233</v>
      </c>
      <c r="B2235" s="59" t="s">
        <v>37</v>
      </c>
      <c r="C2235" s="59" t="s">
        <v>2774</v>
      </c>
      <c r="D2235" s="59">
        <v>4.35</v>
      </c>
      <c r="E2235" s="62">
        <v>30000</v>
      </c>
      <c r="F2235" s="59">
        <v>20200330</v>
      </c>
      <c r="G2235" s="59">
        <v>20210330</v>
      </c>
      <c r="H2235" s="59">
        <v>20200630</v>
      </c>
      <c r="I2235" s="59" t="s">
        <v>367</v>
      </c>
      <c r="J2235" s="59">
        <v>4.35</v>
      </c>
      <c r="K2235" s="59" t="s">
        <v>79</v>
      </c>
      <c r="L2235" s="66">
        <f t="shared" si="4"/>
        <v>326.25</v>
      </c>
    </row>
    <row r="2236" ht="25" customHeight="1" spans="1:12">
      <c r="A2236" s="59">
        <v>2234</v>
      </c>
      <c r="B2236" s="59" t="s">
        <v>37</v>
      </c>
      <c r="C2236" s="59" t="s">
        <v>2775</v>
      </c>
      <c r="D2236" s="59">
        <v>4.35</v>
      </c>
      <c r="E2236" s="62">
        <v>10000</v>
      </c>
      <c r="F2236" s="59">
        <v>20200330</v>
      </c>
      <c r="G2236" s="59">
        <v>20210330</v>
      </c>
      <c r="H2236" s="59">
        <v>20200630</v>
      </c>
      <c r="I2236" s="59" t="s">
        <v>367</v>
      </c>
      <c r="J2236" s="59">
        <v>4.35</v>
      </c>
      <c r="K2236" s="59" t="s">
        <v>79</v>
      </c>
      <c r="L2236" s="66">
        <f t="shared" si="4"/>
        <v>108.75</v>
      </c>
    </row>
    <row r="2237" ht="25" customHeight="1" spans="1:12">
      <c r="A2237" s="59">
        <v>2235</v>
      </c>
      <c r="B2237" s="59" t="s">
        <v>37</v>
      </c>
      <c r="C2237" s="59" t="s">
        <v>2776</v>
      </c>
      <c r="D2237" s="59">
        <v>4.35</v>
      </c>
      <c r="E2237" s="62">
        <v>20000</v>
      </c>
      <c r="F2237" s="59">
        <v>20200330</v>
      </c>
      <c r="G2237" s="59">
        <v>20210330</v>
      </c>
      <c r="H2237" s="59">
        <v>20200630</v>
      </c>
      <c r="I2237" s="59" t="s">
        <v>367</v>
      </c>
      <c r="J2237" s="59">
        <v>4.35</v>
      </c>
      <c r="K2237" s="59" t="s">
        <v>79</v>
      </c>
      <c r="L2237" s="66">
        <f t="shared" si="4"/>
        <v>217.5</v>
      </c>
    </row>
    <row r="2238" ht="25" customHeight="1" spans="1:12">
      <c r="A2238" s="59">
        <v>2236</v>
      </c>
      <c r="B2238" s="59" t="s">
        <v>37</v>
      </c>
      <c r="C2238" s="59" t="s">
        <v>2777</v>
      </c>
      <c r="D2238" s="59">
        <v>4.35</v>
      </c>
      <c r="E2238" s="62">
        <v>10000</v>
      </c>
      <c r="F2238" s="59">
        <v>20200330</v>
      </c>
      <c r="G2238" s="59">
        <v>20210330</v>
      </c>
      <c r="H2238" s="59">
        <v>20200630</v>
      </c>
      <c r="I2238" s="59" t="s">
        <v>367</v>
      </c>
      <c r="J2238" s="59">
        <v>4.35</v>
      </c>
      <c r="K2238" s="59" t="s">
        <v>79</v>
      </c>
      <c r="L2238" s="66">
        <f t="shared" si="4"/>
        <v>108.75</v>
      </c>
    </row>
    <row r="2239" ht="25" customHeight="1" spans="1:12">
      <c r="A2239" s="59">
        <v>2237</v>
      </c>
      <c r="B2239" s="59" t="s">
        <v>37</v>
      </c>
      <c r="C2239" s="59" t="s">
        <v>2778</v>
      </c>
      <c r="D2239" s="59">
        <v>4.35</v>
      </c>
      <c r="E2239" s="62">
        <v>10000</v>
      </c>
      <c r="F2239" s="59">
        <v>20200330</v>
      </c>
      <c r="G2239" s="59">
        <v>20210330</v>
      </c>
      <c r="H2239" s="59">
        <v>20200630</v>
      </c>
      <c r="I2239" s="59" t="s">
        <v>367</v>
      </c>
      <c r="J2239" s="59">
        <v>4.35</v>
      </c>
      <c r="K2239" s="59" t="s">
        <v>79</v>
      </c>
      <c r="L2239" s="66">
        <f t="shared" si="4"/>
        <v>108.75</v>
      </c>
    </row>
    <row r="2240" ht="25" customHeight="1" spans="1:12">
      <c r="A2240" s="59">
        <v>2238</v>
      </c>
      <c r="B2240" s="59" t="s">
        <v>37</v>
      </c>
      <c r="C2240" s="59" t="s">
        <v>2779</v>
      </c>
      <c r="D2240" s="59">
        <v>4.35</v>
      </c>
      <c r="E2240" s="62">
        <v>3000</v>
      </c>
      <c r="F2240" s="59">
        <v>20200330</v>
      </c>
      <c r="G2240" s="59">
        <v>20210330</v>
      </c>
      <c r="H2240" s="59">
        <v>20200630</v>
      </c>
      <c r="I2240" s="59" t="s">
        <v>27</v>
      </c>
      <c r="J2240" s="59">
        <v>4.35</v>
      </c>
      <c r="K2240" s="59" t="s">
        <v>79</v>
      </c>
      <c r="L2240" s="66">
        <f t="shared" si="4"/>
        <v>32.625</v>
      </c>
    </row>
    <row r="2241" ht="25" customHeight="1" spans="1:12">
      <c r="A2241" s="59">
        <v>2239</v>
      </c>
      <c r="B2241" s="59" t="s">
        <v>37</v>
      </c>
      <c r="C2241" s="59" t="s">
        <v>2780</v>
      </c>
      <c r="D2241" s="59">
        <v>4.35</v>
      </c>
      <c r="E2241" s="62">
        <v>10000</v>
      </c>
      <c r="F2241" s="59">
        <v>20200330</v>
      </c>
      <c r="G2241" s="59">
        <v>20210330</v>
      </c>
      <c r="H2241" s="59">
        <v>20200630</v>
      </c>
      <c r="I2241" s="59" t="s">
        <v>27</v>
      </c>
      <c r="J2241" s="59">
        <v>4.35</v>
      </c>
      <c r="K2241" s="59" t="s">
        <v>79</v>
      </c>
      <c r="L2241" s="66">
        <f t="shared" si="4"/>
        <v>108.75</v>
      </c>
    </row>
    <row r="2242" ht="25" customHeight="1" spans="1:12">
      <c r="A2242" s="59">
        <v>2240</v>
      </c>
      <c r="B2242" s="59" t="s">
        <v>464</v>
      </c>
      <c r="C2242" s="59" t="s">
        <v>2781</v>
      </c>
      <c r="D2242" s="59">
        <v>4.35</v>
      </c>
      <c r="E2242" s="62">
        <v>10000</v>
      </c>
      <c r="F2242" s="59">
        <v>20210331</v>
      </c>
      <c r="G2242" s="59">
        <v>20200331</v>
      </c>
      <c r="H2242" s="59">
        <v>20200630</v>
      </c>
      <c r="I2242" s="59" t="s">
        <v>2743</v>
      </c>
      <c r="J2242" s="59">
        <v>4.35</v>
      </c>
      <c r="K2242" s="59" t="s">
        <v>79</v>
      </c>
      <c r="L2242" s="66">
        <f t="shared" si="4"/>
        <v>108.75</v>
      </c>
    </row>
    <row r="2243" ht="25" customHeight="1" spans="1:12">
      <c r="A2243" s="59">
        <v>2241</v>
      </c>
      <c r="B2243" s="59" t="s">
        <v>37</v>
      </c>
      <c r="C2243" s="59" t="s">
        <v>2782</v>
      </c>
      <c r="D2243" s="59">
        <v>4.35</v>
      </c>
      <c r="E2243" s="62">
        <v>30000</v>
      </c>
      <c r="F2243" s="59">
        <v>20210331</v>
      </c>
      <c r="G2243" s="59">
        <v>20200331</v>
      </c>
      <c r="H2243" s="59">
        <v>20200630</v>
      </c>
      <c r="I2243" s="59" t="s">
        <v>367</v>
      </c>
      <c r="J2243" s="59">
        <v>4.35</v>
      </c>
      <c r="K2243" s="59" t="s">
        <v>79</v>
      </c>
      <c r="L2243" s="66">
        <f t="shared" si="4"/>
        <v>326.25</v>
      </c>
    </row>
    <row r="2244" ht="25" customHeight="1" spans="1:12">
      <c r="A2244" s="59">
        <v>2242</v>
      </c>
      <c r="B2244" s="59" t="s">
        <v>23</v>
      </c>
      <c r="C2244" s="59" t="s">
        <v>2783</v>
      </c>
      <c r="D2244" s="59">
        <v>4.35</v>
      </c>
      <c r="E2244" s="62">
        <v>5000</v>
      </c>
      <c r="F2244" s="59">
        <v>20200314</v>
      </c>
      <c r="G2244" s="59">
        <v>20210314</v>
      </c>
      <c r="H2244" s="59">
        <v>20200630</v>
      </c>
      <c r="I2244" s="59" t="s">
        <v>22</v>
      </c>
      <c r="J2244" s="59">
        <v>4.35</v>
      </c>
      <c r="K2244" s="59" t="s">
        <v>79</v>
      </c>
      <c r="L2244" s="66">
        <v>55.58</v>
      </c>
    </row>
    <row r="2245" ht="25" customHeight="1" spans="1:12">
      <c r="A2245" s="59">
        <v>2243</v>
      </c>
      <c r="B2245" s="59" t="s">
        <v>23</v>
      </c>
      <c r="C2245" s="59" t="s">
        <v>2784</v>
      </c>
      <c r="D2245" s="59">
        <v>4.35</v>
      </c>
      <c r="E2245" s="62">
        <v>10000</v>
      </c>
      <c r="F2245" s="59">
        <v>20200314</v>
      </c>
      <c r="G2245" s="59">
        <v>20210314</v>
      </c>
      <c r="H2245" s="59">
        <v>20200630</v>
      </c>
      <c r="I2245" s="59" t="s">
        <v>150</v>
      </c>
      <c r="J2245" s="59">
        <v>4.35</v>
      </c>
      <c r="K2245" s="59" t="s">
        <v>79</v>
      </c>
      <c r="L2245" s="66">
        <v>111.17</v>
      </c>
    </row>
    <row r="2246" ht="25" customHeight="1" spans="1:12">
      <c r="A2246" s="59">
        <v>2244</v>
      </c>
      <c r="B2246" s="59" t="s">
        <v>23</v>
      </c>
      <c r="C2246" s="59" t="s">
        <v>2785</v>
      </c>
      <c r="D2246" s="59">
        <v>4.35</v>
      </c>
      <c r="E2246" s="62">
        <v>5000</v>
      </c>
      <c r="F2246" s="59">
        <v>20200316</v>
      </c>
      <c r="G2246" s="59">
        <v>20210316</v>
      </c>
      <c r="H2246" s="59">
        <v>20200630</v>
      </c>
      <c r="I2246" s="59" t="s">
        <v>361</v>
      </c>
      <c r="J2246" s="59">
        <v>4.35</v>
      </c>
      <c r="K2246" s="59" t="s">
        <v>79</v>
      </c>
      <c r="L2246" s="66">
        <v>55.58</v>
      </c>
    </row>
    <row r="2247" ht="25" customHeight="1" spans="1:12">
      <c r="A2247" s="59">
        <v>2245</v>
      </c>
      <c r="B2247" s="59" t="s">
        <v>23</v>
      </c>
      <c r="C2247" s="59" t="s">
        <v>2786</v>
      </c>
      <c r="D2247" s="59">
        <v>4.35</v>
      </c>
      <c r="E2247" s="62">
        <v>5000</v>
      </c>
      <c r="F2247" s="59">
        <v>20200316</v>
      </c>
      <c r="G2247" s="59">
        <v>20210316</v>
      </c>
      <c r="H2247" s="59">
        <v>20200630</v>
      </c>
      <c r="I2247" s="59" t="s">
        <v>150</v>
      </c>
      <c r="J2247" s="59">
        <v>4.35</v>
      </c>
      <c r="K2247" s="59" t="s">
        <v>79</v>
      </c>
      <c r="L2247" s="66">
        <v>55.58</v>
      </c>
    </row>
    <row r="2248" ht="25" customHeight="1" spans="1:12">
      <c r="A2248" s="59">
        <v>2246</v>
      </c>
      <c r="B2248" s="59" t="s">
        <v>23</v>
      </c>
      <c r="C2248" s="59" t="s">
        <v>2787</v>
      </c>
      <c r="D2248" s="59">
        <v>4.35</v>
      </c>
      <c r="E2248" s="62">
        <v>10000</v>
      </c>
      <c r="F2248" s="59">
        <v>20200316</v>
      </c>
      <c r="G2248" s="59">
        <v>20210316</v>
      </c>
      <c r="H2248" s="59">
        <v>20200630</v>
      </c>
      <c r="I2248" s="59" t="s">
        <v>150</v>
      </c>
      <c r="J2248" s="59">
        <v>4.35</v>
      </c>
      <c r="K2248" s="59" t="s">
        <v>79</v>
      </c>
      <c r="L2248" s="66">
        <v>111.17</v>
      </c>
    </row>
    <row r="2249" ht="25" customHeight="1" spans="1:12">
      <c r="A2249" s="59">
        <v>2247</v>
      </c>
      <c r="B2249" s="59" t="s">
        <v>23</v>
      </c>
      <c r="C2249" s="59" t="s">
        <v>2788</v>
      </c>
      <c r="D2249" s="59">
        <v>4.35</v>
      </c>
      <c r="E2249" s="62">
        <v>8000</v>
      </c>
      <c r="F2249" s="59">
        <v>20200318</v>
      </c>
      <c r="G2249" s="59">
        <v>20210318</v>
      </c>
      <c r="H2249" s="59">
        <v>20200630</v>
      </c>
      <c r="I2249" s="59" t="s">
        <v>150</v>
      </c>
      <c r="J2249" s="59">
        <v>4.35</v>
      </c>
      <c r="K2249" s="59" t="s">
        <v>79</v>
      </c>
      <c r="L2249" s="66">
        <v>88.93</v>
      </c>
    </row>
    <row r="2250" ht="25" customHeight="1" spans="1:12">
      <c r="A2250" s="59">
        <v>2248</v>
      </c>
      <c r="B2250" s="59" t="s">
        <v>23</v>
      </c>
      <c r="C2250" s="59" t="s">
        <v>2789</v>
      </c>
      <c r="D2250" s="59">
        <v>4.35</v>
      </c>
      <c r="E2250" s="62">
        <v>20000</v>
      </c>
      <c r="F2250" s="59">
        <v>20200318</v>
      </c>
      <c r="G2250" s="59">
        <v>20210318</v>
      </c>
      <c r="H2250" s="59">
        <v>20200630</v>
      </c>
      <c r="I2250" s="59" t="s">
        <v>150</v>
      </c>
      <c r="J2250" s="59">
        <v>4.35</v>
      </c>
      <c r="K2250" s="59" t="s">
        <v>79</v>
      </c>
      <c r="L2250" s="66">
        <v>222.33</v>
      </c>
    </row>
    <row r="2251" ht="25" customHeight="1" spans="1:12">
      <c r="A2251" s="59">
        <v>2249</v>
      </c>
      <c r="B2251" s="59" t="s">
        <v>23</v>
      </c>
      <c r="C2251" s="59" t="s">
        <v>2790</v>
      </c>
      <c r="D2251" s="59">
        <v>4.35</v>
      </c>
      <c r="E2251" s="62">
        <v>30000</v>
      </c>
      <c r="F2251" s="59">
        <v>20200318</v>
      </c>
      <c r="G2251" s="59">
        <v>20210318</v>
      </c>
      <c r="H2251" s="59">
        <v>20200630</v>
      </c>
      <c r="I2251" s="59" t="s">
        <v>150</v>
      </c>
      <c r="J2251" s="59">
        <v>4.35</v>
      </c>
      <c r="K2251" s="59" t="s">
        <v>79</v>
      </c>
      <c r="L2251" s="66">
        <v>333.5</v>
      </c>
    </row>
    <row r="2252" ht="25" customHeight="1" spans="1:12">
      <c r="A2252" s="59">
        <v>2250</v>
      </c>
      <c r="B2252" s="59" t="s">
        <v>23</v>
      </c>
      <c r="C2252" s="59" t="s">
        <v>2791</v>
      </c>
      <c r="D2252" s="59">
        <v>4.35</v>
      </c>
      <c r="E2252" s="62">
        <v>20000</v>
      </c>
      <c r="F2252" s="59">
        <v>20200319</v>
      </c>
      <c r="G2252" s="59">
        <v>20210319</v>
      </c>
      <c r="H2252" s="59">
        <v>20200630</v>
      </c>
      <c r="I2252" s="59" t="s">
        <v>22</v>
      </c>
      <c r="J2252" s="59">
        <v>4.35</v>
      </c>
      <c r="K2252" s="59" t="s">
        <v>79</v>
      </c>
      <c r="L2252" s="66">
        <v>222.33</v>
      </c>
    </row>
    <row r="2253" ht="25" customHeight="1" spans="1:12">
      <c r="A2253" s="59">
        <v>2251</v>
      </c>
      <c r="B2253" s="59" t="s">
        <v>258</v>
      </c>
      <c r="C2253" s="59" t="s">
        <v>2792</v>
      </c>
      <c r="D2253" s="59">
        <v>4.35</v>
      </c>
      <c r="E2253" s="62">
        <v>8000</v>
      </c>
      <c r="F2253" s="59">
        <v>20200326</v>
      </c>
      <c r="G2253" s="59">
        <v>20210326</v>
      </c>
      <c r="H2253" s="59">
        <v>20200630</v>
      </c>
      <c r="I2253" s="59" t="s">
        <v>361</v>
      </c>
      <c r="J2253" s="59">
        <v>4.35</v>
      </c>
      <c r="K2253" s="59" t="s">
        <v>79</v>
      </c>
      <c r="L2253" s="66">
        <v>88.93</v>
      </c>
    </row>
    <row r="2254" ht="25" customHeight="1" spans="1:12">
      <c r="A2254" s="59">
        <v>2252</v>
      </c>
      <c r="B2254" s="59" t="s">
        <v>258</v>
      </c>
      <c r="C2254" s="59" t="s">
        <v>2793</v>
      </c>
      <c r="D2254" s="59">
        <v>4.35</v>
      </c>
      <c r="E2254" s="62">
        <v>10000</v>
      </c>
      <c r="F2254" s="59">
        <v>20200326</v>
      </c>
      <c r="G2254" s="59">
        <v>20210326</v>
      </c>
      <c r="H2254" s="59">
        <v>20200630</v>
      </c>
      <c r="I2254" s="59" t="s">
        <v>383</v>
      </c>
      <c r="J2254" s="59">
        <v>4.35</v>
      </c>
      <c r="K2254" s="59" t="s">
        <v>79</v>
      </c>
      <c r="L2254" s="66">
        <v>111.17</v>
      </c>
    </row>
    <row r="2255" ht="25" customHeight="1" spans="1:12">
      <c r="A2255" s="59">
        <v>2253</v>
      </c>
      <c r="B2255" s="59" t="s">
        <v>23</v>
      </c>
      <c r="C2255" s="59" t="s">
        <v>2794</v>
      </c>
      <c r="D2255" s="59">
        <v>4.35</v>
      </c>
      <c r="E2255" s="62">
        <v>10000</v>
      </c>
      <c r="F2255" s="59">
        <v>20200326</v>
      </c>
      <c r="G2255" s="59">
        <v>20210326</v>
      </c>
      <c r="H2255" s="59">
        <v>20200630</v>
      </c>
      <c r="I2255" s="59" t="s">
        <v>27</v>
      </c>
      <c r="J2255" s="59">
        <v>4.35</v>
      </c>
      <c r="K2255" s="59" t="s">
        <v>79</v>
      </c>
      <c r="L2255" s="66">
        <v>111.17</v>
      </c>
    </row>
    <row r="2256" ht="25" customHeight="1" spans="1:12">
      <c r="A2256" s="59">
        <v>2254</v>
      </c>
      <c r="B2256" s="59" t="s">
        <v>258</v>
      </c>
      <c r="C2256" s="59" t="s">
        <v>2795</v>
      </c>
      <c r="D2256" s="59">
        <v>4.35</v>
      </c>
      <c r="E2256" s="62">
        <v>10000</v>
      </c>
      <c r="F2256" s="59">
        <v>20200326</v>
      </c>
      <c r="G2256" s="59">
        <v>20210326</v>
      </c>
      <c r="H2256" s="59">
        <v>20200630</v>
      </c>
      <c r="I2256" s="59" t="s">
        <v>2796</v>
      </c>
      <c r="J2256" s="59">
        <v>4.35</v>
      </c>
      <c r="K2256" s="59" t="s">
        <v>79</v>
      </c>
      <c r="L2256" s="66">
        <v>111.17</v>
      </c>
    </row>
    <row r="2257" ht="25" customHeight="1" spans="1:12">
      <c r="A2257" s="59">
        <v>2255</v>
      </c>
      <c r="B2257" s="59" t="s">
        <v>258</v>
      </c>
      <c r="C2257" s="59" t="s">
        <v>2797</v>
      </c>
      <c r="D2257" s="59">
        <v>4.35</v>
      </c>
      <c r="E2257" s="62">
        <v>15000</v>
      </c>
      <c r="F2257" s="59">
        <v>20200326</v>
      </c>
      <c r="G2257" s="59">
        <v>20210326</v>
      </c>
      <c r="H2257" s="59">
        <v>20200630</v>
      </c>
      <c r="I2257" s="59" t="s">
        <v>2796</v>
      </c>
      <c r="J2257" s="59">
        <v>4.35</v>
      </c>
      <c r="K2257" s="59" t="s">
        <v>79</v>
      </c>
      <c r="L2257" s="66">
        <v>166.75</v>
      </c>
    </row>
    <row r="2258" ht="25" customHeight="1" spans="1:12">
      <c r="A2258" s="59">
        <v>2256</v>
      </c>
      <c r="B2258" s="59" t="s">
        <v>23</v>
      </c>
      <c r="C2258" s="59" t="s">
        <v>2798</v>
      </c>
      <c r="D2258" s="59">
        <v>4.35</v>
      </c>
      <c r="E2258" s="62">
        <v>10000</v>
      </c>
      <c r="F2258" s="59">
        <v>20200327</v>
      </c>
      <c r="G2258" s="59">
        <v>20210327</v>
      </c>
      <c r="H2258" s="59">
        <v>20200630</v>
      </c>
      <c r="I2258" s="59" t="s">
        <v>27</v>
      </c>
      <c r="J2258" s="59">
        <v>4.35</v>
      </c>
      <c r="K2258" s="59" t="s">
        <v>79</v>
      </c>
      <c r="L2258" s="66">
        <v>111.17</v>
      </c>
    </row>
    <row r="2259" ht="25" customHeight="1" spans="1:12">
      <c r="A2259" s="59">
        <v>2257</v>
      </c>
      <c r="B2259" s="59" t="s">
        <v>23</v>
      </c>
      <c r="C2259" s="59" t="s">
        <v>2799</v>
      </c>
      <c r="D2259" s="59">
        <v>4.35</v>
      </c>
      <c r="E2259" s="62">
        <v>5000</v>
      </c>
      <c r="F2259" s="59">
        <v>20200327</v>
      </c>
      <c r="G2259" s="59">
        <v>20210327</v>
      </c>
      <c r="H2259" s="59">
        <v>20200630</v>
      </c>
      <c r="I2259" s="59" t="s">
        <v>27</v>
      </c>
      <c r="J2259" s="59">
        <v>4.35</v>
      </c>
      <c r="K2259" s="59" t="s">
        <v>79</v>
      </c>
      <c r="L2259" s="66">
        <v>55.58</v>
      </c>
    </row>
    <row r="2260" ht="25" customHeight="1" spans="1:12">
      <c r="A2260" s="59">
        <v>2258</v>
      </c>
      <c r="B2260" s="59" t="s">
        <v>23</v>
      </c>
      <c r="C2260" s="59" t="s">
        <v>2800</v>
      </c>
      <c r="D2260" s="59">
        <v>4.35</v>
      </c>
      <c r="E2260" s="62">
        <v>50000</v>
      </c>
      <c r="F2260" s="59">
        <v>20200327</v>
      </c>
      <c r="G2260" s="59">
        <v>20210327</v>
      </c>
      <c r="H2260" s="59">
        <v>20200630</v>
      </c>
      <c r="I2260" s="59" t="s">
        <v>22</v>
      </c>
      <c r="J2260" s="59">
        <v>4.35</v>
      </c>
      <c r="K2260" s="59" t="s">
        <v>79</v>
      </c>
      <c r="L2260" s="66">
        <v>555.83</v>
      </c>
    </row>
    <row r="2261" ht="25" customHeight="1" spans="1:12">
      <c r="A2261" s="59">
        <v>2259</v>
      </c>
      <c r="B2261" s="59" t="s">
        <v>258</v>
      </c>
      <c r="C2261" s="59" t="s">
        <v>2801</v>
      </c>
      <c r="D2261" s="59">
        <v>4.35</v>
      </c>
      <c r="E2261" s="62">
        <v>30000</v>
      </c>
      <c r="F2261" s="59">
        <v>20200330</v>
      </c>
      <c r="G2261" s="59">
        <v>20210330</v>
      </c>
      <c r="H2261" s="59">
        <v>20200630</v>
      </c>
      <c r="I2261" s="59" t="s">
        <v>2324</v>
      </c>
      <c r="J2261" s="59">
        <v>4.35</v>
      </c>
      <c r="K2261" s="59" t="s">
        <v>79</v>
      </c>
      <c r="L2261" s="66">
        <v>333.5</v>
      </c>
    </row>
    <row r="2262" ht="25" customHeight="1" spans="1:12">
      <c r="A2262" s="59">
        <v>2260</v>
      </c>
      <c r="B2262" s="59" t="s">
        <v>34</v>
      </c>
      <c r="C2262" s="59" t="s">
        <v>2802</v>
      </c>
      <c r="D2262" s="59" t="s">
        <v>163</v>
      </c>
      <c r="E2262" s="62">
        <v>20000</v>
      </c>
      <c r="F2262" s="59" t="s">
        <v>2803</v>
      </c>
      <c r="G2262" s="59" t="s">
        <v>2804</v>
      </c>
      <c r="H2262" s="59">
        <v>20200630</v>
      </c>
      <c r="I2262" s="59" t="s">
        <v>2805</v>
      </c>
      <c r="J2262" s="59" t="s">
        <v>163</v>
      </c>
      <c r="K2262" s="59" t="s">
        <v>79</v>
      </c>
      <c r="L2262" s="66">
        <f t="shared" ref="L2262:L2293" si="5">E2262*36.25/30*91/10000</f>
        <v>219.916666666667</v>
      </c>
    </row>
    <row r="2263" ht="25" customHeight="1" spans="1:12">
      <c r="A2263" s="59">
        <v>2261</v>
      </c>
      <c r="B2263" s="59" t="s">
        <v>34</v>
      </c>
      <c r="C2263" s="59" t="s">
        <v>2806</v>
      </c>
      <c r="D2263" s="59" t="s">
        <v>163</v>
      </c>
      <c r="E2263" s="62">
        <v>43200</v>
      </c>
      <c r="F2263" s="59" t="s">
        <v>296</v>
      </c>
      <c r="G2263" s="59" t="s">
        <v>297</v>
      </c>
      <c r="H2263" s="59">
        <v>20200630</v>
      </c>
      <c r="I2263" s="59" t="s">
        <v>32</v>
      </c>
      <c r="J2263" s="59" t="s">
        <v>163</v>
      </c>
      <c r="K2263" s="59" t="s">
        <v>79</v>
      </c>
      <c r="L2263" s="66">
        <f t="shared" si="5"/>
        <v>475.02</v>
      </c>
    </row>
    <row r="2264" ht="25" customHeight="1" spans="1:12">
      <c r="A2264" s="59">
        <v>2262</v>
      </c>
      <c r="B2264" s="59" t="s">
        <v>34</v>
      </c>
      <c r="C2264" s="59" t="s">
        <v>2807</v>
      </c>
      <c r="D2264" s="59" t="s">
        <v>163</v>
      </c>
      <c r="E2264" s="62">
        <v>44000</v>
      </c>
      <c r="F2264" s="59" t="s">
        <v>296</v>
      </c>
      <c r="G2264" s="59" t="s">
        <v>297</v>
      </c>
      <c r="H2264" s="59">
        <v>20200630</v>
      </c>
      <c r="I2264" s="59" t="s">
        <v>32</v>
      </c>
      <c r="J2264" s="59" t="s">
        <v>163</v>
      </c>
      <c r="K2264" s="59" t="s">
        <v>79</v>
      </c>
      <c r="L2264" s="66">
        <f t="shared" si="5"/>
        <v>483.816666666667</v>
      </c>
    </row>
    <row r="2265" ht="25" customHeight="1" spans="1:12">
      <c r="A2265" s="59">
        <v>2263</v>
      </c>
      <c r="B2265" s="59" t="s">
        <v>34</v>
      </c>
      <c r="C2265" s="59" t="s">
        <v>2808</v>
      </c>
      <c r="D2265" s="59" t="s">
        <v>163</v>
      </c>
      <c r="E2265" s="62">
        <v>44400</v>
      </c>
      <c r="F2265" s="59" t="s">
        <v>296</v>
      </c>
      <c r="G2265" s="59" t="s">
        <v>297</v>
      </c>
      <c r="H2265" s="59">
        <v>20200630</v>
      </c>
      <c r="I2265" s="59" t="s">
        <v>32</v>
      </c>
      <c r="J2265" s="59" t="s">
        <v>163</v>
      </c>
      <c r="K2265" s="59" t="s">
        <v>79</v>
      </c>
      <c r="L2265" s="66">
        <f t="shared" si="5"/>
        <v>488.215</v>
      </c>
    </row>
    <row r="2266" ht="25" customHeight="1" spans="1:12">
      <c r="A2266" s="59">
        <v>2264</v>
      </c>
      <c r="B2266" s="59" t="s">
        <v>34</v>
      </c>
      <c r="C2266" s="59" t="s">
        <v>2809</v>
      </c>
      <c r="D2266" s="59" t="s">
        <v>163</v>
      </c>
      <c r="E2266" s="62">
        <v>44500</v>
      </c>
      <c r="F2266" s="59" t="s">
        <v>296</v>
      </c>
      <c r="G2266" s="59" t="s">
        <v>297</v>
      </c>
      <c r="H2266" s="59">
        <v>20200630</v>
      </c>
      <c r="I2266" s="59" t="s">
        <v>32</v>
      </c>
      <c r="J2266" s="59" t="s">
        <v>163</v>
      </c>
      <c r="K2266" s="59" t="s">
        <v>79</v>
      </c>
      <c r="L2266" s="66">
        <f t="shared" si="5"/>
        <v>489.314583333333</v>
      </c>
    </row>
    <row r="2267" ht="25" customHeight="1" spans="1:12">
      <c r="A2267" s="59">
        <v>2265</v>
      </c>
      <c r="B2267" s="59" t="s">
        <v>34</v>
      </c>
      <c r="C2267" s="59" t="s">
        <v>1669</v>
      </c>
      <c r="D2267" s="59" t="s">
        <v>163</v>
      </c>
      <c r="E2267" s="62">
        <v>44700</v>
      </c>
      <c r="F2267" s="59" t="s">
        <v>296</v>
      </c>
      <c r="G2267" s="59" t="s">
        <v>297</v>
      </c>
      <c r="H2267" s="59">
        <v>20200630</v>
      </c>
      <c r="I2267" s="59" t="s">
        <v>32</v>
      </c>
      <c r="J2267" s="59" t="s">
        <v>163</v>
      </c>
      <c r="K2267" s="59" t="s">
        <v>79</v>
      </c>
      <c r="L2267" s="66">
        <f t="shared" si="5"/>
        <v>491.51375</v>
      </c>
    </row>
    <row r="2268" ht="25" customHeight="1" spans="1:12">
      <c r="A2268" s="59">
        <v>2266</v>
      </c>
      <c r="B2268" s="59" t="s">
        <v>34</v>
      </c>
      <c r="C2268" s="59" t="s">
        <v>2810</v>
      </c>
      <c r="D2268" s="59" t="s">
        <v>163</v>
      </c>
      <c r="E2268" s="62">
        <v>44800</v>
      </c>
      <c r="F2268" s="59" t="s">
        <v>296</v>
      </c>
      <c r="G2268" s="59" t="s">
        <v>297</v>
      </c>
      <c r="H2268" s="59">
        <v>20200630</v>
      </c>
      <c r="I2268" s="59" t="s">
        <v>32</v>
      </c>
      <c r="J2268" s="59" t="s">
        <v>163</v>
      </c>
      <c r="K2268" s="59" t="s">
        <v>79</v>
      </c>
      <c r="L2268" s="66">
        <f t="shared" si="5"/>
        <v>492.613333333333</v>
      </c>
    </row>
    <row r="2269" ht="25" customHeight="1" spans="1:12">
      <c r="A2269" s="59">
        <v>2267</v>
      </c>
      <c r="B2269" s="59" t="s">
        <v>34</v>
      </c>
      <c r="C2269" s="59" t="s">
        <v>2811</v>
      </c>
      <c r="D2269" s="59" t="s">
        <v>163</v>
      </c>
      <c r="E2269" s="62">
        <v>45800</v>
      </c>
      <c r="F2269" s="59" t="s">
        <v>296</v>
      </c>
      <c r="G2269" s="59" t="s">
        <v>297</v>
      </c>
      <c r="H2269" s="59">
        <v>20200630</v>
      </c>
      <c r="I2269" s="59" t="s">
        <v>32</v>
      </c>
      <c r="J2269" s="59" t="s">
        <v>163</v>
      </c>
      <c r="K2269" s="59" t="s">
        <v>79</v>
      </c>
      <c r="L2269" s="66">
        <f t="shared" si="5"/>
        <v>503.609166666667</v>
      </c>
    </row>
    <row r="2270" ht="25" customHeight="1" spans="1:12">
      <c r="A2270" s="59">
        <v>2268</v>
      </c>
      <c r="B2270" s="59" t="s">
        <v>34</v>
      </c>
      <c r="C2270" s="59" t="s">
        <v>2812</v>
      </c>
      <c r="D2270" s="59" t="s">
        <v>163</v>
      </c>
      <c r="E2270" s="62">
        <v>46700</v>
      </c>
      <c r="F2270" s="59" t="s">
        <v>296</v>
      </c>
      <c r="G2270" s="59" t="s">
        <v>297</v>
      </c>
      <c r="H2270" s="59">
        <v>20200630</v>
      </c>
      <c r="I2270" s="59" t="s">
        <v>32</v>
      </c>
      <c r="J2270" s="59" t="s">
        <v>163</v>
      </c>
      <c r="K2270" s="59" t="s">
        <v>79</v>
      </c>
      <c r="L2270" s="66">
        <f t="shared" si="5"/>
        <v>513.505416666667</v>
      </c>
    </row>
    <row r="2271" ht="25" customHeight="1" spans="1:12">
      <c r="A2271" s="59">
        <v>2269</v>
      </c>
      <c r="B2271" s="59" t="s">
        <v>34</v>
      </c>
      <c r="C2271" s="59" t="s">
        <v>2813</v>
      </c>
      <c r="D2271" s="59" t="s">
        <v>163</v>
      </c>
      <c r="E2271" s="62">
        <v>46900</v>
      </c>
      <c r="F2271" s="59" t="s">
        <v>296</v>
      </c>
      <c r="G2271" s="59" t="s">
        <v>297</v>
      </c>
      <c r="H2271" s="59">
        <v>20200630</v>
      </c>
      <c r="I2271" s="59" t="s">
        <v>32</v>
      </c>
      <c r="J2271" s="59" t="s">
        <v>163</v>
      </c>
      <c r="K2271" s="59" t="s">
        <v>79</v>
      </c>
      <c r="L2271" s="66">
        <f t="shared" si="5"/>
        <v>515.704583333333</v>
      </c>
    </row>
    <row r="2272" ht="25" customHeight="1" spans="1:12">
      <c r="A2272" s="59">
        <v>2270</v>
      </c>
      <c r="B2272" s="59" t="s">
        <v>34</v>
      </c>
      <c r="C2272" s="59" t="s">
        <v>2814</v>
      </c>
      <c r="D2272" s="59" t="s">
        <v>163</v>
      </c>
      <c r="E2272" s="62">
        <v>48700</v>
      </c>
      <c r="F2272" s="59" t="s">
        <v>296</v>
      </c>
      <c r="G2272" s="59" t="s">
        <v>297</v>
      </c>
      <c r="H2272" s="59">
        <v>20200630</v>
      </c>
      <c r="I2272" s="59" t="s">
        <v>32</v>
      </c>
      <c r="J2272" s="59" t="s">
        <v>163</v>
      </c>
      <c r="K2272" s="59" t="s">
        <v>79</v>
      </c>
      <c r="L2272" s="66">
        <f t="shared" si="5"/>
        <v>535.497083333333</v>
      </c>
    </row>
    <row r="2273" ht="25" customHeight="1" spans="1:12">
      <c r="A2273" s="59">
        <v>2271</v>
      </c>
      <c r="B2273" s="59" t="s">
        <v>34</v>
      </c>
      <c r="C2273" s="59" t="s">
        <v>2815</v>
      </c>
      <c r="D2273" s="59" t="s">
        <v>163</v>
      </c>
      <c r="E2273" s="62">
        <v>48900</v>
      </c>
      <c r="F2273" s="59" t="s">
        <v>296</v>
      </c>
      <c r="G2273" s="59" t="s">
        <v>297</v>
      </c>
      <c r="H2273" s="59">
        <v>20200630</v>
      </c>
      <c r="I2273" s="59" t="s">
        <v>32</v>
      </c>
      <c r="J2273" s="59" t="s">
        <v>163</v>
      </c>
      <c r="K2273" s="59" t="s">
        <v>79</v>
      </c>
      <c r="L2273" s="66">
        <f t="shared" si="5"/>
        <v>537.69625</v>
      </c>
    </row>
    <row r="2274" ht="25" customHeight="1" spans="1:12">
      <c r="A2274" s="59">
        <v>2272</v>
      </c>
      <c r="B2274" s="59" t="s">
        <v>34</v>
      </c>
      <c r="C2274" s="59" t="s">
        <v>2816</v>
      </c>
      <c r="D2274" s="59" t="s">
        <v>163</v>
      </c>
      <c r="E2274" s="62">
        <v>48900</v>
      </c>
      <c r="F2274" s="59" t="s">
        <v>296</v>
      </c>
      <c r="G2274" s="59" t="s">
        <v>297</v>
      </c>
      <c r="H2274" s="59">
        <v>20200630</v>
      </c>
      <c r="I2274" s="59" t="s">
        <v>32</v>
      </c>
      <c r="J2274" s="59" t="s">
        <v>163</v>
      </c>
      <c r="K2274" s="59" t="s">
        <v>79</v>
      </c>
      <c r="L2274" s="66">
        <f t="shared" si="5"/>
        <v>537.69625</v>
      </c>
    </row>
    <row r="2275" ht="25" customHeight="1" spans="1:12">
      <c r="A2275" s="59">
        <v>2273</v>
      </c>
      <c r="B2275" s="59" t="s">
        <v>34</v>
      </c>
      <c r="C2275" s="59" t="s">
        <v>2817</v>
      </c>
      <c r="D2275" s="59" t="s">
        <v>163</v>
      </c>
      <c r="E2275" s="62">
        <v>49000</v>
      </c>
      <c r="F2275" s="59" t="s">
        <v>296</v>
      </c>
      <c r="G2275" s="59" t="s">
        <v>297</v>
      </c>
      <c r="H2275" s="59">
        <v>20200630</v>
      </c>
      <c r="I2275" s="59" t="s">
        <v>32</v>
      </c>
      <c r="J2275" s="59" t="s">
        <v>163</v>
      </c>
      <c r="K2275" s="59" t="s">
        <v>79</v>
      </c>
      <c r="L2275" s="66">
        <f t="shared" si="5"/>
        <v>538.795833333333</v>
      </c>
    </row>
    <row r="2276" ht="25" customHeight="1" spans="1:12">
      <c r="A2276" s="59">
        <v>2274</v>
      </c>
      <c r="B2276" s="59" t="s">
        <v>34</v>
      </c>
      <c r="C2276" s="59" t="s">
        <v>2818</v>
      </c>
      <c r="D2276" s="59" t="s">
        <v>163</v>
      </c>
      <c r="E2276" s="62">
        <v>49100</v>
      </c>
      <c r="F2276" s="59" t="s">
        <v>296</v>
      </c>
      <c r="G2276" s="59" t="s">
        <v>297</v>
      </c>
      <c r="H2276" s="59">
        <v>20200630</v>
      </c>
      <c r="I2276" s="59" t="s">
        <v>32</v>
      </c>
      <c r="J2276" s="59" t="s">
        <v>163</v>
      </c>
      <c r="K2276" s="59" t="s">
        <v>79</v>
      </c>
      <c r="L2276" s="66">
        <f t="shared" si="5"/>
        <v>539.895416666667</v>
      </c>
    </row>
    <row r="2277" ht="25" customHeight="1" spans="1:12">
      <c r="A2277" s="59">
        <v>2275</v>
      </c>
      <c r="B2277" s="59" t="s">
        <v>34</v>
      </c>
      <c r="C2277" s="59" t="s">
        <v>2819</v>
      </c>
      <c r="D2277" s="59" t="s">
        <v>163</v>
      </c>
      <c r="E2277" s="62">
        <v>49200</v>
      </c>
      <c r="F2277" s="59" t="s">
        <v>296</v>
      </c>
      <c r="G2277" s="59" t="s">
        <v>297</v>
      </c>
      <c r="H2277" s="59">
        <v>20200630</v>
      </c>
      <c r="I2277" s="59" t="s">
        <v>32</v>
      </c>
      <c r="J2277" s="59" t="s">
        <v>163</v>
      </c>
      <c r="K2277" s="59" t="s">
        <v>79</v>
      </c>
      <c r="L2277" s="66">
        <f t="shared" si="5"/>
        <v>540.995</v>
      </c>
    </row>
    <row r="2278" ht="25" customHeight="1" spans="1:12">
      <c r="A2278" s="59">
        <v>2276</v>
      </c>
      <c r="B2278" s="59" t="s">
        <v>34</v>
      </c>
      <c r="C2278" s="59" t="s">
        <v>1375</v>
      </c>
      <c r="D2278" s="59" t="s">
        <v>163</v>
      </c>
      <c r="E2278" s="62">
        <v>20000</v>
      </c>
      <c r="F2278" s="59" t="s">
        <v>2820</v>
      </c>
      <c r="G2278" s="59" t="s">
        <v>2692</v>
      </c>
      <c r="H2278" s="59">
        <v>20200630</v>
      </c>
      <c r="I2278" s="59" t="s">
        <v>2821</v>
      </c>
      <c r="J2278" s="59" t="s">
        <v>163</v>
      </c>
      <c r="K2278" s="59" t="s">
        <v>79</v>
      </c>
      <c r="L2278" s="66">
        <f t="shared" si="5"/>
        <v>219.916666666667</v>
      </c>
    </row>
    <row r="2279" ht="25" customHeight="1" spans="1:12">
      <c r="A2279" s="59">
        <v>2277</v>
      </c>
      <c r="B2279" s="59" t="s">
        <v>34</v>
      </c>
      <c r="C2279" s="59" t="s">
        <v>2822</v>
      </c>
      <c r="D2279" s="59" t="s">
        <v>163</v>
      </c>
      <c r="E2279" s="62">
        <v>20000</v>
      </c>
      <c r="F2279" s="59" t="s">
        <v>2820</v>
      </c>
      <c r="G2279" s="59" t="s">
        <v>2692</v>
      </c>
      <c r="H2279" s="59">
        <v>20200630</v>
      </c>
      <c r="I2279" s="59" t="s">
        <v>2823</v>
      </c>
      <c r="J2279" s="59" t="s">
        <v>163</v>
      </c>
      <c r="K2279" s="59" t="s">
        <v>79</v>
      </c>
      <c r="L2279" s="66">
        <f t="shared" si="5"/>
        <v>219.916666666667</v>
      </c>
    </row>
    <row r="2280" ht="25" customHeight="1" spans="1:12">
      <c r="A2280" s="59">
        <v>2278</v>
      </c>
      <c r="B2280" s="59" t="s">
        <v>34</v>
      </c>
      <c r="C2280" s="59" t="s">
        <v>2824</v>
      </c>
      <c r="D2280" s="59" t="s">
        <v>163</v>
      </c>
      <c r="E2280" s="62">
        <v>20000</v>
      </c>
      <c r="F2280" s="59" t="s">
        <v>2820</v>
      </c>
      <c r="G2280" s="59" t="s">
        <v>2692</v>
      </c>
      <c r="H2280" s="59">
        <v>20200630</v>
      </c>
      <c r="I2280" s="59" t="s">
        <v>1313</v>
      </c>
      <c r="J2280" s="59" t="s">
        <v>163</v>
      </c>
      <c r="K2280" s="59" t="s">
        <v>79</v>
      </c>
      <c r="L2280" s="66">
        <f t="shared" si="5"/>
        <v>219.916666666667</v>
      </c>
    </row>
    <row r="2281" ht="25" customHeight="1" spans="1:12">
      <c r="A2281" s="59">
        <v>2279</v>
      </c>
      <c r="B2281" s="59" t="s">
        <v>34</v>
      </c>
      <c r="C2281" s="59" t="s">
        <v>2825</v>
      </c>
      <c r="D2281" s="59" t="s">
        <v>163</v>
      </c>
      <c r="E2281" s="62">
        <v>30000</v>
      </c>
      <c r="F2281" s="59" t="s">
        <v>2820</v>
      </c>
      <c r="G2281" s="59" t="s">
        <v>2692</v>
      </c>
      <c r="H2281" s="59">
        <v>20200630</v>
      </c>
      <c r="I2281" s="59" t="s">
        <v>2805</v>
      </c>
      <c r="J2281" s="59" t="s">
        <v>163</v>
      </c>
      <c r="K2281" s="59" t="s">
        <v>79</v>
      </c>
      <c r="L2281" s="66">
        <f t="shared" si="5"/>
        <v>329.875</v>
      </c>
    </row>
    <row r="2282" ht="25" customHeight="1" spans="1:12">
      <c r="A2282" s="59">
        <v>2280</v>
      </c>
      <c r="B2282" s="59" t="s">
        <v>34</v>
      </c>
      <c r="C2282" s="59" t="s">
        <v>2826</v>
      </c>
      <c r="D2282" s="59" t="s">
        <v>163</v>
      </c>
      <c r="E2282" s="62">
        <v>30000</v>
      </c>
      <c r="F2282" s="59" t="s">
        <v>2820</v>
      </c>
      <c r="G2282" s="59" t="s">
        <v>2692</v>
      </c>
      <c r="H2282" s="59">
        <v>20200630</v>
      </c>
      <c r="I2282" s="59" t="s">
        <v>2827</v>
      </c>
      <c r="J2282" s="59" t="s">
        <v>163</v>
      </c>
      <c r="K2282" s="59" t="s">
        <v>79</v>
      </c>
      <c r="L2282" s="66">
        <f t="shared" si="5"/>
        <v>329.875</v>
      </c>
    </row>
    <row r="2283" ht="25" customHeight="1" spans="1:12">
      <c r="A2283" s="59">
        <v>2281</v>
      </c>
      <c r="B2283" s="59" t="s">
        <v>34</v>
      </c>
      <c r="C2283" s="59" t="s">
        <v>2828</v>
      </c>
      <c r="D2283" s="59" t="s">
        <v>163</v>
      </c>
      <c r="E2283" s="62">
        <v>20000</v>
      </c>
      <c r="F2283" s="59" t="s">
        <v>2829</v>
      </c>
      <c r="G2283" s="59" t="s">
        <v>2830</v>
      </c>
      <c r="H2283" s="59">
        <v>20200630</v>
      </c>
      <c r="I2283" s="59" t="s">
        <v>2831</v>
      </c>
      <c r="J2283" s="59" t="s">
        <v>163</v>
      </c>
      <c r="K2283" s="59" t="s">
        <v>79</v>
      </c>
      <c r="L2283" s="66">
        <f t="shared" si="5"/>
        <v>219.916666666667</v>
      </c>
    </row>
    <row r="2284" ht="25" customHeight="1" spans="1:12">
      <c r="A2284" s="59">
        <v>2282</v>
      </c>
      <c r="B2284" s="59" t="s">
        <v>34</v>
      </c>
      <c r="C2284" s="59" t="s">
        <v>2832</v>
      </c>
      <c r="D2284" s="59" t="s">
        <v>163</v>
      </c>
      <c r="E2284" s="62">
        <v>50000</v>
      </c>
      <c r="F2284" s="59" t="s">
        <v>2829</v>
      </c>
      <c r="G2284" s="59" t="s">
        <v>2830</v>
      </c>
      <c r="H2284" s="59">
        <v>20200630</v>
      </c>
      <c r="I2284" s="59" t="s">
        <v>2833</v>
      </c>
      <c r="J2284" s="59" t="s">
        <v>163</v>
      </c>
      <c r="K2284" s="59" t="s">
        <v>79</v>
      </c>
      <c r="L2284" s="66">
        <f t="shared" si="5"/>
        <v>549.791666666667</v>
      </c>
    </row>
    <row r="2285" ht="25" customHeight="1" spans="1:12">
      <c r="A2285" s="59">
        <v>2283</v>
      </c>
      <c r="B2285" s="59" t="s">
        <v>34</v>
      </c>
      <c r="C2285" s="59" t="s">
        <v>2834</v>
      </c>
      <c r="D2285" s="59" t="s">
        <v>163</v>
      </c>
      <c r="E2285" s="62">
        <v>50000</v>
      </c>
      <c r="F2285" s="59" t="s">
        <v>2829</v>
      </c>
      <c r="G2285" s="59" t="s">
        <v>2830</v>
      </c>
      <c r="H2285" s="59">
        <v>20200630</v>
      </c>
      <c r="I2285" s="59" t="s">
        <v>2835</v>
      </c>
      <c r="J2285" s="59" t="s">
        <v>163</v>
      </c>
      <c r="K2285" s="59" t="s">
        <v>79</v>
      </c>
      <c r="L2285" s="66">
        <f t="shared" si="5"/>
        <v>549.791666666667</v>
      </c>
    </row>
    <row r="2286" ht="25" customHeight="1" spans="1:12">
      <c r="A2286" s="59">
        <v>2284</v>
      </c>
      <c r="B2286" s="59" t="s">
        <v>74</v>
      </c>
      <c r="C2286" s="59" t="s">
        <v>2836</v>
      </c>
      <c r="D2286" s="59" t="s">
        <v>163</v>
      </c>
      <c r="E2286" s="62">
        <v>3000</v>
      </c>
      <c r="F2286" s="59" t="s">
        <v>2044</v>
      </c>
      <c r="G2286" s="59" t="s">
        <v>2045</v>
      </c>
      <c r="H2286" s="59">
        <v>20200630</v>
      </c>
      <c r="I2286" s="59" t="s">
        <v>27</v>
      </c>
      <c r="J2286" s="59" t="s">
        <v>163</v>
      </c>
      <c r="K2286" s="59" t="s">
        <v>79</v>
      </c>
      <c r="L2286" s="66">
        <f t="shared" si="5"/>
        <v>32.9875</v>
      </c>
    </row>
    <row r="2287" ht="25" customHeight="1" spans="1:12">
      <c r="A2287" s="59">
        <v>2285</v>
      </c>
      <c r="B2287" s="59" t="s">
        <v>74</v>
      </c>
      <c r="C2287" s="59" t="s">
        <v>2837</v>
      </c>
      <c r="D2287" s="59" t="s">
        <v>163</v>
      </c>
      <c r="E2287" s="62">
        <v>5000</v>
      </c>
      <c r="F2287" s="59" t="s">
        <v>2044</v>
      </c>
      <c r="G2287" s="59" t="s">
        <v>2045</v>
      </c>
      <c r="H2287" s="59">
        <v>20200630</v>
      </c>
      <c r="I2287" s="59" t="s">
        <v>2838</v>
      </c>
      <c r="J2287" s="59" t="s">
        <v>163</v>
      </c>
      <c r="K2287" s="59" t="s">
        <v>79</v>
      </c>
      <c r="L2287" s="66">
        <f t="shared" si="5"/>
        <v>54.9791666666667</v>
      </c>
    </row>
    <row r="2288" ht="25" customHeight="1" spans="1:12">
      <c r="A2288" s="59">
        <v>2286</v>
      </c>
      <c r="B2288" s="59" t="s">
        <v>74</v>
      </c>
      <c r="C2288" s="59" t="s">
        <v>2839</v>
      </c>
      <c r="D2288" s="59" t="s">
        <v>163</v>
      </c>
      <c r="E2288" s="62">
        <v>5000</v>
      </c>
      <c r="F2288" s="59" t="s">
        <v>2044</v>
      </c>
      <c r="G2288" s="59" t="s">
        <v>2045</v>
      </c>
      <c r="H2288" s="59">
        <v>20200630</v>
      </c>
      <c r="I2288" s="59" t="s">
        <v>383</v>
      </c>
      <c r="J2288" s="59" t="s">
        <v>163</v>
      </c>
      <c r="K2288" s="59" t="s">
        <v>79</v>
      </c>
      <c r="L2288" s="66">
        <f t="shared" si="5"/>
        <v>54.9791666666667</v>
      </c>
    </row>
    <row r="2289" ht="25" customHeight="1" spans="1:12">
      <c r="A2289" s="59">
        <v>2287</v>
      </c>
      <c r="B2289" s="59" t="s">
        <v>74</v>
      </c>
      <c r="C2289" s="59" t="s">
        <v>2840</v>
      </c>
      <c r="D2289" s="59" t="s">
        <v>163</v>
      </c>
      <c r="E2289" s="62">
        <v>10000</v>
      </c>
      <c r="F2289" s="59" t="s">
        <v>2044</v>
      </c>
      <c r="G2289" s="59" t="s">
        <v>2045</v>
      </c>
      <c r="H2289" s="59">
        <v>20200630</v>
      </c>
      <c r="I2289" s="59" t="s">
        <v>2841</v>
      </c>
      <c r="J2289" s="59" t="s">
        <v>163</v>
      </c>
      <c r="K2289" s="59" t="s">
        <v>79</v>
      </c>
      <c r="L2289" s="66">
        <f t="shared" si="5"/>
        <v>109.958333333333</v>
      </c>
    </row>
    <row r="2290" ht="25" customHeight="1" spans="1:12">
      <c r="A2290" s="59">
        <v>2288</v>
      </c>
      <c r="B2290" s="59" t="s">
        <v>74</v>
      </c>
      <c r="C2290" s="59" t="s">
        <v>2842</v>
      </c>
      <c r="D2290" s="59" t="s">
        <v>163</v>
      </c>
      <c r="E2290" s="62">
        <v>10000</v>
      </c>
      <c r="F2290" s="59" t="s">
        <v>2044</v>
      </c>
      <c r="G2290" s="59" t="s">
        <v>2045</v>
      </c>
      <c r="H2290" s="59">
        <v>20200630</v>
      </c>
      <c r="I2290" s="59" t="s">
        <v>441</v>
      </c>
      <c r="J2290" s="59" t="s">
        <v>163</v>
      </c>
      <c r="K2290" s="59" t="s">
        <v>79</v>
      </c>
      <c r="L2290" s="66">
        <f t="shared" si="5"/>
        <v>109.958333333333</v>
      </c>
    </row>
    <row r="2291" ht="25" customHeight="1" spans="1:12">
      <c r="A2291" s="59">
        <v>2289</v>
      </c>
      <c r="B2291" s="59" t="s">
        <v>74</v>
      </c>
      <c r="C2291" s="59" t="s">
        <v>2843</v>
      </c>
      <c r="D2291" s="59" t="s">
        <v>163</v>
      </c>
      <c r="E2291" s="62">
        <v>10000</v>
      </c>
      <c r="F2291" s="59" t="s">
        <v>2044</v>
      </c>
      <c r="G2291" s="59" t="s">
        <v>2045</v>
      </c>
      <c r="H2291" s="59">
        <v>20200630</v>
      </c>
      <c r="I2291" s="59" t="s">
        <v>27</v>
      </c>
      <c r="J2291" s="59" t="s">
        <v>163</v>
      </c>
      <c r="K2291" s="59" t="s">
        <v>79</v>
      </c>
      <c r="L2291" s="66">
        <f t="shared" si="5"/>
        <v>109.958333333333</v>
      </c>
    </row>
    <row r="2292" ht="25" customHeight="1" spans="1:12">
      <c r="A2292" s="59">
        <v>2290</v>
      </c>
      <c r="B2292" s="59" t="s">
        <v>74</v>
      </c>
      <c r="C2292" s="59" t="s">
        <v>2844</v>
      </c>
      <c r="D2292" s="59" t="s">
        <v>163</v>
      </c>
      <c r="E2292" s="62">
        <v>15000</v>
      </c>
      <c r="F2292" s="59" t="s">
        <v>2044</v>
      </c>
      <c r="G2292" s="59" t="s">
        <v>2045</v>
      </c>
      <c r="H2292" s="59">
        <v>20200630</v>
      </c>
      <c r="I2292" s="59" t="s">
        <v>27</v>
      </c>
      <c r="J2292" s="59" t="s">
        <v>163</v>
      </c>
      <c r="K2292" s="59" t="s">
        <v>79</v>
      </c>
      <c r="L2292" s="66">
        <f t="shared" si="5"/>
        <v>164.9375</v>
      </c>
    </row>
    <row r="2293" ht="25" customHeight="1" spans="1:12">
      <c r="A2293" s="59">
        <v>2291</v>
      </c>
      <c r="B2293" s="59" t="s">
        <v>74</v>
      </c>
      <c r="C2293" s="59" t="s">
        <v>2845</v>
      </c>
      <c r="D2293" s="59" t="s">
        <v>163</v>
      </c>
      <c r="E2293" s="62">
        <v>40000</v>
      </c>
      <c r="F2293" s="59" t="s">
        <v>2044</v>
      </c>
      <c r="G2293" s="59" t="s">
        <v>2045</v>
      </c>
      <c r="H2293" s="59">
        <v>20200630</v>
      </c>
      <c r="I2293" s="59" t="s">
        <v>2846</v>
      </c>
      <c r="J2293" s="59" t="s">
        <v>163</v>
      </c>
      <c r="K2293" s="59" t="s">
        <v>79</v>
      </c>
      <c r="L2293" s="66">
        <f t="shared" si="5"/>
        <v>439.833333333333</v>
      </c>
    </row>
    <row r="2294" ht="25" customHeight="1" spans="1:12">
      <c r="A2294" s="59">
        <v>2292</v>
      </c>
      <c r="B2294" s="59" t="s">
        <v>427</v>
      </c>
      <c r="C2294" s="59" t="s">
        <v>2847</v>
      </c>
      <c r="D2294" s="59">
        <v>4.35</v>
      </c>
      <c r="E2294" s="62">
        <v>3000</v>
      </c>
      <c r="F2294" s="59">
        <v>20190910</v>
      </c>
      <c r="G2294" s="59">
        <v>20200910</v>
      </c>
      <c r="H2294" s="59">
        <v>20200630</v>
      </c>
      <c r="I2294" s="59" t="s">
        <v>2358</v>
      </c>
      <c r="J2294" s="59">
        <v>4.35</v>
      </c>
      <c r="K2294" s="59" t="s">
        <v>79</v>
      </c>
      <c r="L2294" s="66">
        <v>32.9875</v>
      </c>
    </row>
    <row r="2295" ht="25" customHeight="1" spans="1:12">
      <c r="A2295" s="59">
        <v>2293</v>
      </c>
      <c r="B2295" s="59" t="s">
        <v>427</v>
      </c>
      <c r="C2295" s="59" t="s">
        <v>2848</v>
      </c>
      <c r="D2295" s="59">
        <v>4.35</v>
      </c>
      <c r="E2295" s="62">
        <v>50000</v>
      </c>
      <c r="F2295" s="59">
        <v>20190910</v>
      </c>
      <c r="G2295" s="59">
        <v>20200910</v>
      </c>
      <c r="H2295" s="59">
        <v>20200630</v>
      </c>
      <c r="I2295" s="59" t="s">
        <v>2849</v>
      </c>
      <c r="J2295" s="59">
        <v>4.35</v>
      </c>
      <c r="K2295" s="59" t="s">
        <v>79</v>
      </c>
      <c r="L2295" s="66">
        <v>549.791666666667</v>
      </c>
    </row>
    <row r="2296" ht="25" customHeight="1" spans="1:12">
      <c r="A2296" s="59">
        <v>2294</v>
      </c>
      <c r="B2296" s="59" t="s">
        <v>427</v>
      </c>
      <c r="C2296" s="59" t="s">
        <v>2850</v>
      </c>
      <c r="D2296" s="59">
        <v>4.35</v>
      </c>
      <c r="E2296" s="62">
        <v>20000</v>
      </c>
      <c r="F2296" s="59">
        <v>20190916</v>
      </c>
      <c r="G2296" s="59">
        <v>20200916</v>
      </c>
      <c r="H2296" s="59">
        <v>20200630</v>
      </c>
      <c r="I2296" s="59" t="s">
        <v>27</v>
      </c>
      <c r="J2296" s="59">
        <v>4.35</v>
      </c>
      <c r="K2296" s="59" t="s">
        <v>79</v>
      </c>
      <c r="L2296" s="66">
        <v>219.916666666667</v>
      </c>
    </row>
    <row r="2297" ht="25" customHeight="1" spans="1:12">
      <c r="A2297" s="59">
        <v>2295</v>
      </c>
      <c r="B2297" s="59" t="s">
        <v>427</v>
      </c>
      <c r="C2297" s="59" t="s">
        <v>2851</v>
      </c>
      <c r="D2297" s="59">
        <v>4.35</v>
      </c>
      <c r="E2297" s="62">
        <v>30000</v>
      </c>
      <c r="F2297" s="59">
        <v>20190916</v>
      </c>
      <c r="G2297" s="59">
        <v>20200916</v>
      </c>
      <c r="H2297" s="59">
        <v>20200630</v>
      </c>
      <c r="I2297" s="59" t="s">
        <v>27</v>
      </c>
      <c r="J2297" s="59">
        <v>4.35</v>
      </c>
      <c r="K2297" s="59" t="s">
        <v>79</v>
      </c>
      <c r="L2297" s="66">
        <v>329.875</v>
      </c>
    </row>
    <row r="2298" ht="25" customHeight="1" spans="1:12">
      <c r="A2298" s="59">
        <v>2296</v>
      </c>
      <c r="B2298" s="59" t="s">
        <v>427</v>
      </c>
      <c r="C2298" s="59" t="s">
        <v>2852</v>
      </c>
      <c r="D2298" s="59">
        <v>4.35</v>
      </c>
      <c r="E2298" s="62">
        <v>50000</v>
      </c>
      <c r="F2298" s="59">
        <v>20190919</v>
      </c>
      <c r="G2298" s="59">
        <v>20200919</v>
      </c>
      <c r="H2298" s="59">
        <v>20200630</v>
      </c>
      <c r="I2298" s="59" t="s">
        <v>2853</v>
      </c>
      <c r="J2298" s="59">
        <v>4.35</v>
      </c>
      <c r="K2298" s="59" t="s">
        <v>79</v>
      </c>
      <c r="L2298" s="66">
        <v>549.791666666667</v>
      </c>
    </row>
    <row r="2299" ht="25" customHeight="1" spans="1:12">
      <c r="A2299" s="59">
        <v>2297</v>
      </c>
      <c r="B2299" s="59" t="s">
        <v>427</v>
      </c>
      <c r="C2299" s="59" t="s">
        <v>2854</v>
      </c>
      <c r="D2299" s="59">
        <v>4.35</v>
      </c>
      <c r="E2299" s="62">
        <v>10000</v>
      </c>
      <c r="F2299" s="59">
        <v>20190922</v>
      </c>
      <c r="G2299" s="59">
        <v>20200922</v>
      </c>
      <c r="H2299" s="59">
        <v>20200630</v>
      </c>
      <c r="I2299" s="59" t="s">
        <v>27</v>
      </c>
      <c r="J2299" s="59">
        <v>4.35</v>
      </c>
      <c r="K2299" s="59" t="s">
        <v>79</v>
      </c>
      <c r="L2299" s="66">
        <v>109.958333333333</v>
      </c>
    </row>
    <row r="2300" ht="25" customHeight="1" spans="1:12">
      <c r="A2300" s="59">
        <v>2298</v>
      </c>
      <c r="B2300" s="59" t="s">
        <v>427</v>
      </c>
      <c r="C2300" s="59" t="s">
        <v>2855</v>
      </c>
      <c r="D2300" s="59">
        <v>4.35</v>
      </c>
      <c r="E2300" s="62">
        <v>40000</v>
      </c>
      <c r="F2300" s="59">
        <v>20190922</v>
      </c>
      <c r="G2300" s="59">
        <v>20200922</v>
      </c>
      <c r="H2300" s="59">
        <v>20200630</v>
      </c>
      <c r="I2300" s="59" t="s">
        <v>27</v>
      </c>
      <c r="J2300" s="59">
        <v>4.35</v>
      </c>
      <c r="K2300" s="59" t="s">
        <v>79</v>
      </c>
      <c r="L2300" s="66">
        <v>439.833333333333</v>
      </c>
    </row>
    <row r="2301" ht="25" customHeight="1" spans="1:12">
      <c r="A2301" s="59">
        <v>2299</v>
      </c>
      <c r="B2301" s="59" t="s">
        <v>427</v>
      </c>
      <c r="C2301" s="59" t="s">
        <v>2856</v>
      </c>
      <c r="D2301" s="59">
        <v>4.35</v>
      </c>
      <c r="E2301" s="62">
        <v>40000</v>
      </c>
      <c r="F2301" s="59">
        <v>20190922</v>
      </c>
      <c r="G2301" s="59">
        <v>20200922</v>
      </c>
      <c r="H2301" s="59">
        <v>20200630</v>
      </c>
      <c r="I2301" s="59" t="s">
        <v>27</v>
      </c>
      <c r="J2301" s="59">
        <v>4.35</v>
      </c>
      <c r="K2301" s="59" t="s">
        <v>79</v>
      </c>
      <c r="L2301" s="66">
        <v>439.833333333333</v>
      </c>
    </row>
    <row r="2302" ht="25" customHeight="1" spans="1:12">
      <c r="A2302" s="59">
        <v>2300</v>
      </c>
      <c r="B2302" s="59" t="s">
        <v>427</v>
      </c>
      <c r="C2302" s="59" t="s">
        <v>2857</v>
      </c>
      <c r="D2302" s="59">
        <v>4.35</v>
      </c>
      <c r="E2302" s="62">
        <v>50000</v>
      </c>
      <c r="F2302" s="59">
        <v>20190922</v>
      </c>
      <c r="G2302" s="59">
        <v>20200922</v>
      </c>
      <c r="H2302" s="59">
        <v>20200630</v>
      </c>
      <c r="I2302" s="59" t="s">
        <v>2858</v>
      </c>
      <c r="J2302" s="59">
        <v>4.35</v>
      </c>
      <c r="K2302" s="59" t="s">
        <v>79</v>
      </c>
      <c r="L2302" s="66">
        <v>549.791666666667</v>
      </c>
    </row>
    <row r="2303" ht="25" customHeight="1" spans="1:12">
      <c r="A2303" s="59">
        <v>2301</v>
      </c>
      <c r="B2303" s="59" t="s">
        <v>427</v>
      </c>
      <c r="C2303" s="59" t="s">
        <v>2859</v>
      </c>
      <c r="D2303" s="59">
        <v>4.35</v>
      </c>
      <c r="E2303" s="62">
        <v>5000</v>
      </c>
      <c r="F2303" s="59">
        <v>20190923</v>
      </c>
      <c r="G2303" s="59">
        <v>20200923</v>
      </c>
      <c r="H2303" s="59">
        <v>20200630</v>
      </c>
      <c r="I2303" s="59" t="s">
        <v>27</v>
      </c>
      <c r="J2303" s="59">
        <v>4.35</v>
      </c>
      <c r="K2303" s="59" t="s">
        <v>79</v>
      </c>
      <c r="L2303" s="66">
        <v>54.9791666666667</v>
      </c>
    </row>
    <row r="2304" ht="25" customHeight="1" spans="1:12">
      <c r="A2304" s="59">
        <v>2302</v>
      </c>
      <c r="B2304" s="59" t="s">
        <v>427</v>
      </c>
      <c r="C2304" s="59" t="s">
        <v>2860</v>
      </c>
      <c r="D2304" s="59">
        <v>4.35</v>
      </c>
      <c r="E2304" s="62">
        <v>50000</v>
      </c>
      <c r="F2304" s="59">
        <v>20190923</v>
      </c>
      <c r="G2304" s="59">
        <v>20200923</v>
      </c>
      <c r="H2304" s="59">
        <v>20200630</v>
      </c>
      <c r="I2304" s="59" t="s">
        <v>2861</v>
      </c>
      <c r="J2304" s="59">
        <v>4.35</v>
      </c>
      <c r="K2304" s="59" t="s">
        <v>79</v>
      </c>
      <c r="L2304" s="66">
        <v>549.791666666667</v>
      </c>
    </row>
    <row r="2305" ht="25" customHeight="1" spans="1:12">
      <c r="A2305" s="59">
        <v>2303</v>
      </c>
      <c r="B2305" s="59" t="s">
        <v>427</v>
      </c>
      <c r="C2305" s="59" t="s">
        <v>2862</v>
      </c>
      <c r="D2305" s="59">
        <v>4.35</v>
      </c>
      <c r="E2305" s="62">
        <v>3000</v>
      </c>
      <c r="F2305" s="59">
        <v>20190925</v>
      </c>
      <c r="G2305" s="59">
        <v>20200925</v>
      </c>
      <c r="H2305" s="59">
        <v>20200630</v>
      </c>
      <c r="I2305" s="59" t="s">
        <v>2863</v>
      </c>
      <c r="J2305" s="59">
        <v>4.35</v>
      </c>
      <c r="K2305" s="59" t="s">
        <v>79</v>
      </c>
      <c r="L2305" s="66">
        <v>32.9875</v>
      </c>
    </row>
    <row r="2306" ht="25" customHeight="1" spans="1:12">
      <c r="A2306" s="59">
        <v>2304</v>
      </c>
      <c r="B2306" s="59" t="s">
        <v>427</v>
      </c>
      <c r="C2306" s="59" t="s">
        <v>2864</v>
      </c>
      <c r="D2306" s="59">
        <v>4.35</v>
      </c>
      <c r="E2306" s="62">
        <v>50000</v>
      </c>
      <c r="F2306" s="59">
        <v>20190925</v>
      </c>
      <c r="G2306" s="59">
        <v>20200925</v>
      </c>
      <c r="H2306" s="59">
        <v>20200630</v>
      </c>
      <c r="I2306" s="59" t="s">
        <v>383</v>
      </c>
      <c r="J2306" s="59">
        <v>4.35</v>
      </c>
      <c r="K2306" s="59" t="s">
        <v>79</v>
      </c>
      <c r="L2306" s="66">
        <v>549.791666666667</v>
      </c>
    </row>
    <row r="2307" ht="25" customHeight="1" spans="1:12">
      <c r="A2307" s="59">
        <v>2305</v>
      </c>
      <c r="B2307" s="59" t="s">
        <v>427</v>
      </c>
      <c r="C2307" s="59" t="s">
        <v>2865</v>
      </c>
      <c r="D2307" s="59">
        <v>4.35</v>
      </c>
      <c r="E2307" s="62">
        <v>30000</v>
      </c>
      <c r="F2307" s="59">
        <v>20190930</v>
      </c>
      <c r="G2307" s="59">
        <v>20200930</v>
      </c>
      <c r="H2307" s="59">
        <v>20200630</v>
      </c>
      <c r="I2307" s="59" t="s">
        <v>2796</v>
      </c>
      <c r="J2307" s="59">
        <v>4.35</v>
      </c>
      <c r="K2307" s="59" t="s">
        <v>79</v>
      </c>
      <c r="L2307" s="66">
        <v>329.875</v>
      </c>
    </row>
    <row r="2308" ht="25" customHeight="1" spans="1:12">
      <c r="A2308" s="59">
        <v>2306</v>
      </c>
      <c r="B2308" s="59" t="s">
        <v>427</v>
      </c>
      <c r="C2308" s="59" t="s">
        <v>2866</v>
      </c>
      <c r="D2308" s="59">
        <v>4.35</v>
      </c>
      <c r="E2308" s="62">
        <v>50000</v>
      </c>
      <c r="F2308" s="59">
        <v>20190930</v>
      </c>
      <c r="G2308" s="59">
        <v>20200930</v>
      </c>
      <c r="H2308" s="59">
        <v>20200630</v>
      </c>
      <c r="I2308" s="59" t="s">
        <v>27</v>
      </c>
      <c r="J2308" s="59">
        <v>4.35</v>
      </c>
      <c r="K2308" s="59" t="s">
        <v>79</v>
      </c>
      <c r="L2308" s="66">
        <v>549.791666666667</v>
      </c>
    </row>
    <row r="2309" ht="25" customHeight="1" spans="1:12">
      <c r="A2309" s="59">
        <v>2307</v>
      </c>
      <c r="B2309" s="59" t="s">
        <v>427</v>
      </c>
      <c r="C2309" s="59" t="s">
        <v>2867</v>
      </c>
      <c r="D2309" s="59">
        <v>4.35</v>
      </c>
      <c r="E2309" s="62">
        <v>5000</v>
      </c>
      <c r="F2309" s="59">
        <v>20191002</v>
      </c>
      <c r="G2309" s="59">
        <v>20201002</v>
      </c>
      <c r="H2309" s="59">
        <v>20200630</v>
      </c>
      <c r="I2309" s="59" t="s">
        <v>27</v>
      </c>
      <c r="J2309" s="59">
        <v>4.35</v>
      </c>
      <c r="K2309" s="59" t="s">
        <v>79</v>
      </c>
      <c r="L2309" s="66">
        <v>54.9791666666667</v>
      </c>
    </row>
    <row r="2310" ht="25" customHeight="1" spans="1:12">
      <c r="A2310" s="59">
        <v>2308</v>
      </c>
      <c r="B2310" s="59" t="s">
        <v>427</v>
      </c>
      <c r="C2310" s="59" t="s">
        <v>2868</v>
      </c>
      <c r="D2310" s="59">
        <v>4.35</v>
      </c>
      <c r="E2310" s="62">
        <v>5000</v>
      </c>
      <c r="F2310" s="59">
        <v>20191003</v>
      </c>
      <c r="G2310" s="59">
        <v>20201003</v>
      </c>
      <c r="H2310" s="59">
        <v>20200630</v>
      </c>
      <c r="I2310" s="59" t="s">
        <v>27</v>
      </c>
      <c r="J2310" s="59">
        <v>4.35</v>
      </c>
      <c r="K2310" s="59" t="s">
        <v>79</v>
      </c>
      <c r="L2310" s="66">
        <v>54.9791666666667</v>
      </c>
    </row>
    <row r="2311" ht="25" customHeight="1" spans="1:12">
      <c r="A2311" s="59">
        <v>2309</v>
      </c>
      <c r="B2311" s="59" t="s">
        <v>427</v>
      </c>
      <c r="C2311" s="59" t="s">
        <v>2869</v>
      </c>
      <c r="D2311" s="59">
        <v>4.35</v>
      </c>
      <c r="E2311" s="62">
        <v>20000</v>
      </c>
      <c r="F2311" s="59">
        <v>20191005</v>
      </c>
      <c r="G2311" s="59">
        <v>20201005</v>
      </c>
      <c r="H2311" s="59">
        <v>20200630</v>
      </c>
      <c r="I2311" s="59" t="s">
        <v>22</v>
      </c>
      <c r="J2311" s="59">
        <v>4.35</v>
      </c>
      <c r="K2311" s="59" t="s">
        <v>79</v>
      </c>
      <c r="L2311" s="66">
        <v>219.916666666667</v>
      </c>
    </row>
    <row r="2312" ht="25" customHeight="1" spans="1:12">
      <c r="A2312" s="59">
        <v>2310</v>
      </c>
      <c r="B2312" s="59" t="s">
        <v>427</v>
      </c>
      <c r="C2312" s="59" t="s">
        <v>2870</v>
      </c>
      <c r="D2312" s="59">
        <v>4.35</v>
      </c>
      <c r="E2312" s="62">
        <v>30000</v>
      </c>
      <c r="F2312" s="59">
        <v>20191005</v>
      </c>
      <c r="G2312" s="59">
        <v>20201005</v>
      </c>
      <c r="H2312" s="59">
        <v>20200630</v>
      </c>
      <c r="I2312" s="59" t="s">
        <v>87</v>
      </c>
      <c r="J2312" s="59">
        <v>4.35</v>
      </c>
      <c r="K2312" s="59" t="s">
        <v>79</v>
      </c>
      <c r="L2312" s="66">
        <v>329.875</v>
      </c>
    </row>
    <row r="2313" ht="25" customHeight="1" spans="1:12">
      <c r="A2313" s="59">
        <v>2311</v>
      </c>
      <c r="B2313" s="59" t="s">
        <v>427</v>
      </c>
      <c r="C2313" s="59" t="s">
        <v>2871</v>
      </c>
      <c r="D2313" s="59">
        <v>4.35</v>
      </c>
      <c r="E2313" s="62">
        <v>50000</v>
      </c>
      <c r="F2313" s="59">
        <v>20191005</v>
      </c>
      <c r="G2313" s="59">
        <v>20201005</v>
      </c>
      <c r="H2313" s="59">
        <v>20200630</v>
      </c>
      <c r="I2313" s="59" t="s">
        <v>1701</v>
      </c>
      <c r="J2313" s="59">
        <v>4.35</v>
      </c>
      <c r="K2313" s="59" t="s">
        <v>79</v>
      </c>
      <c r="L2313" s="66">
        <v>549.791666666667</v>
      </c>
    </row>
    <row r="2314" ht="25" customHeight="1" spans="1:12">
      <c r="A2314" s="59">
        <v>2312</v>
      </c>
      <c r="B2314" s="59" t="s">
        <v>427</v>
      </c>
      <c r="C2314" s="59" t="s">
        <v>2872</v>
      </c>
      <c r="D2314" s="59">
        <v>4.35</v>
      </c>
      <c r="E2314" s="62">
        <v>20000</v>
      </c>
      <c r="F2314" s="59">
        <v>20191008</v>
      </c>
      <c r="G2314" s="59">
        <v>20201008</v>
      </c>
      <c r="H2314" s="59">
        <v>20200630</v>
      </c>
      <c r="I2314" s="59" t="s">
        <v>27</v>
      </c>
      <c r="J2314" s="59">
        <v>4.35</v>
      </c>
      <c r="K2314" s="59" t="s">
        <v>79</v>
      </c>
      <c r="L2314" s="66">
        <v>219.916666666667</v>
      </c>
    </row>
    <row r="2315" ht="25" customHeight="1" spans="1:12">
      <c r="A2315" s="59">
        <v>2313</v>
      </c>
      <c r="B2315" s="59" t="s">
        <v>427</v>
      </c>
      <c r="C2315" s="59" t="s">
        <v>2873</v>
      </c>
      <c r="D2315" s="59">
        <v>4.35</v>
      </c>
      <c r="E2315" s="62">
        <v>50000</v>
      </c>
      <c r="F2315" s="59">
        <v>20191008</v>
      </c>
      <c r="G2315" s="59">
        <v>20201008</v>
      </c>
      <c r="H2315" s="59">
        <v>20200630</v>
      </c>
      <c r="I2315" s="59" t="s">
        <v>1580</v>
      </c>
      <c r="J2315" s="59">
        <v>4.35</v>
      </c>
      <c r="K2315" s="59" t="s">
        <v>79</v>
      </c>
      <c r="L2315" s="66">
        <v>549.791666666667</v>
      </c>
    </row>
    <row r="2316" ht="25" customHeight="1" spans="1:12">
      <c r="A2316" s="59">
        <v>2314</v>
      </c>
      <c r="B2316" s="59" t="s">
        <v>427</v>
      </c>
      <c r="C2316" s="59" t="s">
        <v>809</v>
      </c>
      <c r="D2316" s="59">
        <v>4.35</v>
      </c>
      <c r="E2316" s="62">
        <v>20000</v>
      </c>
      <c r="F2316" s="59">
        <v>20191009</v>
      </c>
      <c r="G2316" s="59">
        <v>20201009</v>
      </c>
      <c r="H2316" s="59">
        <v>20200630</v>
      </c>
      <c r="I2316" s="59" t="s">
        <v>87</v>
      </c>
      <c r="J2316" s="59">
        <v>4.35</v>
      </c>
      <c r="K2316" s="59" t="s">
        <v>79</v>
      </c>
      <c r="L2316" s="66">
        <v>219.916666666667</v>
      </c>
    </row>
    <row r="2317" ht="25" customHeight="1" spans="1:12">
      <c r="A2317" s="59">
        <v>2315</v>
      </c>
      <c r="B2317" s="59" t="s">
        <v>427</v>
      </c>
      <c r="C2317" s="59" t="s">
        <v>2874</v>
      </c>
      <c r="D2317" s="59">
        <v>4.35</v>
      </c>
      <c r="E2317" s="62">
        <v>40000</v>
      </c>
      <c r="F2317" s="59">
        <v>20191009</v>
      </c>
      <c r="G2317" s="59">
        <v>20201009</v>
      </c>
      <c r="H2317" s="59">
        <v>20200630</v>
      </c>
      <c r="I2317" s="59" t="s">
        <v>2875</v>
      </c>
      <c r="J2317" s="59">
        <v>4.35</v>
      </c>
      <c r="K2317" s="59" t="s">
        <v>79</v>
      </c>
      <c r="L2317" s="66">
        <v>439.833333333333</v>
      </c>
    </row>
    <row r="2318" ht="25" customHeight="1" spans="1:12">
      <c r="A2318" s="59">
        <v>2316</v>
      </c>
      <c r="B2318" s="59" t="s">
        <v>427</v>
      </c>
      <c r="C2318" s="59" t="s">
        <v>2876</v>
      </c>
      <c r="D2318" s="59">
        <v>4.35</v>
      </c>
      <c r="E2318" s="62">
        <v>50000</v>
      </c>
      <c r="F2318" s="59">
        <v>20191009</v>
      </c>
      <c r="G2318" s="59">
        <v>20201009</v>
      </c>
      <c r="H2318" s="59">
        <v>20200630</v>
      </c>
      <c r="I2318" s="59" t="s">
        <v>87</v>
      </c>
      <c r="J2318" s="59">
        <v>4.35</v>
      </c>
      <c r="K2318" s="59" t="s">
        <v>79</v>
      </c>
      <c r="L2318" s="66">
        <v>549.791666666667</v>
      </c>
    </row>
    <row r="2319" ht="25" customHeight="1" spans="1:12">
      <c r="A2319" s="59">
        <v>2317</v>
      </c>
      <c r="B2319" s="59" t="s">
        <v>427</v>
      </c>
      <c r="C2319" s="59" t="s">
        <v>2877</v>
      </c>
      <c r="D2319" s="59">
        <v>4.35</v>
      </c>
      <c r="E2319" s="62">
        <v>50000</v>
      </c>
      <c r="F2319" s="59">
        <v>20191009</v>
      </c>
      <c r="G2319" s="59">
        <v>20201009</v>
      </c>
      <c r="H2319" s="59">
        <v>20200630</v>
      </c>
      <c r="I2319" s="59" t="s">
        <v>2358</v>
      </c>
      <c r="J2319" s="59">
        <v>4.35</v>
      </c>
      <c r="K2319" s="59" t="s">
        <v>79</v>
      </c>
      <c r="L2319" s="66">
        <v>549.791666666667</v>
      </c>
    </row>
    <row r="2320" ht="25" customHeight="1" spans="1:12">
      <c r="A2320" s="59">
        <v>2318</v>
      </c>
      <c r="B2320" s="59" t="s">
        <v>427</v>
      </c>
      <c r="C2320" s="59" t="s">
        <v>2878</v>
      </c>
      <c r="D2320" s="59">
        <v>4.35</v>
      </c>
      <c r="E2320" s="62">
        <v>3000</v>
      </c>
      <c r="F2320" s="59">
        <v>20191010</v>
      </c>
      <c r="G2320" s="59">
        <v>20201010</v>
      </c>
      <c r="H2320" s="59">
        <v>20200630</v>
      </c>
      <c r="I2320" s="59" t="s">
        <v>150</v>
      </c>
      <c r="J2320" s="59">
        <v>4.35</v>
      </c>
      <c r="K2320" s="59" t="s">
        <v>79</v>
      </c>
      <c r="L2320" s="66">
        <v>32.9875</v>
      </c>
    </row>
    <row r="2321" ht="25" customHeight="1" spans="1:12">
      <c r="A2321" s="59">
        <v>2319</v>
      </c>
      <c r="B2321" s="59" t="s">
        <v>427</v>
      </c>
      <c r="C2321" s="59" t="s">
        <v>2879</v>
      </c>
      <c r="D2321" s="59">
        <v>4.35</v>
      </c>
      <c r="E2321" s="62">
        <v>40000</v>
      </c>
      <c r="F2321" s="59">
        <v>20191010</v>
      </c>
      <c r="G2321" s="59">
        <v>20201010</v>
      </c>
      <c r="H2321" s="59">
        <v>20200630</v>
      </c>
      <c r="I2321" s="59" t="s">
        <v>27</v>
      </c>
      <c r="J2321" s="59">
        <v>4.35</v>
      </c>
      <c r="K2321" s="59" t="s">
        <v>79</v>
      </c>
      <c r="L2321" s="66">
        <v>439.833333333333</v>
      </c>
    </row>
    <row r="2322" ht="25" customHeight="1" spans="1:12">
      <c r="A2322" s="59">
        <v>2320</v>
      </c>
      <c r="B2322" s="59" t="s">
        <v>427</v>
      </c>
      <c r="C2322" s="59" t="s">
        <v>2880</v>
      </c>
      <c r="D2322" s="59">
        <v>4.35</v>
      </c>
      <c r="E2322" s="62">
        <v>50000</v>
      </c>
      <c r="F2322" s="59">
        <v>20191010</v>
      </c>
      <c r="G2322" s="59">
        <v>20201010</v>
      </c>
      <c r="H2322" s="59">
        <v>20200630</v>
      </c>
      <c r="I2322" s="59" t="s">
        <v>2875</v>
      </c>
      <c r="J2322" s="59">
        <v>4.35</v>
      </c>
      <c r="K2322" s="59" t="s">
        <v>79</v>
      </c>
      <c r="L2322" s="66">
        <v>549.791666666667</v>
      </c>
    </row>
    <row r="2323" ht="25" customHeight="1" spans="1:12">
      <c r="A2323" s="59">
        <v>2321</v>
      </c>
      <c r="B2323" s="59" t="s">
        <v>427</v>
      </c>
      <c r="C2323" s="59" t="s">
        <v>2881</v>
      </c>
      <c r="D2323" s="59">
        <v>4.35</v>
      </c>
      <c r="E2323" s="62">
        <v>5000</v>
      </c>
      <c r="F2323" s="59">
        <v>20191011</v>
      </c>
      <c r="G2323" s="59">
        <v>20201011</v>
      </c>
      <c r="H2323" s="59">
        <v>20200630</v>
      </c>
      <c r="I2323" s="59" t="s">
        <v>150</v>
      </c>
      <c r="J2323" s="59">
        <v>4.35</v>
      </c>
      <c r="K2323" s="59" t="s">
        <v>79</v>
      </c>
      <c r="L2323" s="66">
        <v>54.9791666666667</v>
      </c>
    </row>
    <row r="2324" ht="25" customHeight="1" spans="1:12">
      <c r="A2324" s="59">
        <v>2322</v>
      </c>
      <c r="B2324" s="59" t="s">
        <v>427</v>
      </c>
      <c r="C2324" s="59" t="s">
        <v>1999</v>
      </c>
      <c r="D2324" s="59">
        <v>4.35</v>
      </c>
      <c r="E2324" s="62">
        <v>1000</v>
      </c>
      <c r="F2324" s="59">
        <v>20191012</v>
      </c>
      <c r="G2324" s="59">
        <v>20201012</v>
      </c>
      <c r="H2324" s="59">
        <v>20200630</v>
      </c>
      <c r="I2324" s="59" t="s">
        <v>150</v>
      </c>
      <c r="J2324" s="59">
        <v>4.35</v>
      </c>
      <c r="K2324" s="59" t="s">
        <v>79</v>
      </c>
      <c r="L2324" s="66">
        <v>10.9958333333333</v>
      </c>
    </row>
    <row r="2325" ht="25" customHeight="1" spans="1:12">
      <c r="A2325" s="59">
        <v>2323</v>
      </c>
      <c r="B2325" s="59" t="s">
        <v>427</v>
      </c>
      <c r="C2325" s="59" t="s">
        <v>2882</v>
      </c>
      <c r="D2325" s="59">
        <v>4.35</v>
      </c>
      <c r="E2325" s="62">
        <v>5000</v>
      </c>
      <c r="F2325" s="59">
        <v>20191012</v>
      </c>
      <c r="G2325" s="59">
        <v>20201012</v>
      </c>
      <c r="H2325" s="59">
        <v>20200630</v>
      </c>
      <c r="I2325" s="59" t="s">
        <v>150</v>
      </c>
      <c r="J2325" s="59">
        <v>4.35</v>
      </c>
      <c r="K2325" s="59" t="s">
        <v>79</v>
      </c>
      <c r="L2325" s="66">
        <v>54.9791666666667</v>
      </c>
    </row>
    <row r="2326" ht="25" customHeight="1" spans="1:12">
      <c r="A2326" s="59">
        <v>2324</v>
      </c>
      <c r="B2326" s="59" t="s">
        <v>427</v>
      </c>
      <c r="C2326" s="59" t="s">
        <v>2883</v>
      </c>
      <c r="D2326" s="59">
        <v>4.35</v>
      </c>
      <c r="E2326" s="62">
        <v>10000</v>
      </c>
      <c r="F2326" s="59">
        <v>20191012</v>
      </c>
      <c r="G2326" s="59">
        <v>20201012</v>
      </c>
      <c r="H2326" s="59">
        <v>20200630</v>
      </c>
      <c r="I2326" s="59" t="s">
        <v>449</v>
      </c>
      <c r="J2326" s="59">
        <v>4.35</v>
      </c>
      <c r="K2326" s="59" t="s">
        <v>79</v>
      </c>
      <c r="L2326" s="66">
        <v>109.958333333333</v>
      </c>
    </row>
    <row r="2327" ht="25" customHeight="1" spans="1:12">
      <c r="A2327" s="59">
        <v>2325</v>
      </c>
      <c r="B2327" s="59" t="s">
        <v>427</v>
      </c>
      <c r="C2327" s="59" t="s">
        <v>2884</v>
      </c>
      <c r="D2327" s="59">
        <v>4.35</v>
      </c>
      <c r="E2327" s="62">
        <v>50000</v>
      </c>
      <c r="F2327" s="59">
        <v>20191012</v>
      </c>
      <c r="G2327" s="59">
        <v>20201012</v>
      </c>
      <c r="H2327" s="59">
        <v>20200630</v>
      </c>
      <c r="I2327" s="59" t="s">
        <v>1652</v>
      </c>
      <c r="J2327" s="59">
        <v>4.35</v>
      </c>
      <c r="K2327" s="59" t="s">
        <v>79</v>
      </c>
      <c r="L2327" s="66">
        <v>549.791666666667</v>
      </c>
    </row>
    <row r="2328" ht="25" customHeight="1" spans="1:12">
      <c r="A2328" s="59">
        <v>2326</v>
      </c>
      <c r="B2328" s="59" t="s">
        <v>427</v>
      </c>
      <c r="C2328" s="59" t="s">
        <v>2885</v>
      </c>
      <c r="D2328" s="59">
        <v>4.35</v>
      </c>
      <c r="E2328" s="62">
        <v>50000</v>
      </c>
      <c r="F2328" s="59">
        <v>20191012</v>
      </c>
      <c r="G2328" s="59">
        <v>20201012</v>
      </c>
      <c r="H2328" s="59">
        <v>20200630</v>
      </c>
      <c r="I2328" s="59" t="s">
        <v>87</v>
      </c>
      <c r="J2328" s="59">
        <v>4.35</v>
      </c>
      <c r="K2328" s="59" t="s">
        <v>79</v>
      </c>
      <c r="L2328" s="66">
        <v>549.791666666667</v>
      </c>
    </row>
    <row r="2329" ht="25" customHeight="1" spans="1:12">
      <c r="A2329" s="59">
        <v>2327</v>
      </c>
      <c r="B2329" s="59" t="s">
        <v>427</v>
      </c>
      <c r="C2329" s="59" t="s">
        <v>2886</v>
      </c>
      <c r="D2329" s="59">
        <v>4.35</v>
      </c>
      <c r="E2329" s="62">
        <v>50000</v>
      </c>
      <c r="F2329" s="59">
        <v>20191012</v>
      </c>
      <c r="G2329" s="59">
        <v>20201012</v>
      </c>
      <c r="H2329" s="59">
        <v>20200630</v>
      </c>
      <c r="I2329" s="59" t="s">
        <v>87</v>
      </c>
      <c r="J2329" s="59">
        <v>4.35</v>
      </c>
      <c r="K2329" s="59" t="s">
        <v>79</v>
      </c>
      <c r="L2329" s="66">
        <v>549.791666666667</v>
      </c>
    </row>
    <row r="2330" ht="25" customHeight="1" spans="1:12">
      <c r="A2330" s="59">
        <v>2328</v>
      </c>
      <c r="B2330" s="59" t="s">
        <v>427</v>
      </c>
      <c r="C2330" s="59" t="s">
        <v>2887</v>
      </c>
      <c r="D2330" s="59">
        <v>4.35</v>
      </c>
      <c r="E2330" s="62">
        <v>50000</v>
      </c>
      <c r="F2330" s="59">
        <v>20191012</v>
      </c>
      <c r="G2330" s="59">
        <v>20201012</v>
      </c>
      <c r="H2330" s="59">
        <v>20200630</v>
      </c>
      <c r="I2330" s="59" t="s">
        <v>87</v>
      </c>
      <c r="J2330" s="59">
        <v>4.35</v>
      </c>
      <c r="K2330" s="59" t="s">
        <v>79</v>
      </c>
      <c r="L2330" s="66">
        <v>549.791666666667</v>
      </c>
    </row>
    <row r="2331" ht="25" customHeight="1" spans="1:12">
      <c r="A2331" s="59">
        <v>2329</v>
      </c>
      <c r="B2331" s="59" t="s">
        <v>427</v>
      </c>
      <c r="C2331" s="59" t="s">
        <v>2888</v>
      </c>
      <c r="D2331" s="59">
        <v>4.35</v>
      </c>
      <c r="E2331" s="62">
        <v>50000</v>
      </c>
      <c r="F2331" s="59">
        <v>20191012</v>
      </c>
      <c r="G2331" s="59">
        <v>20201012</v>
      </c>
      <c r="H2331" s="59">
        <v>20200630</v>
      </c>
      <c r="I2331" s="59" t="s">
        <v>1580</v>
      </c>
      <c r="J2331" s="59">
        <v>4.35</v>
      </c>
      <c r="K2331" s="59" t="s">
        <v>79</v>
      </c>
      <c r="L2331" s="66">
        <v>549.791666666667</v>
      </c>
    </row>
    <row r="2332" ht="25" customHeight="1" spans="1:12">
      <c r="A2332" s="59">
        <v>2330</v>
      </c>
      <c r="B2332" s="59" t="s">
        <v>427</v>
      </c>
      <c r="C2332" s="59" t="s">
        <v>2889</v>
      </c>
      <c r="D2332" s="59">
        <v>4.35</v>
      </c>
      <c r="E2332" s="62">
        <v>3000</v>
      </c>
      <c r="F2332" s="59">
        <v>20191013</v>
      </c>
      <c r="G2332" s="59">
        <v>20201013</v>
      </c>
      <c r="H2332" s="59">
        <v>20200630</v>
      </c>
      <c r="I2332" s="59" t="s">
        <v>27</v>
      </c>
      <c r="J2332" s="59">
        <v>4.35</v>
      </c>
      <c r="K2332" s="59" t="s">
        <v>79</v>
      </c>
      <c r="L2332" s="66">
        <v>32.9875</v>
      </c>
    </row>
    <row r="2333" ht="25" customHeight="1" spans="1:12">
      <c r="A2333" s="59">
        <v>2331</v>
      </c>
      <c r="B2333" s="59" t="s">
        <v>427</v>
      </c>
      <c r="C2333" s="59" t="s">
        <v>2890</v>
      </c>
      <c r="D2333" s="59">
        <v>4.35</v>
      </c>
      <c r="E2333" s="62">
        <v>20000</v>
      </c>
      <c r="F2333" s="59">
        <v>20191013</v>
      </c>
      <c r="G2333" s="59">
        <v>20201013</v>
      </c>
      <c r="H2333" s="59">
        <v>20200630</v>
      </c>
      <c r="I2333" s="59" t="s">
        <v>150</v>
      </c>
      <c r="J2333" s="59">
        <v>4.35</v>
      </c>
      <c r="K2333" s="59" t="s">
        <v>79</v>
      </c>
      <c r="L2333" s="66">
        <v>219.916666666667</v>
      </c>
    </row>
    <row r="2334" ht="25" customHeight="1" spans="1:12">
      <c r="A2334" s="59">
        <v>2332</v>
      </c>
      <c r="B2334" s="59" t="s">
        <v>427</v>
      </c>
      <c r="C2334" s="59" t="s">
        <v>2891</v>
      </c>
      <c r="D2334" s="59">
        <v>4.35</v>
      </c>
      <c r="E2334" s="62">
        <v>20000</v>
      </c>
      <c r="F2334" s="59">
        <v>20191013</v>
      </c>
      <c r="G2334" s="59">
        <v>20201013</v>
      </c>
      <c r="H2334" s="59">
        <v>20200630</v>
      </c>
      <c r="I2334" s="59" t="s">
        <v>87</v>
      </c>
      <c r="J2334" s="59">
        <v>4.35</v>
      </c>
      <c r="K2334" s="59" t="s">
        <v>79</v>
      </c>
      <c r="L2334" s="66">
        <v>219.916666666667</v>
      </c>
    </row>
    <row r="2335" ht="25" customHeight="1" spans="1:12">
      <c r="A2335" s="59">
        <v>2333</v>
      </c>
      <c r="B2335" s="59" t="s">
        <v>427</v>
      </c>
      <c r="C2335" s="59" t="s">
        <v>2892</v>
      </c>
      <c r="D2335" s="59">
        <v>4.35</v>
      </c>
      <c r="E2335" s="62">
        <v>20000</v>
      </c>
      <c r="F2335" s="59">
        <v>20191013</v>
      </c>
      <c r="G2335" s="59">
        <v>20201013</v>
      </c>
      <c r="H2335" s="59">
        <v>20200630</v>
      </c>
      <c r="I2335" s="59" t="s">
        <v>150</v>
      </c>
      <c r="J2335" s="59">
        <v>4.35</v>
      </c>
      <c r="K2335" s="59" t="s">
        <v>79</v>
      </c>
      <c r="L2335" s="66">
        <v>219.916666666667</v>
      </c>
    </row>
    <row r="2336" ht="25" customHeight="1" spans="1:12">
      <c r="A2336" s="59">
        <v>2334</v>
      </c>
      <c r="B2336" s="59" t="s">
        <v>427</v>
      </c>
      <c r="C2336" s="59" t="s">
        <v>2893</v>
      </c>
      <c r="D2336" s="59">
        <v>4.35</v>
      </c>
      <c r="E2336" s="62">
        <v>20000</v>
      </c>
      <c r="F2336" s="59">
        <v>20191013</v>
      </c>
      <c r="G2336" s="59">
        <v>20201013</v>
      </c>
      <c r="H2336" s="59">
        <v>20200630</v>
      </c>
      <c r="I2336" s="59" t="s">
        <v>27</v>
      </c>
      <c r="J2336" s="59">
        <v>4.35</v>
      </c>
      <c r="K2336" s="59" t="s">
        <v>79</v>
      </c>
      <c r="L2336" s="66">
        <v>219.916666666667</v>
      </c>
    </row>
    <row r="2337" ht="25" customHeight="1" spans="1:12">
      <c r="A2337" s="59">
        <v>2335</v>
      </c>
      <c r="B2337" s="59" t="s">
        <v>427</v>
      </c>
      <c r="C2337" s="59" t="s">
        <v>2894</v>
      </c>
      <c r="D2337" s="59">
        <v>4.35</v>
      </c>
      <c r="E2337" s="62">
        <v>30000</v>
      </c>
      <c r="F2337" s="59">
        <v>20191013</v>
      </c>
      <c r="G2337" s="59">
        <v>20201013</v>
      </c>
      <c r="H2337" s="59">
        <v>20200630</v>
      </c>
      <c r="I2337" s="59" t="s">
        <v>150</v>
      </c>
      <c r="J2337" s="59">
        <v>4.35</v>
      </c>
      <c r="K2337" s="59" t="s">
        <v>79</v>
      </c>
      <c r="L2337" s="66">
        <v>329.875</v>
      </c>
    </row>
    <row r="2338" ht="25" customHeight="1" spans="1:12">
      <c r="A2338" s="59">
        <v>2336</v>
      </c>
      <c r="B2338" s="59" t="s">
        <v>427</v>
      </c>
      <c r="C2338" s="59" t="s">
        <v>2895</v>
      </c>
      <c r="D2338" s="59">
        <v>4.35</v>
      </c>
      <c r="E2338" s="62">
        <v>30000</v>
      </c>
      <c r="F2338" s="59">
        <v>20191013</v>
      </c>
      <c r="G2338" s="59">
        <v>20201013</v>
      </c>
      <c r="H2338" s="59">
        <v>20200630</v>
      </c>
      <c r="I2338" s="59" t="s">
        <v>361</v>
      </c>
      <c r="J2338" s="59">
        <v>4.35</v>
      </c>
      <c r="K2338" s="59" t="s">
        <v>79</v>
      </c>
      <c r="L2338" s="66">
        <v>329.875</v>
      </c>
    </row>
    <row r="2339" ht="25" customHeight="1" spans="1:12">
      <c r="A2339" s="59">
        <v>2337</v>
      </c>
      <c r="B2339" s="59" t="s">
        <v>427</v>
      </c>
      <c r="C2339" s="59" t="s">
        <v>2896</v>
      </c>
      <c r="D2339" s="59">
        <v>4.35</v>
      </c>
      <c r="E2339" s="62">
        <v>45000</v>
      </c>
      <c r="F2339" s="59">
        <v>20191013</v>
      </c>
      <c r="G2339" s="59">
        <v>20201013</v>
      </c>
      <c r="H2339" s="59">
        <v>20200630</v>
      </c>
      <c r="I2339" s="59" t="s">
        <v>2358</v>
      </c>
      <c r="J2339" s="59">
        <v>4.35</v>
      </c>
      <c r="K2339" s="59" t="s">
        <v>79</v>
      </c>
      <c r="L2339" s="66">
        <v>494.8125</v>
      </c>
    </row>
    <row r="2340" ht="25" customHeight="1" spans="1:12">
      <c r="A2340" s="59">
        <v>2338</v>
      </c>
      <c r="B2340" s="59" t="s">
        <v>427</v>
      </c>
      <c r="C2340" s="59" t="s">
        <v>2897</v>
      </c>
      <c r="D2340" s="59">
        <v>4.35</v>
      </c>
      <c r="E2340" s="62">
        <v>50000</v>
      </c>
      <c r="F2340" s="59">
        <v>20191013</v>
      </c>
      <c r="G2340" s="59">
        <v>20201013</v>
      </c>
      <c r="H2340" s="59">
        <v>20200630</v>
      </c>
      <c r="I2340" s="59" t="s">
        <v>1580</v>
      </c>
      <c r="J2340" s="59">
        <v>4.35</v>
      </c>
      <c r="K2340" s="59" t="s">
        <v>79</v>
      </c>
      <c r="L2340" s="66">
        <v>549.791666666667</v>
      </c>
    </row>
    <row r="2341" ht="25" customHeight="1" spans="1:12">
      <c r="A2341" s="59">
        <v>2339</v>
      </c>
      <c r="B2341" s="59" t="s">
        <v>427</v>
      </c>
      <c r="C2341" s="59" t="s">
        <v>2898</v>
      </c>
      <c r="D2341" s="59">
        <v>4.35</v>
      </c>
      <c r="E2341" s="62">
        <v>50000</v>
      </c>
      <c r="F2341" s="59">
        <v>20191013</v>
      </c>
      <c r="G2341" s="59">
        <v>20201013</v>
      </c>
      <c r="H2341" s="59">
        <v>20200630</v>
      </c>
      <c r="I2341" s="59" t="s">
        <v>150</v>
      </c>
      <c r="J2341" s="59">
        <v>4.35</v>
      </c>
      <c r="K2341" s="59" t="s">
        <v>79</v>
      </c>
      <c r="L2341" s="66">
        <v>549.791666666667</v>
      </c>
    </row>
    <row r="2342" ht="25" customHeight="1" spans="1:12">
      <c r="A2342" s="59">
        <v>2340</v>
      </c>
      <c r="B2342" s="59" t="s">
        <v>427</v>
      </c>
      <c r="C2342" s="59" t="s">
        <v>2899</v>
      </c>
      <c r="D2342" s="59">
        <v>4.35</v>
      </c>
      <c r="E2342" s="62">
        <v>50000</v>
      </c>
      <c r="F2342" s="59">
        <v>20191013</v>
      </c>
      <c r="G2342" s="59">
        <v>20201013</v>
      </c>
      <c r="H2342" s="59">
        <v>20200630</v>
      </c>
      <c r="I2342" s="59" t="s">
        <v>242</v>
      </c>
      <c r="J2342" s="59">
        <v>4.35</v>
      </c>
      <c r="K2342" s="59" t="s">
        <v>79</v>
      </c>
      <c r="L2342" s="66">
        <v>549.791666666667</v>
      </c>
    </row>
    <row r="2343" ht="25" customHeight="1" spans="1:12">
      <c r="A2343" s="59">
        <v>2341</v>
      </c>
      <c r="B2343" s="59" t="s">
        <v>427</v>
      </c>
      <c r="C2343" s="59" t="s">
        <v>2900</v>
      </c>
      <c r="D2343" s="59">
        <v>4.35</v>
      </c>
      <c r="E2343" s="62">
        <v>50000</v>
      </c>
      <c r="F2343" s="59">
        <v>20191013</v>
      </c>
      <c r="G2343" s="59">
        <v>20201013</v>
      </c>
      <c r="H2343" s="59">
        <v>20200630</v>
      </c>
      <c r="I2343" s="59" t="s">
        <v>150</v>
      </c>
      <c r="J2343" s="59">
        <v>4.35</v>
      </c>
      <c r="K2343" s="59" t="s">
        <v>79</v>
      </c>
      <c r="L2343" s="66">
        <v>549.791666666667</v>
      </c>
    </row>
    <row r="2344" ht="25" customHeight="1" spans="1:12">
      <c r="A2344" s="59">
        <v>2342</v>
      </c>
      <c r="B2344" s="59" t="s">
        <v>427</v>
      </c>
      <c r="C2344" s="59" t="s">
        <v>2901</v>
      </c>
      <c r="D2344" s="59">
        <v>4.35</v>
      </c>
      <c r="E2344" s="62">
        <v>50000</v>
      </c>
      <c r="F2344" s="59">
        <v>20191013</v>
      </c>
      <c r="G2344" s="59">
        <v>20201013</v>
      </c>
      <c r="H2344" s="59">
        <v>20200630</v>
      </c>
      <c r="I2344" s="59" t="s">
        <v>1659</v>
      </c>
      <c r="J2344" s="59">
        <v>4.35</v>
      </c>
      <c r="K2344" s="59" t="s">
        <v>79</v>
      </c>
      <c r="L2344" s="66">
        <v>549.791666666667</v>
      </c>
    </row>
    <row r="2345" ht="25" customHeight="1" spans="1:12">
      <c r="A2345" s="59">
        <v>2343</v>
      </c>
      <c r="B2345" s="59" t="s">
        <v>427</v>
      </c>
      <c r="C2345" s="59" t="s">
        <v>2902</v>
      </c>
      <c r="D2345" s="59">
        <v>4.35</v>
      </c>
      <c r="E2345" s="62">
        <v>1000</v>
      </c>
      <c r="F2345" s="59">
        <v>20191014</v>
      </c>
      <c r="G2345" s="59">
        <v>20201014</v>
      </c>
      <c r="H2345" s="59">
        <v>20200630</v>
      </c>
      <c r="I2345" s="59" t="s">
        <v>150</v>
      </c>
      <c r="J2345" s="59">
        <v>4.35</v>
      </c>
      <c r="K2345" s="59" t="s">
        <v>79</v>
      </c>
      <c r="L2345" s="66">
        <v>10.9958333333333</v>
      </c>
    </row>
    <row r="2346" ht="25" customHeight="1" spans="1:12">
      <c r="A2346" s="59">
        <v>2344</v>
      </c>
      <c r="B2346" s="59" t="s">
        <v>427</v>
      </c>
      <c r="C2346" s="59" t="s">
        <v>2903</v>
      </c>
      <c r="D2346" s="59">
        <v>4.35</v>
      </c>
      <c r="E2346" s="62">
        <v>20000</v>
      </c>
      <c r="F2346" s="59">
        <v>20191014</v>
      </c>
      <c r="G2346" s="59">
        <v>20201014</v>
      </c>
      <c r="H2346" s="59">
        <v>20200630</v>
      </c>
      <c r="I2346" s="59" t="s">
        <v>87</v>
      </c>
      <c r="J2346" s="59">
        <v>4.35</v>
      </c>
      <c r="K2346" s="59" t="s">
        <v>79</v>
      </c>
      <c r="L2346" s="66">
        <v>219.916666666667</v>
      </c>
    </row>
    <row r="2347" ht="25" customHeight="1" spans="1:12">
      <c r="A2347" s="59">
        <v>2345</v>
      </c>
      <c r="B2347" s="59" t="s">
        <v>427</v>
      </c>
      <c r="C2347" s="59" t="s">
        <v>2592</v>
      </c>
      <c r="D2347" s="59">
        <v>4.35</v>
      </c>
      <c r="E2347" s="62">
        <v>20000</v>
      </c>
      <c r="F2347" s="59">
        <v>20191014</v>
      </c>
      <c r="G2347" s="59">
        <v>20201014</v>
      </c>
      <c r="H2347" s="59">
        <v>20200630</v>
      </c>
      <c r="I2347" s="59" t="s">
        <v>27</v>
      </c>
      <c r="J2347" s="59">
        <v>4.35</v>
      </c>
      <c r="K2347" s="59" t="s">
        <v>79</v>
      </c>
      <c r="L2347" s="66">
        <v>219.916666666667</v>
      </c>
    </row>
    <row r="2348" ht="25" customHeight="1" spans="1:12">
      <c r="A2348" s="59">
        <v>2346</v>
      </c>
      <c r="B2348" s="59" t="s">
        <v>427</v>
      </c>
      <c r="C2348" s="59" t="s">
        <v>2904</v>
      </c>
      <c r="D2348" s="59">
        <v>4.35</v>
      </c>
      <c r="E2348" s="62">
        <v>30000</v>
      </c>
      <c r="F2348" s="59">
        <v>20191014</v>
      </c>
      <c r="G2348" s="59">
        <v>20201014</v>
      </c>
      <c r="H2348" s="59">
        <v>20200630</v>
      </c>
      <c r="I2348" s="59" t="s">
        <v>150</v>
      </c>
      <c r="J2348" s="59">
        <v>4.35</v>
      </c>
      <c r="K2348" s="59" t="s">
        <v>79</v>
      </c>
      <c r="L2348" s="66">
        <v>329.875</v>
      </c>
    </row>
    <row r="2349" ht="25" customHeight="1" spans="1:12">
      <c r="A2349" s="59">
        <v>2347</v>
      </c>
      <c r="B2349" s="59" t="s">
        <v>427</v>
      </c>
      <c r="C2349" s="59" t="s">
        <v>463</v>
      </c>
      <c r="D2349" s="59">
        <v>4.35</v>
      </c>
      <c r="E2349" s="62">
        <v>17000</v>
      </c>
      <c r="F2349" s="59">
        <v>20191014</v>
      </c>
      <c r="G2349" s="59">
        <v>20201014</v>
      </c>
      <c r="H2349" s="59">
        <v>20200630</v>
      </c>
      <c r="I2349" s="59" t="s">
        <v>27</v>
      </c>
      <c r="J2349" s="59">
        <v>4.35</v>
      </c>
      <c r="K2349" s="59" t="s">
        <v>79</v>
      </c>
      <c r="L2349" s="66">
        <v>186.929166666667</v>
      </c>
    </row>
    <row r="2350" ht="25" customHeight="1" spans="1:12">
      <c r="A2350" s="59">
        <v>2348</v>
      </c>
      <c r="B2350" s="59" t="s">
        <v>427</v>
      </c>
      <c r="C2350" s="59" t="s">
        <v>2905</v>
      </c>
      <c r="D2350" s="59">
        <v>4.35</v>
      </c>
      <c r="E2350" s="62">
        <v>30000</v>
      </c>
      <c r="F2350" s="59">
        <v>20191014</v>
      </c>
      <c r="G2350" s="59">
        <v>20201014</v>
      </c>
      <c r="H2350" s="59">
        <v>20200630</v>
      </c>
      <c r="I2350" s="59" t="s">
        <v>27</v>
      </c>
      <c r="J2350" s="59">
        <v>4.35</v>
      </c>
      <c r="K2350" s="59" t="s">
        <v>79</v>
      </c>
      <c r="L2350" s="66">
        <v>329.875</v>
      </c>
    </row>
    <row r="2351" ht="25" customHeight="1" spans="1:12">
      <c r="A2351" s="59">
        <v>2349</v>
      </c>
      <c r="B2351" s="59" t="s">
        <v>427</v>
      </c>
      <c r="C2351" s="59" t="s">
        <v>2906</v>
      </c>
      <c r="D2351" s="59">
        <v>4.35</v>
      </c>
      <c r="E2351" s="62">
        <v>30000</v>
      </c>
      <c r="F2351" s="59">
        <v>20191014</v>
      </c>
      <c r="G2351" s="59">
        <v>20201014</v>
      </c>
      <c r="H2351" s="59">
        <v>20200630</v>
      </c>
      <c r="I2351" s="59" t="s">
        <v>27</v>
      </c>
      <c r="J2351" s="59">
        <v>4.35</v>
      </c>
      <c r="K2351" s="59" t="s">
        <v>79</v>
      </c>
      <c r="L2351" s="66">
        <v>329.875</v>
      </c>
    </row>
    <row r="2352" ht="25" customHeight="1" spans="1:12">
      <c r="A2352" s="59">
        <v>2350</v>
      </c>
      <c r="B2352" s="59" t="s">
        <v>427</v>
      </c>
      <c r="C2352" s="59" t="s">
        <v>2907</v>
      </c>
      <c r="D2352" s="59">
        <v>4.35</v>
      </c>
      <c r="E2352" s="62">
        <v>50000</v>
      </c>
      <c r="F2352" s="59">
        <v>20191014</v>
      </c>
      <c r="G2352" s="59">
        <v>20201014</v>
      </c>
      <c r="H2352" s="59">
        <v>20200630</v>
      </c>
      <c r="I2352" s="59" t="s">
        <v>1701</v>
      </c>
      <c r="J2352" s="59">
        <v>4.35</v>
      </c>
      <c r="K2352" s="59" t="s">
        <v>79</v>
      </c>
      <c r="L2352" s="66">
        <v>549.791666666667</v>
      </c>
    </row>
    <row r="2353" ht="25" customHeight="1" spans="1:12">
      <c r="A2353" s="59">
        <v>2351</v>
      </c>
      <c r="B2353" s="59" t="s">
        <v>427</v>
      </c>
      <c r="C2353" s="59" t="s">
        <v>2908</v>
      </c>
      <c r="D2353" s="59">
        <v>4.35</v>
      </c>
      <c r="E2353" s="62">
        <v>5000</v>
      </c>
      <c r="F2353" s="59">
        <v>20191015</v>
      </c>
      <c r="G2353" s="59">
        <v>20201013</v>
      </c>
      <c r="H2353" s="59">
        <v>20200630</v>
      </c>
      <c r="I2353" s="59" t="s">
        <v>383</v>
      </c>
      <c r="J2353" s="59">
        <v>4.35</v>
      </c>
      <c r="K2353" s="59" t="s">
        <v>79</v>
      </c>
      <c r="L2353" s="66">
        <v>54.9791666666667</v>
      </c>
    </row>
    <row r="2354" ht="25" customHeight="1" spans="1:12">
      <c r="A2354" s="59">
        <v>2352</v>
      </c>
      <c r="B2354" s="59" t="s">
        <v>427</v>
      </c>
      <c r="C2354" s="59" t="s">
        <v>2909</v>
      </c>
      <c r="D2354" s="59">
        <v>4.35</v>
      </c>
      <c r="E2354" s="62">
        <v>5000</v>
      </c>
      <c r="F2354" s="59">
        <v>20191015</v>
      </c>
      <c r="G2354" s="59">
        <v>20201015</v>
      </c>
      <c r="H2354" s="59">
        <v>20200630</v>
      </c>
      <c r="I2354" s="59" t="s">
        <v>150</v>
      </c>
      <c r="J2354" s="59">
        <v>4.35</v>
      </c>
      <c r="K2354" s="59" t="s">
        <v>79</v>
      </c>
      <c r="L2354" s="66">
        <v>54.9791666666667</v>
      </c>
    </row>
    <row r="2355" ht="25" customHeight="1" spans="1:12">
      <c r="A2355" s="59">
        <v>2353</v>
      </c>
      <c r="B2355" s="59" t="s">
        <v>427</v>
      </c>
      <c r="C2355" s="59" t="s">
        <v>2910</v>
      </c>
      <c r="D2355" s="59">
        <v>4.35</v>
      </c>
      <c r="E2355" s="62">
        <v>10000</v>
      </c>
      <c r="F2355" s="59">
        <v>20191015</v>
      </c>
      <c r="G2355" s="59">
        <v>20201015</v>
      </c>
      <c r="H2355" s="59">
        <v>20200630</v>
      </c>
      <c r="I2355" s="59" t="s">
        <v>27</v>
      </c>
      <c r="J2355" s="59">
        <v>4.35</v>
      </c>
      <c r="K2355" s="59" t="s">
        <v>79</v>
      </c>
      <c r="L2355" s="66">
        <v>109.958333333333</v>
      </c>
    </row>
    <row r="2356" ht="25" customHeight="1" spans="1:12">
      <c r="A2356" s="59">
        <v>2354</v>
      </c>
      <c r="B2356" s="59" t="s">
        <v>427</v>
      </c>
      <c r="C2356" s="59" t="s">
        <v>2911</v>
      </c>
      <c r="D2356" s="59">
        <v>4.35</v>
      </c>
      <c r="E2356" s="62">
        <v>20000</v>
      </c>
      <c r="F2356" s="59">
        <v>20191015</v>
      </c>
      <c r="G2356" s="59">
        <v>20201015</v>
      </c>
      <c r="H2356" s="59">
        <v>20200630</v>
      </c>
      <c r="I2356" s="59" t="s">
        <v>383</v>
      </c>
      <c r="J2356" s="59">
        <v>4.35</v>
      </c>
      <c r="K2356" s="59" t="s">
        <v>79</v>
      </c>
      <c r="L2356" s="66">
        <v>219.916666666667</v>
      </c>
    </row>
    <row r="2357" ht="25" customHeight="1" spans="1:12">
      <c r="A2357" s="59">
        <v>2355</v>
      </c>
      <c r="B2357" s="59" t="s">
        <v>427</v>
      </c>
      <c r="C2357" s="59" t="s">
        <v>2912</v>
      </c>
      <c r="D2357" s="59">
        <v>4.35</v>
      </c>
      <c r="E2357" s="62">
        <v>30000</v>
      </c>
      <c r="F2357" s="59">
        <v>20191015</v>
      </c>
      <c r="G2357" s="59">
        <v>20201015</v>
      </c>
      <c r="H2357" s="59">
        <v>20200630</v>
      </c>
      <c r="I2357" s="59" t="s">
        <v>87</v>
      </c>
      <c r="J2357" s="59">
        <v>4.35</v>
      </c>
      <c r="K2357" s="59" t="s">
        <v>79</v>
      </c>
      <c r="L2357" s="66">
        <v>329.875</v>
      </c>
    </row>
    <row r="2358" ht="25" customHeight="1" spans="1:12">
      <c r="A2358" s="59">
        <v>2356</v>
      </c>
      <c r="B2358" s="59" t="s">
        <v>427</v>
      </c>
      <c r="C2358" s="59" t="s">
        <v>2913</v>
      </c>
      <c r="D2358" s="59">
        <v>4.35</v>
      </c>
      <c r="E2358" s="62">
        <v>30000</v>
      </c>
      <c r="F2358" s="59">
        <v>20191015</v>
      </c>
      <c r="G2358" s="59">
        <v>20201015</v>
      </c>
      <c r="H2358" s="59">
        <v>20200630</v>
      </c>
      <c r="I2358" s="59" t="s">
        <v>2914</v>
      </c>
      <c r="J2358" s="59">
        <v>4.35</v>
      </c>
      <c r="K2358" s="59" t="s">
        <v>79</v>
      </c>
      <c r="L2358" s="66">
        <v>329.875</v>
      </c>
    </row>
    <row r="2359" ht="25" customHeight="1" spans="1:12">
      <c r="A2359" s="59">
        <v>2357</v>
      </c>
      <c r="B2359" s="59" t="s">
        <v>427</v>
      </c>
      <c r="C2359" s="59" t="s">
        <v>2915</v>
      </c>
      <c r="D2359" s="59">
        <v>4.35</v>
      </c>
      <c r="E2359" s="62">
        <v>30000</v>
      </c>
      <c r="F2359" s="59">
        <v>20191015</v>
      </c>
      <c r="G2359" s="59">
        <v>20201015</v>
      </c>
      <c r="H2359" s="59">
        <v>20200630</v>
      </c>
      <c r="I2359" s="59" t="s">
        <v>87</v>
      </c>
      <c r="J2359" s="59">
        <v>4.35</v>
      </c>
      <c r="K2359" s="59" t="s">
        <v>79</v>
      </c>
      <c r="L2359" s="66">
        <v>329.875</v>
      </c>
    </row>
    <row r="2360" ht="25" customHeight="1" spans="1:12">
      <c r="A2360" s="59">
        <v>2358</v>
      </c>
      <c r="B2360" s="59" t="s">
        <v>427</v>
      </c>
      <c r="C2360" s="59" t="s">
        <v>2916</v>
      </c>
      <c r="D2360" s="59">
        <v>4.35</v>
      </c>
      <c r="E2360" s="62">
        <v>5000</v>
      </c>
      <c r="F2360" s="59">
        <v>20191017</v>
      </c>
      <c r="G2360" s="59">
        <v>20201017</v>
      </c>
      <c r="H2360" s="59">
        <v>20200630</v>
      </c>
      <c r="I2360" s="59" t="s">
        <v>1701</v>
      </c>
      <c r="J2360" s="59">
        <v>4.35</v>
      </c>
      <c r="K2360" s="59" t="s">
        <v>79</v>
      </c>
      <c r="L2360" s="66">
        <v>54.9791666666667</v>
      </c>
    </row>
    <row r="2361" ht="25" customHeight="1" spans="1:12">
      <c r="A2361" s="59">
        <v>2359</v>
      </c>
      <c r="B2361" s="59" t="s">
        <v>427</v>
      </c>
      <c r="C2361" s="59" t="s">
        <v>2917</v>
      </c>
      <c r="D2361" s="59">
        <v>4.35</v>
      </c>
      <c r="E2361" s="62">
        <v>10000</v>
      </c>
      <c r="F2361" s="59">
        <v>20191018</v>
      </c>
      <c r="G2361" s="59">
        <v>20201018</v>
      </c>
      <c r="H2361" s="59">
        <v>20200630</v>
      </c>
      <c r="I2361" s="59" t="s">
        <v>87</v>
      </c>
      <c r="J2361" s="59">
        <v>4.35</v>
      </c>
      <c r="K2361" s="59" t="s">
        <v>79</v>
      </c>
      <c r="L2361" s="66">
        <v>109.958333333333</v>
      </c>
    </row>
    <row r="2362" ht="25" customHeight="1" spans="1:12">
      <c r="A2362" s="59">
        <v>2360</v>
      </c>
      <c r="B2362" s="59" t="s">
        <v>427</v>
      </c>
      <c r="C2362" s="59" t="s">
        <v>2918</v>
      </c>
      <c r="D2362" s="59">
        <v>4.35</v>
      </c>
      <c r="E2362" s="62">
        <v>30000</v>
      </c>
      <c r="F2362" s="59">
        <v>20191018</v>
      </c>
      <c r="G2362" s="59">
        <v>20201018</v>
      </c>
      <c r="H2362" s="59">
        <v>20200630</v>
      </c>
      <c r="I2362" s="59" t="s">
        <v>87</v>
      </c>
      <c r="J2362" s="59">
        <v>4.35</v>
      </c>
      <c r="K2362" s="59" t="s">
        <v>79</v>
      </c>
      <c r="L2362" s="66">
        <v>329.875</v>
      </c>
    </row>
    <row r="2363" ht="25" customHeight="1" spans="1:12">
      <c r="A2363" s="59">
        <v>2361</v>
      </c>
      <c r="B2363" s="59" t="s">
        <v>427</v>
      </c>
      <c r="C2363" s="59" t="s">
        <v>2919</v>
      </c>
      <c r="D2363" s="59">
        <v>4.35</v>
      </c>
      <c r="E2363" s="62">
        <v>30000</v>
      </c>
      <c r="F2363" s="59">
        <v>20191018</v>
      </c>
      <c r="G2363" s="59">
        <v>20201018</v>
      </c>
      <c r="H2363" s="59">
        <v>20200630</v>
      </c>
      <c r="I2363" s="59" t="s">
        <v>27</v>
      </c>
      <c r="J2363" s="59">
        <v>4.35</v>
      </c>
      <c r="K2363" s="59" t="s">
        <v>79</v>
      </c>
      <c r="L2363" s="66">
        <v>329.875</v>
      </c>
    </row>
    <row r="2364" ht="25" customHeight="1" spans="1:12">
      <c r="A2364" s="59">
        <v>2362</v>
      </c>
      <c r="B2364" s="59" t="s">
        <v>427</v>
      </c>
      <c r="C2364" s="59" t="s">
        <v>2920</v>
      </c>
      <c r="D2364" s="59">
        <v>4.35</v>
      </c>
      <c r="E2364" s="62">
        <v>3000</v>
      </c>
      <c r="F2364" s="59">
        <v>20191019</v>
      </c>
      <c r="G2364" s="59">
        <v>20201019</v>
      </c>
      <c r="H2364" s="59">
        <v>20200630</v>
      </c>
      <c r="I2364" s="59" t="s">
        <v>150</v>
      </c>
      <c r="J2364" s="59">
        <v>4.35</v>
      </c>
      <c r="K2364" s="59" t="s">
        <v>79</v>
      </c>
      <c r="L2364" s="66">
        <v>32.9875</v>
      </c>
    </row>
    <row r="2365" ht="25" customHeight="1" spans="1:12">
      <c r="A2365" s="59">
        <v>2363</v>
      </c>
      <c r="B2365" s="59" t="s">
        <v>427</v>
      </c>
      <c r="C2365" s="59" t="s">
        <v>2921</v>
      </c>
      <c r="D2365" s="59">
        <v>4.35</v>
      </c>
      <c r="E2365" s="62">
        <v>10000</v>
      </c>
      <c r="F2365" s="59">
        <v>20191019</v>
      </c>
      <c r="G2365" s="59">
        <v>20201019</v>
      </c>
      <c r="H2365" s="59">
        <v>20200630</v>
      </c>
      <c r="I2365" s="59" t="s">
        <v>150</v>
      </c>
      <c r="J2365" s="59">
        <v>4.35</v>
      </c>
      <c r="K2365" s="59" t="s">
        <v>79</v>
      </c>
      <c r="L2365" s="66">
        <v>109.958333333333</v>
      </c>
    </row>
    <row r="2366" ht="25" customHeight="1" spans="1:12">
      <c r="A2366" s="59">
        <v>2364</v>
      </c>
      <c r="B2366" s="59" t="s">
        <v>427</v>
      </c>
      <c r="C2366" s="59" t="s">
        <v>2922</v>
      </c>
      <c r="D2366" s="59">
        <v>4.35</v>
      </c>
      <c r="E2366" s="62">
        <v>20000</v>
      </c>
      <c r="F2366" s="59">
        <v>20191019</v>
      </c>
      <c r="G2366" s="59">
        <v>20201019</v>
      </c>
      <c r="H2366" s="59">
        <v>20200630</v>
      </c>
      <c r="I2366" s="59" t="s">
        <v>150</v>
      </c>
      <c r="J2366" s="59">
        <v>4.35</v>
      </c>
      <c r="K2366" s="59" t="s">
        <v>79</v>
      </c>
      <c r="L2366" s="66">
        <v>219.916666666667</v>
      </c>
    </row>
    <row r="2367" ht="25" customHeight="1" spans="1:12">
      <c r="A2367" s="59">
        <v>2365</v>
      </c>
      <c r="B2367" s="59" t="s">
        <v>427</v>
      </c>
      <c r="C2367" s="59" t="s">
        <v>2923</v>
      </c>
      <c r="D2367" s="59">
        <v>4.35</v>
      </c>
      <c r="E2367" s="62">
        <v>20000</v>
      </c>
      <c r="F2367" s="59">
        <v>20191019</v>
      </c>
      <c r="G2367" s="59">
        <v>20201019</v>
      </c>
      <c r="H2367" s="59">
        <v>20200630</v>
      </c>
      <c r="I2367" s="59" t="s">
        <v>150</v>
      </c>
      <c r="J2367" s="59">
        <v>4.35</v>
      </c>
      <c r="K2367" s="59" t="s">
        <v>79</v>
      </c>
      <c r="L2367" s="66">
        <v>219.916666666667</v>
      </c>
    </row>
    <row r="2368" ht="25" customHeight="1" spans="1:12">
      <c r="A2368" s="59">
        <v>2366</v>
      </c>
      <c r="B2368" s="59" t="s">
        <v>427</v>
      </c>
      <c r="C2368" s="59" t="s">
        <v>2924</v>
      </c>
      <c r="D2368" s="59">
        <v>4.35</v>
      </c>
      <c r="E2368" s="62">
        <v>20000</v>
      </c>
      <c r="F2368" s="59">
        <v>20191019</v>
      </c>
      <c r="G2368" s="59">
        <v>20201019</v>
      </c>
      <c r="H2368" s="59">
        <v>20200630</v>
      </c>
      <c r="I2368" s="59" t="s">
        <v>150</v>
      </c>
      <c r="J2368" s="59">
        <v>4.35</v>
      </c>
      <c r="K2368" s="59" t="s">
        <v>79</v>
      </c>
      <c r="L2368" s="66">
        <v>219.916666666667</v>
      </c>
    </row>
    <row r="2369" ht="25" customHeight="1" spans="1:12">
      <c r="A2369" s="59">
        <v>2367</v>
      </c>
      <c r="B2369" s="59" t="s">
        <v>427</v>
      </c>
      <c r="C2369" s="59" t="s">
        <v>2925</v>
      </c>
      <c r="D2369" s="59">
        <v>4.35</v>
      </c>
      <c r="E2369" s="62">
        <v>20000</v>
      </c>
      <c r="F2369" s="59">
        <v>20191019</v>
      </c>
      <c r="G2369" s="59">
        <v>20201019</v>
      </c>
      <c r="H2369" s="59">
        <v>20200630</v>
      </c>
      <c r="I2369" s="59" t="s">
        <v>1313</v>
      </c>
      <c r="J2369" s="59">
        <v>4.35</v>
      </c>
      <c r="K2369" s="59" t="s">
        <v>79</v>
      </c>
      <c r="L2369" s="66">
        <v>219.916666666667</v>
      </c>
    </row>
    <row r="2370" ht="25" customHeight="1" spans="1:12">
      <c r="A2370" s="59">
        <v>2368</v>
      </c>
      <c r="B2370" s="59" t="s">
        <v>427</v>
      </c>
      <c r="C2370" s="59" t="s">
        <v>2926</v>
      </c>
      <c r="D2370" s="59">
        <v>4.35</v>
      </c>
      <c r="E2370" s="62">
        <v>30000</v>
      </c>
      <c r="F2370" s="59">
        <v>20191019</v>
      </c>
      <c r="G2370" s="59">
        <v>20201019</v>
      </c>
      <c r="H2370" s="59">
        <v>20200630</v>
      </c>
      <c r="I2370" s="59" t="s">
        <v>27</v>
      </c>
      <c r="J2370" s="59">
        <v>4.35</v>
      </c>
      <c r="K2370" s="59" t="s">
        <v>79</v>
      </c>
      <c r="L2370" s="66">
        <v>329.875</v>
      </c>
    </row>
    <row r="2371" ht="25" customHeight="1" spans="1:12">
      <c r="A2371" s="59">
        <v>2369</v>
      </c>
      <c r="B2371" s="59" t="s">
        <v>427</v>
      </c>
      <c r="C2371" s="59" t="s">
        <v>2927</v>
      </c>
      <c r="D2371" s="59">
        <v>4.35</v>
      </c>
      <c r="E2371" s="62">
        <v>30000</v>
      </c>
      <c r="F2371" s="59">
        <v>20191019</v>
      </c>
      <c r="G2371" s="59">
        <v>20201019</v>
      </c>
      <c r="H2371" s="59">
        <v>20200630</v>
      </c>
      <c r="I2371" s="59" t="s">
        <v>2928</v>
      </c>
      <c r="J2371" s="59">
        <v>4.35</v>
      </c>
      <c r="K2371" s="59" t="s">
        <v>79</v>
      </c>
      <c r="L2371" s="66">
        <v>329.875</v>
      </c>
    </row>
    <row r="2372" ht="25" customHeight="1" spans="1:12">
      <c r="A2372" s="59">
        <v>2370</v>
      </c>
      <c r="B2372" s="59" t="s">
        <v>427</v>
      </c>
      <c r="C2372" s="59" t="s">
        <v>2929</v>
      </c>
      <c r="D2372" s="59">
        <v>4.35</v>
      </c>
      <c r="E2372" s="62">
        <v>30000</v>
      </c>
      <c r="F2372" s="59">
        <v>20191019</v>
      </c>
      <c r="G2372" s="59">
        <v>20201019</v>
      </c>
      <c r="H2372" s="59">
        <v>20200630</v>
      </c>
      <c r="I2372" s="59" t="s">
        <v>2930</v>
      </c>
      <c r="J2372" s="59">
        <v>4.35</v>
      </c>
      <c r="K2372" s="59" t="s">
        <v>79</v>
      </c>
      <c r="L2372" s="66">
        <v>329.875</v>
      </c>
    </row>
    <row r="2373" ht="25" customHeight="1" spans="1:12">
      <c r="A2373" s="59">
        <v>2371</v>
      </c>
      <c r="B2373" s="59" t="s">
        <v>427</v>
      </c>
      <c r="C2373" s="59" t="s">
        <v>2931</v>
      </c>
      <c r="D2373" s="59">
        <v>4.35</v>
      </c>
      <c r="E2373" s="62">
        <v>50000</v>
      </c>
      <c r="F2373" s="59">
        <v>20191019</v>
      </c>
      <c r="G2373" s="59">
        <v>20201019</v>
      </c>
      <c r="H2373" s="59">
        <v>20200630</v>
      </c>
      <c r="I2373" s="59" t="s">
        <v>2932</v>
      </c>
      <c r="J2373" s="59">
        <v>4.35</v>
      </c>
      <c r="K2373" s="59" t="s">
        <v>79</v>
      </c>
      <c r="L2373" s="66">
        <v>549.791666666667</v>
      </c>
    </row>
    <row r="2374" ht="25" customHeight="1" spans="1:12">
      <c r="A2374" s="59">
        <v>2372</v>
      </c>
      <c r="B2374" s="59" t="s">
        <v>427</v>
      </c>
      <c r="C2374" s="59" t="s">
        <v>2933</v>
      </c>
      <c r="D2374" s="59">
        <v>4.35</v>
      </c>
      <c r="E2374" s="62">
        <v>50000</v>
      </c>
      <c r="F2374" s="59">
        <v>20191019</v>
      </c>
      <c r="G2374" s="59">
        <v>20201019</v>
      </c>
      <c r="H2374" s="59">
        <v>20200630</v>
      </c>
      <c r="I2374" s="59" t="s">
        <v>2099</v>
      </c>
      <c r="J2374" s="59">
        <v>4.35</v>
      </c>
      <c r="K2374" s="59" t="s">
        <v>79</v>
      </c>
      <c r="L2374" s="66">
        <v>549.791666666667</v>
      </c>
    </row>
    <row r="2375" ht="25" customHeight="1" spans="1:12">
      <c r="A2375" s="59">
        <v>2373</v>
      </c>
      <c r="B2375" s="59" t="s">
        <v>427</v>
      </c>
      <c r="C2375" s="59" t="s">
        <v>2934</v>
      </c>
      <c r="D2375" s="59">
        <v>4.35</v>
      </c>
      <c r="E2375" s="62">
        <v>50000</v>
      </c>
      <c r="F2375" s="59">
        <v>20191019</v>
      </c>
      <c r="G2375" s="59">
        <v>20201019</v>
      </c>
      <c r="H2375" s="59">
        <v>20200630</v>
      </c>
      <c r="I2375" s="59" t="s">
        <v>150</v>
      </c>
      <c r="J2375" s="59">
        <v>4.35</v>
      </c>
      <c r="K2375" s="59" t="s">
        <v>79</v>
      </c>
      <c r="L2375" s="66">
        <v>549.791666666667</v>
      </c>
    </row>
    <row r="2376" ht="25" customHeight="1" spans="1:12">
      <c r="A2376" s="59">
        <v>2374</v>
      </c>
      <c r="B2376" s="59" t="s">
        <v>427</v>
      </c>
      <c r="C2376" s="59" t="s">
        <v>2935</v>
      </c>
      <c r="D2376" s="59">
        <v>4.35</v>
      </c>
      <c r="E2376" s="62">
        <v>50000</v>
      </c>
      <c r="F2376" s="59">
        <v>20191019</v>
      </c>
      <c r="G2376" s="59">
        <v>20201019</v>
      </c>
      <c r="H2376" s="59">
        <v>20200630</v>
      </c>
      <c r="I2376" s="59" t="s">
        <v>2936</v>
      </c>
      <c r="J2376" s="59">
        <v>4.35</v>
      </c>
      <c r="K2376" s="59" t="s">
        <v>79</v>
      </c>
      <c r="L2376" s="66">
        <v>549.791666666667</v>
      </c>
    </row>
    <row r="2377" ht="25" customHeight="1" spans="1:12">
      <c r="A2377" s="59">
        <v>2375</v>
      </c>
      <c r="B2377" s="59" t="s">
        <v>427</v>
      </c>
      <c r="C2377" s="59" t="s">
        <v>2937</v>
      </c>
      <c r="D2377" s="59">
        <v>4.35</v>
      </c>
      <c r="E2377" s="62">
        <v>50000</v>
      </c>
      <c r="F2377" s="59">
        <v>20191019</v>
      </c>
      <c r="G2377" s="59">
        <v>20201019</v>
      </c>
      <c r="H2377" s="59">
        <v>20200630</v>
      </c>
      <c r="I2377" s="59" t="s">
        <v>2354</v>
      </c>
      <c r="J2377" s="59">
        <v>4.35</v>
      </c>
      <c r="K2377" s="59" t="s">
        <v>79</v>
      </c>
      <c r="L2377" s="66">
        <v>549.791666666667</v>
      </c>
    </row>
    <row r="2378" ht="25" customHeight="1" spans="1:12">
      <c r="A2378" s="59">
        <v>2376</v>
      </c>
      <c r="B2378" s="59" t="s">
        <v>427</v>
      </c>
      <c r="C2378" s="59" t="s">
        <v>2938</v>
      </c>
      <c r="D2378" s="59">
        <v>4.35</v>
      </c>
      <c r="E2378" s="62">
        <v>50000</v>
      </c>
      <c r="F2378" s="59">
        <v>20191019</v>
      </c>
      <c r="G2378" s="59">
        <v>20201019</v>
      </c>
      <c r="H2378" s="59">
        <v>20200630</v>
      </c>
      <c r="I2378" s="59" t="s">
        <v>2930</v>
      </c>
      <c r="J2378" s="59">
        <v>4.35</v>
      </c>
      <c r="K2378" s="59" t="s">
        <v>79</v>
      </c>
      <c r="L2378" s="66">
        <v>549.791666666667</v>
      </c>
    </row>
    <row r="2379" ht="25" customHeight="1" spans="1:12">
      <c r="A2379" s="59">
        <v>2377</v>
      </c>
      <c r="B2379" s="59" t="s">
        <v>427</v>
      </c>
      <c r="C2379" s="59" t="s">
        <v>2939</v>
      </c>
      <c r="D2379" s="59">
        <v>4.35</v>
      </c>
      <c r="E2379" s="62">
        <v>50000</v>
      </c>
      <c r="F2379" s="59">
        <v>20191019</v>
      </c>
      <c r="G2379" s="59">
        <v>20201019</v>
      </c>
      <c r="H2379" s="59">
        <v>20200630</v>
      </c>
      <c r="I2379" s="59" t="s">
        <v>2940</v>
      </c>
      <c r="J2379" s="59">
        <v>4.35</v>
      </c>
      <c r="K2379" s="59" t="s">
        <v>79</v>
      </c>
      <c r="L2379" s="66">
        <v>549.791666666667</v>
      </c>
    </row>
    <row r="2380" ht="25" customHeight="1" spans="1:12">
      <c r="A2380" s="59">
        <v>2378</v>
      </c>
      <c r="B2380" s="59" t="s">
        <v>427</v>
      </c>
      <c r="C2380" s="59" t="s">
        <v>2941</v>
      </c>
      <c r="D2380" s="59">
        <v>4.35</v>
      </c>
      <c r="E2380" s="62">
        <v>10000</v>
      </c>
      <c r="F2380" s="59">
        <v>20191020</v>
      </c>
      <c r="G2380" s="59">
        <v>20201020</v>
      </c>
      <c r="H2380" s="59">
        <v>20200630</v>
      </c>
      <c r="I2380" s="59" t="s">
        <v>150</v>
      </c>
      <c r="J2380" s="59">
        <v>4.35</v>
      </c>
      <c r="K2380" s="59" t="s">
        <v>79</v>
      </c>
      <c r="L2380" s="66">
        <v>109.958333333333</v>
      </c>
    </row>
    <row r="2381" ht="25" customHeight="1" spans="1:12">
      <c r="A2381" s="59">
        <v>2379</v>
      </c>
      <c r="B2381" s="59" t="s">
        <v>427</v>
      </c>
      <c r="C2381" s="59" t="s">
        <v>2942</v>
      </c>
      <c r="D2381" s="59">
        <v>4.35</v>
      </c>
      <c r="E2381" s="62">
        <v>20000</v>
      </c>
      <c r="F2381" s="59">
        <v>20191020</v>
      </c>
      <c r="G2381" s="59">
        <v>20201020</v>
      </c>
      <c r="H2381" s="59">
        <v>20200630</v>
      </c>
      <c r="I2381" s="59" t="s">
        <v>150</v>
      </c>
      <c r="J2381" s="59">
        <v>4.35</v>
      </c>
      <c r="K2381" s="59" t="s">
        <v>79</v>
      </c>
      <c r="L2381" s="66">
        <v>219.916666666667</v>
      </c>
    </row>
    <row r="2382" ht="25" customHeight="1" spans="1:12">
      <c r="A2382" s="59">
        <v>2380</v>
      </c>
      <c r="B2382" s="59" t="s">
        <v>427</v>
      </c>
      <c r="C2382" s="59" t="s">
        <v>2943</v>
      </c>
      <c r="D2382" s="59">
        <v>4.35</v>
      </c>
      <c r="E2382" s="62">
        <v>50000</v>
      </c>
      <c r="F2382" s="59">
        <v>20191020</v>
      </c>
      <c r="G2382" s="59">
        <v>20201020</v>
      </c>
      <c r="H2382" s="59">
        <v>20200630</v>
      </c>
      <c r="I2382" s="59" t="s">
        <v>1701</v>
      </c>
      <c r="J2382" s="59">
        <v>4.35</v>
      </c>
      <c r="K2382" s="59" t="s">
        <v>79</v>
      </c>
      <c r="L2382" s="66">
        <v>549.791666666667</v>
      </c>
    </row>
    <row r="2383" ht="25" customHeight="1" spans="1:12">
      <c r="A2383" s="59">
        <v>2381</v>
      </c>
      <c r="B2383" s="59" t="s">
        <v>427</v>
      </c>
      <c r="C2383" s="59" t="s">
        <v>2944</v>
      </c>
      <c r="D2383" s="59">
        <v>4.35</v>
      </c>
      <c r="E2383" s="62">
        <v>50000</v>
      </c>
      <c r="F2383" s="59">
        <v>20191021</v>
      </c>
      <c r="G2383" s="59">
        <v>20201021</v>
      </c>
      <c r="H2383" s="59">
        <v>20200630</v>
      </c>
      <c r="I2383" s="59" t="s">
        <v>87</v>
      </c>
      <c r="J2383" s="59">
        <v>4.35</v>
      </c>
      <c r="K2383" s="59" t="s">
        <v>79</v>
      </c>
      <c r="L2383" s="66">
        <v>549.791666666667</v>
      </c>
    </row>
    <row r="2384" ht="25" customHeight="1" spans="1:12">
      <c r="A2384" s="59">
        <v>2382</v>
      </c>
      <c r="B2384" s="59" t="s">
        <v>427</v>
      </c>
      <c r="C2384" s="59" t="s">
        <v>2945</v>
      </c>
      <c r="D2384" s="59">
        <v>4.35</v>
      </c>
      <c r="E2384" s="62">
        <v>50000</v>
      </c>
      <c r="F2384" s="59">
        <v>20191021</v>
      </c>
      <c r="G2384" s="59">
        <v>20201021</v>
      </c>
      <c r="H2384" s="59">
        <v>20200630</v>
      </c>
      <c r="I2384" s="59" t="s">
        <v>2132</v>
      </c>
      <c r="J2384" s="59">
        <v>4.35</v>
      </c>
      <c r="K2384" s="59" t="s">
        <v>79</v>
      </c>
      <c r="L2384" s="66">
        <v>549.791666666667</v>
      </c>
    </row>
    <row r="2385" ht="25" customHeight="1" spans="1:12">
      <c r="A2385" s="59">
        <v>2383</v>
      </c>
      <c r="B2385" s="59" t="s">
        <v>427</v>
      </c>
      <c r="C2385" s="59" t="s">
        <v>2946</v>
      </c>
      <c r="D2385" s="59">
        <v>4.35</v>
      </c>
      <c r="E2385" s="62">
        <v>5000</v>
      </c>
      <c r="F2385" s="59">
        <v>20191023</v>
      </c>
      <c r="G2385" s="59">
        <v>20201023</v>
      </c>
      <c r="H2385" s="59">
        <v>20200630</v>
      </c>
      <c r="I2385" s="59" t="s">
        <v>27</v>
      </c>
      <c r="J2385" s="59">
        <v>4.35</v>
      </c>
      <c r="K2385" s="59" t="s">
        <v>79</v>
      </c>
      <c r="L2385" s="66">
        <v>54.9791666666667</v>
      </c>
    </row>
    <row r="2386" ht="25" customHeight="1" spans="1:12">
      <c r="A2386" s="59">
        <v>2384</v>
      </c>
      <c r="B2386" s="59" t="s">
        <v>427</v>
      </c>
      <c r="C2386" s="59" t="s">
        <v>2947</v>
      </c>
      <c r="D2386" s="59">
        <v>4.35</v>
      </c>
      <c r="E2386" s="62">
        <v>20000</v>
      </c>
      <c r="F2386" s="59">
        <v>20191025</v>
      </c>
      <c r="G2386" s="59">
        <v>20201025</v>
      </c>
      <c r="H2386" s="59">
        <v>20200630</v>
      </c>
      <c r="I2386" s="59" t="s">
        <v>27</v>
      </c>
      <c r="J2386" s="59">
        <v>4.35</v>
      </c>
      <c r="K2386" s="59" t="s">
        <v>79</v>
      </c>
      <c r="L2386" s="66">
        <v>219.916666666667</v>
      </c>
    </row>
    <row r="2387" ht="25" customHeight="1" spans="1:12">
      <c r="A2387" s="59">
        <v>2385</v>
      </c>
      <c r="B2387" s="59" t="s">
        <v>427</v>
      </c>
      <c r="C2387" s="59" t="s">
        <v>2948</v>
      </c>
      <c r="D2387" s="59">
        <v>4.35</v>
      </c>
      <c r="E2387" s="62">
        <v>30000</v>
      </c>
      <c r="F2387" s="59">
        <v>20191025</v>
      </c>
      <c r="G2387" s="59">
        <v>20201025</v>
      </c>
      <c r="H2387" s="59">
        <v>20200630</v>
      </c>
      <c r="I2387" s="59" t="s">
        <v>2358</v>
      </c>
      <c r="J2387" s="59">
        <v>4.35</v>
      </c>
      <c r="K2387" s="59" t="s">
        <v>79</v>
      </c>
      <c r="L2387" s="66">
        <v>329.875</v>
      </c>
    </row>
    <row r="2388" ht="25" customHeight="1" spans="1:12">
      <c r="A2388" s="59">
        <v>2386</v>
      </c>
      <c r="B2388" s="59" t="s">
        <v>427</v>
      </c>
      <c r="C2388" s="59" t="s">
        <v>2949</v>
      </c>
      <c r="D2388" s="59">
        <v>4.35</v>
      </c>
      <c r="E2388" s="62">
        <v>45000</v>
      </c>
      <c r="F2388" s="59">
        <v>20191031</v>
      </c>
      <c r="G2388" s="59">
        <v>20201031</v>
      </c>
      <c r="H2388" s="59">
        <v>20200630</v>
      </c>
      <c r="I2388" s="59" t="s">
        <v>150</v>
      </c>
      <c r="J2388" s="59">
        <v>4.35</v>
      </c>
      <c r="K2388" s="59" t="s">
        <v>79</v>
      </c>
      <c r="L2388" s="66">
        <v>494.8125</v>
      </c>
    </row>
    <row r="2389" ht="25" customHeight="1" spans="1:12">
      <c r="A2389" s="59">
        <v>2387</v>
      </c>
      <c r="B2389" s="59" t="s">
        <v>427</v>
      </c>
      <c r="C2389" s="59" t="s">
        <v>2950</v>
      </c>
      <c r="D2389" s="59">
        <v>4.35</v>
      </c>
      <c r="E2389" s="62">
        <v>50000</v>
      </c>
      <c r="F2389" s="59">
        <v>20191031</v>
      </c>
      <c r="G2389" s="59">
        <v>20201031</v>
      </c>
      <c r="H2389" s="59">
        <v>20200630</v>
      </c>
      <c r="I2389" s="59" t="s">
        <v>2875</v>
      </c>
      <c r="J2389" s="59">
        <v>4.35</v>
      </c>
      <c r="K2389" s="59" t="s">
        <v>79</v>
      </c>
      <c r="L2389" s="66">
        <v>549.791666666667</v>
      </c>
    </row>
    <row r="2390" ht="25" customHeight="1" spans="1:12">
      <c r="A2390" s="59">
        <v>2388</v>
      </c>
      <c r="B2390" s="59" t="s">
        <v>427</v>
      </c>
      <c r="C2390" s="59" t="s">
        <v>2951</v>
      </c>
      <c r="D2390" s="59">
        <v>4.75</v>
      </c>
      <c r="E2390" s="62">
        <v>5000</v>
      </c>
      <c r="F2390" s="59">
        <v>20180604</v>
      </c>
      <c r="G2390" s="59">
        <v>20210604</v>
      </c>
      <c r="H2390" s="59">
        <v>20200630</v>
      </c>
      <c r="I2390" s="59" t="s">
        <v>27</v>
      </c>
      <c r="J2390" s="59">
        <v>4.75</v>
      </c>
      <c r="K2390" s="59" t="s">
        <v>79</v>
      </c>
      <c r="L2390" s="66">
        <v>60.0347222222222</v>
      </c>
    </row>
    <row r="2391" ht="25" customHeight="1" spans="1:12">
      <c r="A2391" s="59">
        <v>2389</v>
      </c>
      <c r="B2391" s="59" t="s">
        <v>427</v>
      </c>
      <c r="C2391" s="59" t="s">
        <v>2952</v>
      </c>
      <c r="D2391" s="59">
        <v>4.75</v>
      </c>
      <c r="E2391" s="62">
        <v>5000</v>
      </c>
      <c r="F2391" s="59">
        <v>20180605</v>
      </c>
      <c r="G2391" s="59">
        <v>20210605</v>
      </c>
      <c r="H2391" s="59">
        <v>20200630</v>
      </c>
      <c r="I2391" s="59" t="s">
        <v>444</v>
      </c>
      <c r="J2391" s="59">
        <v>4.75</v>
      </c>
      <c r="K2391" s="59" t="s">
        <v>79</v>
      </c>
      <c r="L2391" s="66">
        <v>60.0347222222222</v>
      </c>
    </row>
    <row r="2392" ht="25" customHeight="1" spans="1:12">
      <c r="A2392" s="59">
        <v>2390</v>
      </c>
      <c r="B2392" s="59" t="s">
        <v>427</v>
      </c>
      <c r="C2392" s="59" t="s">
        <v>2953</v>
      </c>
      <c r="D2392" s="59">
        <v>4.75</v>
      </c>
      <c r="E2392" s="62">
        <v>5000</v>
      </c>
      <c r="F2392" s="59">
        <v>20180606</v>
      </c>
      <c r="G2392" s="59">
        <v>20210606</v>
      </c>
      <c r="H2392" s="59">
        <v>20200630</v>
      </c>
      <c r="I2392" s="59" t="s">
        <v>444</v>
      </c>
      <c r="J2392" s="59">
        <v>4.75</v>
      </c>
      <c r="K2392" s="59" t="s">
        <v>79</v>
      </c>
      <c r="L2392" s="66">
        <v>60.0347222222222</v>
      </c>
    </row>
    <row r="2393" ht="25" customHeight="1" spans="1:12">
      <c r="A2393" s="59">
        <v>2391</v>
      </c>
      <c r="B2393" s="59" t="s">
        <v>427</v>
      </c>
      <c r="C2393" s="59" t="s">
        <v>2954</v>
      </c>
      <c r="D2393" s="59">
        <v>4.75</v>
      </c>
      <c r="E2393" s="62">
        <v>5000</v>
      </c>
      <c r="F2393" s="59">
        <v>20180606</v>
      </c>
      <c r="G2393" s="59">
        <v>20210606</v>
      </c>
      <c r="H2393" s="59">
        <v>20200630</v>
      </c>
      <c r="I2393" s="59" t="s">
        <v>444</v>
      </c>
      <c r="J2393" s="59">
        <v>4.75</v>
      </c>
      <c r="K2393" s="59" t="s">
        <v>79</v>
      </c>
      <c r="L2393" s="66">
        <v>60.0347222222222</v>
      </c>
    </row>
    <row r="2394" ht="25" customHeight="1" spans="1:12">
      <c r="A2394" s="59">
        <v>2392</v>
      </c>
      <c r="B2394" s="59" t="s">
        <v>427</v>
      </c>
      <c r="C2394" s="59" t="s">
        <v>2955</v>
      </c>
      <c r="D2394" s="59">
        <v>4.75</v>
      </c>
      <c r="E2394" s="62">
        <v>5000</v>
      </c>
      <c r="F2394" s="59">
        <v>20180606</v>
      </c>
      <c r="G2394" s="59">
        <v>20210606</v>
      </c>
      <c r="H2394" s="59">
        <v>20200630</v>
      </c>
      <c r="I2394" s="59" t="s">
        <v>2956</v>
      </c>
      <c r="J2394" s="59">
        <v>4.75</v>
      </c>
      <c r="K2394" s="59" t="s">
        <v>79</v>
      </c>
      <c r="L2394" s="66">
        <v>60.0347222222222</v>
      </c>
    </row>
    <row r="2395" ht="25" customHeight="1" spans="1:12">
      <c r="A2395" s="59">
        <v>2393</v>
      </c>
      <c r="B2395" s="59" t="s">
        <v>427</v>
      </c>
      <c r="C2395" s="59" t="s">
        <v>2957</v>
      </c>
      <c r="D2395" s="59">
        <v>4.75</v>
      </c>
      <c r="E2395" s="62">
        <v>5000</v>
      </c>
      <c r="F2395" s="59">
        <v>20180606</v>
      </c>
      <c r="G2395" s="59">
        <v>20210606</v>
      </c>
      <c r="H2395" s="59">
        <v>20200630</v>
      </c>
      <c r="I2395" s="59" t="s">
        <v>444</v>
      </c>
      <c r="J2395" s="59">
        <v>4.75</v>
      </c>
      <c r="K2395" s="59" t="s">
        <v>79</v>
      </c>
      <c r="L2395" s="66">
        <v>60.0347222222222</v>
      </c>
    </row>
    <row r="2396" ht="25" customHeight="1" spans="1:12">
      <c r="A2396" s="59">
        <v>2394</v>
      </c>
      <c r="B2396" s="59" t="s">
        <v>427</v>
      </c>
      <c r="C2396" s="59" t="s">
        <v>2958</v>
      </c>
      <c r="D2396" s="59">
        <v>4.75</v>
      </c>
      <c r="E2396" s="62">
        <v>5000</v>
      </c>
      <c r="F2396" s="59">
        <v>20180608</v>
      </c>
      <c r="G2396" s="59">
        <v>20210608</v>
      </c>
      <c r="H2396" s="59">
        <v>20200630</v>
      </c>
      <c r="I2396" s="59" t="s">
        <v>444</v>
      </c>
      <c r="J2396" s="59">
        <v>4.75</v>
      </c>
      <c r="K2396" s="59" t="s">
        <v>79</v>
      </c>
      <c r="L2396" s="66">
        <v>60.0347222222222</v>
      </c>
    </row>
    <row r="2397" ht="25" customHeight="1" spans="1:12">
      <c r="A2397" s="59">
        <v>2395</v>
      </c>
      <c r="B2397" s="59" t="s">
        <v>427</v>
      </c>
      <c r="C2397" s="59" t="s">
        <v>2959</v>
      </c>
      <c r="D2397" s="59">
        <v>4.75</v>
      </c>
      <c r="E2397" s="62">
        <v>5000</v>
      </c>
      <c r="F2397" s="59">
        <v>20180612</v>
      </c>
      <c r="G2397" s="59">
        <v>20210612</v>
      </c>
      <c r="H2397" s="59">
        <v>20200630</v>
      </c>
      <c r="I2397" s="59" t="s">
        <v>27</v>
      </c>
      <c r="J2397" s="59">
        <v>4.75</v>
      </c>
      <c r="K2397" s="59" t="s">
        <v>79</v>
      </c>
      <c r="L2397" s="66">
        <v>60.0347222222222</v>
      </c>
    </row>
    <row r="2398" ht="25" customHeight="1" spans="1:12">
      <c r="A2398" s="59">
        <v>2396</v>
      </c>
      <c r="B2398" s="59" t="s">
        <v>427</v>
      </c>
      <c r="C2398" s="59" t="s">
        <v>2960</v>
      </c>
      <c r="D2398" s="59">
        <v>4.75</v>
      </c>
      <c r="E2398" s="62">
        <v>5000</v>
      </c>
      <c r="F2398" s="59">
        <v>20180612</v>
      </c>
      <c r="G2398" s="59">
        <v>20210612</v>
      </c>
      <c r="H2398" s="59">
        <v>20200630</v>
      </c>
      <c r="I2398" s="59" t="s">
        <v>444</v>
      </c>
      <c r="J2398" s="59">
        <v>4.75</v>
      </c>
      <c r="K2398" s="59" t="s">
        <v>79</v>
      </c>
      <c r="L2398" s="66">
        <v>60.0347222222222</v>
      </c>
    </row>
    <row r="2399" ht="25" customHeight="1" spans="1:12">
      <c r="A2399" s="59">
        <v>2397</v>
      </c>
      <c r="B2399" s="59" t="s">
        <v>427</v>
      </c>
      <c r="C2399" s="59" t="s">
        <v>2961</v>
      </c>
      <c r="D2399" s="59">
        <v>4.75</v>
      </c>
      <c r="E2399" s="62">
        <v>3000</v>
      </c>
      <c r="F2399" s="59">
        <v>20180613</v>
      </c>
      <c r="G2399" s="59">
        <v>20210613</v>
      </c>
      <c r="H2399" s="59">
        <v>20200630</v>
      </c>
      <c r="I2399" s="59" t="s">
        <v>444</v>
      </c>
      <c r="J2399" s="59">
        <v>4.75</v>
      </c>
      <c r="K2399" s="59" t="s">
        <v>79</v>
      </c>
      <c r="L2399" s="66">
        <v>36.0208333333333</v>
      </c>
    </row>
    <row r="2400" ht="25" customHeight="1" spans="1:12">
      <c r="A2400" s="59">
        <v>2398</v>
      </c>
      <c r="B2400" s="59" t="s">
        <v>427</v>
      </c>
      <c r="C2400" s="59" t="s">
        <v>2962</v>
      </c>
      <c r="D2400" s="59">
        <v>4.75</v>
      </c>
      <c r="E2400" s="62">
        <v>5000</v>
      </c>
      <c r="F2400" s="59">
        <v>20180613</v>
      </c>
      <c r="G2400" s="59">
        <v>20210613</v>
      </c>
      <c r="H2400" s="59">
        <v>20200630</v>
      </c>
      <c r="I2400" s="59" t="s">
        <v>444</v>
      </c>
      <c r="J2400" s="59">
        <v>4.75</v>
      </c>
      <c r="K2400" s="59" t="s">
        <v>79</v>
      </c>
      <c r="L2400" s="66">
        <v>60.0347222222222</v>
      </c>
    </row>
    <row r="2401" ht="25" customHeight="1" spans="1:12">
      <c r="A2401" s="59">
        <v>2399</v>
      </c>
      <c r="B2401" s="59" t="s">
        <v>427</v>
      </c>
      <c r="C2401" s="59" t="s">
        <v>2963</v>
      </c>
      <c r="D2401" s="59">
        <v>4.75</v>
      </c>
      <c r="E2401" s="62">
        <v>5000</v>
      </c>
      <c r="F2401" s="59">
        <v>20180614</v>
      </c>
      <c r="G2401" s="59">
        <v>20210614</v>
      </c>
      <c r="H2401" s="59">
        <v>20200630</v>
      </c>
      <c r="I2401" s="59" t="s">
        <v>441</v>
      </c>
      <c r="J2401" s="59">
        <v>4.75</v>
      </c>
      <c r="K2401" s="59" t="s">
        <v>79</v>
      </c>
      <c r="L2401" s="66">
        <v>60.0347222222222</v>
      </c>
    </row>
    <row r="2402" ht="25" customHeight="1" spans="1:12">
      <c r="A2402" s="59">
        <v>2400</v>
      </c>
      <c r="B2402" s="59" t="s">
        <v>427</v>
      </c>
      <c r="C2402" s="59" t="s">
        <v>2964</v>
      </c>
      <c r="D2402" s="59">
        <v>4.75</v>
      </c>
      <c r="E2402" s="62">
        <v>5000</v>
      </c>
      <c r="F2402" s="59">
        <v>20180614</v>
      </c>
      <c r="G2402" s="59">
        <v>20210614</v>
      </c>
      <c r="H2402" s="59">
        <v>20200630</v>
      </c>
      <c r="I2402" s="59" t="s">
        <v>444</v>
      </c>
      <c r="J2402" s="59">
        <v>4.75</v>
      </c>
      <c r="K2402" s="59" t="s">
        <v>79</v>
      </c>
      <c r="L2402" s="66">
        <v>60.0347222222222</v>
      </c>
    </row>
    <row r="2403" ht="25" customHeight="1" spans="1:12">
      <c r="A2403" s="59">
        <v>2401</v>
      </c>
      <c r="B2403" s="59" t="s">
        <v>427</v>
      </c>
      <c r="C2403" s="59" t="s">
        <v>2965</v>
      </c>
      <c r="D2403" s="59">
        <v>4.75</v>
      </c>
      <c r="E2403" s="62">
        <v>5000</v>
      </c>
      <c r="F2403" s="59">
        <v>20180614</v>
      </c>
      <c r="G2403" s="59">
        <v>20210614</v>
      </c>
      <c r="H2403" s="59">
        <v>20200630</v>
      </c>
      <c r="I2403" s="59" t="s">
        <v>444</v>
      </c>
      <c r="J2403" s="59">
        <v>4.75</v>
      </c>
      <c r="K2403" s="59" t="s">
        <v>79</v>
      </c>
      <c r="L2403" s="66">
        <v>60.0347222222222</v>
      </c>
    </row>
    <row r="2404" ht="25" customHeight="1" spans="1:12">
      <c r="A2404" s="59">
        <v>2402</v>
      </c>
      <c r="B2404" s="59" t="s">
        <v>427</v>
      </c>
      <c r="C2404" s="59" t="s">
        <v>2966</v>
      </c>
      <c r="D2404" s="59">
        <v>4.75</v>
      </c>
      <c r="E2404" s="62">
        <v>5000</v>
      </c>
      <c r="F2404" s="59">
        <v>20180614</v>
      </c>
      <c r="G2404" s="59">
        <v>20210614</v>
      </c>
      <c r="H2404" s="59">
        <v>20200630</v>
      </c>
      <c r="I2404" s="59" t="s">
        <v>444</v>
      </c>
      <c r="J2404" s="59">
        <v>4.75</v>
      </c>
      <c r="K2404" s="59" t="s">
        <v>79</v>
      </c>
      <c r="L2404" s="66">
        <v>60.0347222222222</v>
      </c>
    </row>
    <row r="2405" ht="25" customHeight="1" spans="1:12">
      <c r="A2405" s="59">
        <v>2403</v>
      </c>
      <c r="B2405" s="59" t="s">
        <v>427</v>
      </c>
      <c r="C2405" s="59" t="s">
        <v>2967</v>
      </c>
      <c r="D2405" s="59">
        <v>4.75</v>
      </c>
      <c r="E2405" s="62">
        <v>5000</v>
      </c>
      <c r="F2405" s="59">
        <v>20180617</v>
      </c>
      <c r="G2405" s="59">
        <v>20210617</v>
      </c>
      <c r="H2405" s="59">
        <v>20200630</v>
      </c>
      <c r="I2405" s="59" t="s">
        <v>22</v>
      </c>
      <c r="J2405" s="59">
        <v>4.75</v>
      </c>
      <c r="K2405" s="59" t="s">
        <v>79</v>
      </c>
      <c r="L2405" s="66">
        <v>60.0347222222222</v>
      </c>
    </row>
    <row r="2406" ht="25" customHeight="1" spans="1:12">
      <c r="A2406" s="59">
        <v>2404</v>
      </c>
      <c r="B2406" s="59" t="s">
        <v>427</v>
      </c>
      <c r="C2406" s="59" t="s">
        <v>2968</v>
      </c>
      <c r="D2406" s="59">
        <v>4.75</v>
      </c>
      <c r="E2406" s="62">
        <v>5000</v>
      </c>
      <c r="F2406" s="59">
        <v>20180617</v>
      </c>
      <c r="G2406" s="59">
        <v>20210617</v>
      </c>
      <c r="H2406" s="59">
        <v>20200630</v>
      </c>
      <c r="I2406" s="59" t="s">
        <v>444</v>
      </c>
      <c r="J2406" s="59">
        <v>4.75</v>
      </c>
      <c r="K2406" s="59" t="s">
        <v>79</v>
      </c>
      <c r="L2406" s="66">
        <v>60.0347222222222</v>
      </c>
    </row>
    <row r="2407" ht="25" customHeight="1" spans="1:12">
      <c r="A2407" s="59">
        <v>2405</v>
      </c>
      <c r="B2407" s="59" t="s">
        <v>427</v>
      </c>
      <c r="C2407" s="59" t="s">
        <v>2969</v>
      </c>
      <c r="D2407" s="59">
        <v>4.75</v>
      </c>
      <c r="E2407" s="62">
        <v>5000</v>
      </c>
      <c r="F2407" s="59">
        <v>20180618</v>
      </c>
      <c r="G2407" s="59">
        <v>20210618</v>
      </c>
      <c r="H2407" s="59">
        <v>20200630</v>
      </c>
      <c r="I2407" s="59" t="s">
        <v>444</v>
      </c>
      <c r="J2407" s="59">
        <v>4.75</v>
      </c>
      <c r="K2407" s="59" t="s">
        <v>79</v>
      </c>
      <c r="L2407" s="66">
        <v>60.0347222222222</v>
      </c>
    </row>
    <row r="2408" ht="25" customHeight="1" spans="1:12">
      <c r="A2408" s="59">
        <v>2406</v>
      </c>
      <c r="B2408" s="59" t="s">
        <v>427</v>
      </c>
      <c r="C2408" s="59" t="s">
        <v>2970</v>
      </c>
      <c r="D2408" s="59">
        <v>4.75</v>
      </c>
      <c r="E2408" s="62">
        <v>5000</v>
      </c>
      <c r="F2408" s="59">
        <v>20180618</v>
      </c>
      <c r="G2408" s="59">
        <v>20210618</v>
      </c>
      <c r="H2408" s="59">
        <v>20200630</v>
      </c>
      <c r="I2408" s="59" t="s">
        <v>2324</v>
      </c>
      <c r="J2408" s="59">
        <v>4.75</v>
      </c>
      <c r="K2408" s="59" t="s">
        <v>79</v>
      </c>
      <c r="L2408" s="66">
        <v>60.0347222222222</v>
      </c>
    </row>
    <row r="2409" ht="25" customHeight="1" spans="1:12">
      <c r="A2409" s="59">
        <v>2407</v>
      </c>
      <c r="B2409" s="59" t="s">
        <v>427</v>
      </c>
      <c r="C2409" s="59" t="s">
        <v>2971</v>
      </c>
      <c r="D2409" s="59">
        <v>4.75</v>
      </c>
      <c r="E2409" s="62">
        <v>5000</v>
      </c>
      <c r="F2409" s="59">
        <v>20180620</v>
      </c>
      <c r="G2409" s="59">
        <v>20210620</v>
      </c>
      <c r="H2409" s="59">
        <v>20200630</v>
      </c>
      <c r="I2409" s="59" t="s">
        <v>50</v>
      </c>
      <c r="J2409" s="59">
        <v>4.75</v>
      </c>
      <c r="K2409" s="59" t="s">
        <v>79</v>
      </c>
      <c r="L2409" s="66">
        <v>60.0347222222222</v>
      </c>
    </row>
    <row r="2410" ht="25" customHeight="1" spans="1:12">
      <c r="A2410" s="59">
        <v>2408</v>
      </c>
      <c r="B2410" s="59" t="s">
        <v>427</v>
      </c>
      <c r="C2410" s="59" t="s">
        <v>777</v>
      </c>
      <c r="D2410" s="59">
        <v>4.75</v>
      </c>
      <c r="E2410" s="62">
        <v>5000</v>
      </c>
      <c r="F2410" s="59">
        <v>20180620</v>
      </c>
      <c r="G2410" s="59">
        <v>20210620</v>
      </c>
      <c r="H2410" s="59">
        <v>20200630</v>
      </c>
      <c r="I2410" s="59" t="s">
        <v>444</v>
      </c>
      <c r="J2410" s="59">
        <v>4.75</v>
      </c>
      <c r="K2410" s="59" t="s">
        <v>79</v>
      </c>
      <c r="L2410" s="66">
        <v>60.0347222222222</v>
      </c>
    </row>
    <row r="2411" ht="25" customHeight="1" spans="1:12">
      <c r="A2411" s="59">
        <v>2409</v>
      </c>
      <c r="B2411" s="59" t="s">
        <v>427</v>
      </c>
      <c r="C2411" s="59" t="s">
        <v>2972</v>
      </c>
      <c r="D2411" s="59">
        <v>4.75</v>
      </c>
      <c r="E2411" s="62">
        <v>5000</v>
      </c>
      <c r="F2411" s="59">
        <v>20180620</v>
      </c>
      <c r="G2411" s="59">
        <v>20210620</v>
      </c>
      <c r="H2411" s="59">
        <v>20200630</v>
      </c>
      <c r="I2411" s="59" t="s">
        <v>444</v>
      </c>
      <c r="J2411" s="59">
        <v>4.75</v>
      </c>
      <c r="K2411" s="59" t="s">
        <v>79</v>
      </c>
      <c r="L2411" s="66">
        <v>60.0347222222222</v>
      </c>
    </row>
    <row r="2412" ht="25" customHeight="1" spans="1:12">
      <c r="A2412" s="59">
        <v>2410</v>
      </c>
      <c r="B2412" s="59" t="s">
        <v>427</v>
      </c>
      <c r="C2412" s="59" t="s">
        <v>2973</v>
      </c>
      <c r="D2412" s="59">
        <v>4.75</v>
      </c>
      <c r="E2412" s="62">
        <v>5000</v>
      </c>
      <c r="F2412" s="59">
        <v>20180620</v>
      </c>
      <c r="G2412" s="59">
        <v>20210620</v>
      </c>
      <c r="H2412" s="59">
        <v>20200630</v>
      </c>
      <c r="I2412" s="59" t="s">
        <v>444</v>
      </c>
      <c r="J2412" s="59">
        <v>4.75</v>
      </c>
      <c r="K2412" s="59" t="s">
        <v>79</v>
      </c>
      <c r="L2412" s="66">
        <v>60.0347222222222</v>
      </c>
    </row>
    <row r="2413" ht="25" customHeight="1" spans="1:12">
      <c r="A2413" s="59">
        <v>2411</v>
      </c>
      <c r="B2413" s="59" t="s">
        <v>427</v>
      </c>
      <c r="C2413" s="59" t="s">
        <v>2974</v>
      </c>
      <c r="D2413" s="59">
        <v>4.75</v>
      </c>
      <c r="E2413" s="62">
        <v>5000</v>
      </c>
      <c r="F2413" s="59">
        <v>20180621</v>
      </c>
      <c r="G2413" s="59">
        <v>20210621</v>
      </c>
      <c r="H2413" s="59">
        <v>20200630</v>
      </c>
      <c r="I2413" s="59" t="s">
        <v>50</v>
      </c>
      <c r="J2413" s="59">
        <v>4.75</v>
      </c>
      <c r="K2413" s="59" t="s">
        <v>79</v>
      </c>
      <c r="L2413" s="66">
        <v>60.0347222222222</v>
      </c>
    </row>
    <row r="2414" ht="25" customHeight="1" spans="1:12">
      <c r="A2414" s="59">
        <v>2412</v>
      </c>
      <c r="B2414" s="59" t="s">
        <v>427</v>
      </c>
      <c r="C2414" s="59" t="s">
        <v>2975</v>
      </c>
      <c r="D2414" s="59">
        <v>4.75</v>
      </c>
      <c r="E2414" s="62">
        <v>5000</v>
      </c>
      <c r="F2414" s="59">
        <v>20180621</v>
      </c>
      <c r="G2414" s="59">
        <v>20210621</v>
      </c>
      <c r="H2414" s="59">
        <v>20200630</v>
      </c>
      <c r="I2414" s="59" t="s">
        <v>329</v>
      </c>
      <c r="J2414" s="59">
        <v>4.75</v>
      </c>
      <c r="K2414" s="59" t="s">
        <v>79</v>
      </c>
      <c r="L2414" s="66">
        <v>60.0347222222222</v>
      </c>
    </row>
    <row r="2415" ht="25" customHeight="1" spans="1:12">
      <c r="A2415" s="59">
        <v>2413</v>
      </c>
      <c r="B2415" s="59" t="s">
        <v>427</v>
      </c>
      <c r="C2415" s="59" t="s">
        <v>2976</v>
      </c>
      <c r="D2415" s="59">
        <v>4.75</v>
      </c>
      <c r="E2415" s="62">
        <v>5000</v>
      </c>
      <c r="F2415" s="59">
        <v>20180621</v>
      </c>
      <c r="G2415" s="59">
        <v>20210621</v>
      </c>
      <c r="H2415" s="59">
        <v>20200630</v>
      </c>
      <c r="I2415" s="59" t="s">
        <v>383</v>
      </c>
      <c r="J2415" s="59">
        <v>4.75</v>
      </c>
      <c r="K2415" s="59" t="s">
        <v>79</v>
      </c>
      <c r="L2415" s="66">
        <v>60.0347222222222</v>
      </c>
    </row>
    <row r="2416" ht="25" customHeight="1" spans="1:12">
      <c r="A2416" s="59">
        <v>2414</v>
      </c>
      <c r="B2416" s="59" t="s">
        <v>427</v>
      </c>
      <c r="C2416" s="59" t="s">
        <v>2977</v>
      </c>
      <c r="D2416" s="59">
        <v>4.75</v>
      </c>
      <c r="E2416" s="62">
        <v>5000</v>
      </c>
      <c r="F2416" s="59">
        <v>20180622</v>
      </c>
      <c r="G2416" s="59">
        <v>20210622</v>
      </c>
      <c r="H2416" s="59">
        <v>20200630</v>
      </c>
      <c r="I2416" s="59" t="s">
        <v>444</v>
      </c>
      <c r="J2416" s="59">
        <v>4.75</v>
      </c>
      <c r="K2416" s="59" t="s">
        <v>79</v>
      </c>
      <c r="L2416" s="66">
        <v>60.0347222222222</v>
      </c>
    </row>
    <row r="2417" ht="25" customHeight="1" spans="1:12">
      <c r="A2417" s="59">
        <v>2415</v>
      </c>
      <c r="B2417" s="59" t="s">
        <v>427</v>
      </c>
      <c r="C2417" s="59" t="s">
        <v>2978</v>
      </c>
      <c r="D2417" s="59">
        <v>4.75</v>
      </c>
      <c r="E2417" s="62">
        <v>5000</v>
      </c>
      <c r="F2417" s="59">
        <v>20180622</v>
      </c>
      <c r="G2417" s="59">
        <v>20210622</v>
      </c>
      <c r="H2417" s="59">
        <v>20200630</v>
      </c>
      <c r="I2417" s="59" t="s">
        <v>444</v>
      </c>
      <c r="J2417" s="59">
        <v>4.75</v>
      </c>
      <c r="K2417" s="59" t="s">
        <v>79</v>
      </c>
      <c r="L2417" s="66">
        <v>60.0347222222222</v>
      </c>
    </row>
    <row r="2418" ht="25" customHeight="1" spans="1:12">
      <c r="A2418" s="59">
        <v>2416</v>
      </c>
      <c r="B2418" s="59" t="s">
        <v>427</v>
      </c>
      <c r="C2418" s="59" t="s">
        <v>2979</v>
      </c>
      <c r="D2418" s="59">
        <v>4.75</v>
      </c>
      <c r="E2418" s="62">
        <v>5000</v>
      </c>
      <c r="F2418" s="59">
        <v>20180622</v>
      </c>
      <c r="G2418" s="59">
        <v>20210622</v>
      </c>
      <c r="H2418" s="59">
        <v>20200630</v>
      </c>
      <c r="I2418" s="59" t="s">
        <v>444</v>
      </c>
      <c r="J2418" s="59">
        <v>4.75</v>
      </c>
      <c r="K2418" s="59" t="s">
        <v>79</v>
      </c>
      <c r="L2418" s="66">
        <v>60.0347222222222</v>
      </c>
    </row>
    <row r="2419" ht="25" customHeight="1" spans="1:12">
      <c r="A2419" s="59">
        <v>2417</v>
      </c>
      <c r="B2419" s="59" t="s">
        <v>427</v>
      </c>
      <c r="C2419" s="59" t="s">
        <v>2980</v>
      </c>
      <c r="D2419" s="59">
        <v>4.75</v>
      </c>
      <c r="E2419" s="62">
        <v>5000</v>
      </c>
      <c r="F2419" s="59">
        <v>20180622</v>
      </c>
      <c r="G2419" s="59">
        <v>20210622</v>
      </c>
      <c r="H2419" s="59">
        <v>20200630</v>
      </c>
      <c r="I2419" s="59" t="s">
        <v>444</v>
      </c>
      <c r="J2419" s="59">
        <v>4.75</v>
      </c>
      <c r="K2419" s="59" t="s">
        <v>79</v>
      </c>
      <c r="L2419" s="66">
        <v>60.0347222222222</v>
      </c>
    </row>
    <row r="2420" ht="25" customHeight="1" spans="1:12">
      <c r="A2420" s="59">
        <v>2418</v>
      </c>
      <c r="B2420" s="59" t="s">
        <v>427</v>
      </c>
      <c r="C2420" s="59" t="s">
        <v>2981</v>
      </c>
      <c r="D2420" s="59">
        <v>4.75</v>
      </c>
      <c r="E2420" s="62">
        <v>5000</v>
      </c>
      <c r="F2420" s="59">
        <v>20180622</v>
      </c>
      <c r="G2420" s="59">
        <v>20210622</v>
      </c>
      <c r="H2420" s="59">
        <v>20200630</v>
      </c>
      <c r="I2420" s="59" t="s">
        <v>444</v>
      </c>
      <c r="J2420" s="59">
        <v>4.75</v>
      </c>
      <c r="K2420" s="59" t="s">
        <v>79</v>
      </c>
      <c r="L2420" s="66">
        <v>60.0347222222222</v>
      </c>
    </row>
    <row r="2421" ht="25" customHeight="1" spans="1:12">
      <c r="A2421" s="59">
        <v>2419</v>
      </c>
      <c r="B2421" s="59" t="s">
        <v>427</v>
      </c>
      <c r="C2421" s="59" t="s">
        <v>2982</v>
      </c>
      <c r="D2421" s="59">
        <v>4.75</v>
      </c>
      <c r="E2421" s="62">
        <v>5000</v>
      </c>
      <c r="F2421" s="59">
        <v>20180622</v>
      </c>
      <c r="G2421" s="59">
        <v>20210622</v>
      </c>
      <c r="H2421" s="59">
        <v>20200630</v>
      </c>
      <c r="I2421" s="59" t="s">
        <v>444</v>
      </c>
      <c r="J2421" s="59">
        <v>4.75</v>
      </c>
      <c r="K2421" s="59" t="s">
        <v>79</v>
      </c>
      <c r="L2421" s="66">
        <v>60.0347222222222</v>
      </c>
    </row>
    <row r="2422" ht="25" customHeight="1" spans="1:12">
      <c r="A2422" s="59">
        <v>2420</v>
      </c>
      <c r="B2422" s="59" t="s">
        <v>427</v>
      </c>
      <c r="C2422" s="59" t="s">
        <v>2983</v>
      </c>
      <c r="D2422" s="59">
        <v>4.75</v>
      </c>
      <c r="E2422" s="62">
        <v>5000</v>
      </c>
      <c r="F2422" s="59">
        <v>20180623</v>
      </c>
      <c r="G2422" s="59">
        <v>20210623</v>
      </c>
      <c r="H2422" s="59">
        <v>20200630</v>
      </c>
      <c r="I2422" s="59" t="s">
        <v>27</v>
      </c>
      <c r="J2422" s="59">
        <v>4.75</v>
      </c>
      <c r="K2422" s="59" t="s">
        <v>79</v>
      </c>
      <c r="L2422" s="66">
        <v>60.0347222222222</v>
      </c>
    </row>
    <row r="2423" ht="25" customHeight="1" spans="1:12">
      <c r="A2423" s="59">
        <v>2421</v>
      </c>
      <c r="B2423" s="59" t="s">
        <v>427</v>
      </c>
      <c r="C2423" s="59" t="s">
        <v>2984</v>
      </c>
      <c r="D2423" s="59">
        <v>4.75</v>
      </c>
      <c r="E2423" s="62">
        <v>5000</v>
      </c>
      <c r="F2423" s="59">
        <v>20180623</v>
      </c>
      <c r="G2423" s="59">
        <v>20210623</v>
      </c>
      <c r="H2423" s="59">
        <v>20200630</v>
      </c>
      <c r="I2423" s="59" t="s">
        <v>444</v>
      </c>
      <c r="J2423" s="59">
        <v>4.75</v>
      </c>
      <c r="K2423" s="59" t="s">
        <v>79</v>
      </c>
      <c r="L2423" s="66">
        <v>60.0347222222222</v>
      </c>
    </row>
    <row r="2424" ht="25" customHeight="1" spans="1:12">
      <c r="A2424" s="59">
        <v>2422</v>
      </c>
      <c r="B2424" s="59" t="s">
        <v>427</v>
      </c>
      <c r="C2424" s="59" t="s">
        <v>2985</v>
      </c>
      <c r="D2424" s="59">
        <v>4.75</v>
      </c>
      <c r="E2424" s="62">
        <v>5000</v>
      </c>
      <c r="F2424" s="59">
        <v>20180623</v>
      </c>
      <c r="G2424" s="59">
        <v>20210623</v>
      </c>
      <c r="H2424" s="59">
        <v>20200630</v>
      </c>
      <c r="I2424" s="59" t="s">
        <v>383</v>
      </c>
      <c r="J2424" s="59">
        <v>4.75</v>
      </c>
      <c r="K2424" s="59" t="s">
        <v>79</v>
      </c>
      <c r="L2424" s="66">
        <v>60.0347222222222</v>
      </c>
    </row>
    <row r="2425" ht="25" customHeight="1" spans="1:12">
      <c r="A2425" s="59">
        <v>2423</v>
      </c>
      <c r="B2425" s="59" t="s">
        <v>427</v>
      </c>
      <c r="C2425" s="59" t="s">
        <v>2986</v>
      </c>
      <c r="D2425" s="59">
        <v>4.75</v>
      </c>
      <c r="E2425" s="62">
        <v>5000</v>
      </c>
      <c r="F2425" s="59">
        <v>20180623</v>
      </c>
      <c r="G2425" s="59">
        <v>20210623</v>
      </c>
      <c r="H2425" s="59">
        <v>20200630</v>
      </c>
      <c r="I2425" s="59" t="s">
        <v>444</v>
      </c>
      <c r="J2425" s="59">
        <v>4.75</v>
      </c>
      <c r="K2425" s="59" t="s">
        <v>79</v>
      </c>
      <c r="L2425" s="66">
        <v>60.0347222222222</v>
      </c>
    </row>
    <row r="2426" ht="25" customHeight="1" spans="1:12">
      <c r="A2426" s="59">
        <v>2424</v>
      </c>
      <c r="B2426" s="59" t="s">
        <v>427</v>
      </c>
      <c r="C2426" s="59" t="s">
        <v>2987</v>
      </c>
      <c r="D2426" s="59">
        <v>4.75</v>
      </c>
      <c r="E2426" s="62">
        <v>5000</v>
      </c>
      <c r="F2426" s="59">
        <v>20180624</v>
      </c>
      <c r="G2426" s="59">
        <v>20210624</v>
      </c>
      <c r="H2426" s="59">
        <v>20200630</v>
      </c>
      <c r="I2426" s="59" t="s">
        <v>27</v>
      </c>
      <c r="J2426" s="59">
        <v>4.75</v>
      </c>
      <c r="K2426" s="59" t="s">
        <v>79</v>
      </c>
      <c r="L2426" s="66">
        <v>60.0347222222222</v>
      </c>
    </row>
    <row r="2427" ht="25" customHeight="1" spans="1:12">
      <c r="A2427" s="59">
        <v>2425</v>
      </c>
      <c r="B2427" s="59" t="s">
        <v>427</v>
      </c>
      <c r="C2427" s="59" t="s">
        <v>2988</v>
      </c>
      <c r="D2427" s="59">
        <v>4.75</v>
      </c>
      <c r="E2427" s="62">
        <v>5000</v>
      </c>
      <c r="F2427" s="59">
        <v>20180624</v>
      </c>
      <c r="G2427" s="59">
        <v>20210624</v>
      </c>
      <c r="H2427" s="59">
        <v>20200630</v>
      </c>
      <c r="I2427" s="59" t="s">
        <v>27</v>
      </c>
      <c r="J2427" s="59">
        <v>4.75</v>
      </c>
      <c r="K2427" s="59" t="s">
        <v>79</v>
      </c>
      <c r="L2427" s="66">
        <v>60.0347222222222</v>
      </c>
    </row>
    <row r="2428" ht="25" customHeight="1" spans="1:12">
      <c r="A2428" s="59">
        <v>2426</v>
      </c>
      <c r="B2428" s="59" t="s">
        <v>427</v>
      </c>
      <c r="C2428" s="59" t="s">
        <v>2989</v>
      </c>
      <c r="D2428" s="59">
        <v>4.75</v>
      </c>
      <c r="E2428" s="62">
        <v>5000</v>
      </c>
      <c r="F2428" s="59">
        <v>20180624</v>
      </c>
      <c r="G2428" s="59">
        <v>20210624</v>
      </c>
      <c r="H2428" s="59">
        <v>20200630</v>
      </c>
      <c r="I2428" s="59" t="s">
        <v>444</v>
      </c>
      <c r="J2428" s="59">
        <v>4.75</v>
      </c>
      <c r="K2428" s="59" t="s">
        <v>79</v>
      </c>
      <c r="L2428" s="66">
        <v>60.0347222222222</v>
      </c>
    </row>
    <row r="2429" ht="25" customHeight="1" spans="1:12">
      <c r="A2429" s="59">
        <v>2427</v>
      </c>
      <c r="B2429" s="59" t="s">
        <v>427</v>
      </c>
      <c r="C2429" s="59" t="s">
        <v>2990</v>
      </c>
      <c r="D2429" s="59">
        <v>4.75</v>
      </c>
      <c r="E2429" s="62">
        <v>5000</v>
      </c>
      <c r="F2429" s="59">
        <v>20180625</v>
      </c>
      <c r="G2429" s="59">
        <v>20210625</v>
      </c>
      <c r="H2429" s="59">
        <v>20200630</v>
      </c>
      <c r="I2429" s="59" t="s">
        <v>444</v>
      </c>
      <c r="J2429" s="59">
        <v>4.75</v>
      </c>
      <c r="K2429" s="59" t="s">
        <v>79</v>
      </c>
      <c r="L2429" s="66">
        <v>60.0347222222222</v>
      </c>
    </row>
    <row r="2430" ht="25" customHeight="1" spans="1:12">
      <c r="A2430" s="59">
        <v>2428</v>
      </c>
      <c r="B2430" s="59" t="s">
        <v>427</v>
      </c>
      <c r="C2430" s="59" t="s">
        <v>2991</v>
      </c>
      <c r="D2430" s="59">
        <v>4.75</v>
      </c>
      <c r="E2430" s="62">
        <v>5000</v>
      </c>
      <c r="F2430" s="59">
        <v>20180625</v>
      </c>
      <c r="G2430" s="59">
        <v>20210625</v>
      </c>
      <c r="H2430" s="59">
        <v>20200630</v>
      </c>
      <c r="I2430" s="59" t="s">
        <v>22</v>
      </c>
      <c r="J2430" s="59">
        <v>4.75</v>
      </c>
      <c r="K2430" s="59" t="s">
        <v>79</v>
      </c>
      <c r="L2430" s="66">
        <v>60.0347222222222</v>
      </c>
    </row>
    <row r="2431" ht="25" customHeight="1" spans="1:12">
      <c r="A2431" s="59">
        <v>2429</v>
      </c>
      <c r="B2431" s="59" t="s">
        <v>427</v>
      </c>
      <c r="C2431" s="59" t="s">
        <v>2992</v>
      </c>
      <c r="D2431" s="59">
        <v>4.75</v>
      </c>
      <c r="E2431" s="62">
        <v>5000</v>
      </c>
      <c r="F2431" s="59">
        <v>20180625</v>
      </c>
      <c r="G2431" s="59">
        <v>20210625</v>
      </c>
      <c r="H2431" s="59">
        <v>20200630</v>
      </c>
      <c r="I2431" s="59" t="s">
        <v>383</v>
      </c>
      <c r="J2431" s="59">
        <v>4.75</v>
      </c>
      <c r="K2431" s="59" t="s">
        <v>79</v>
      </c>
      <c r="L2431" s="66">
        <v>60.0347222222222</v>
      </c>
    </row>
    <row r="2432" ht="25" customHeight="1" spans="1:12">
      <c r="A2432" s="59">
        <v>2430</v>
      </c>
      <c r="B2432" s="59" t="s">
        <v>427</v>
      </c>
      <c r="C2432" s="59" t="s">
        <v>2993</v>
      </c>
      <c r="D2432" s="59">
        <v>4.75</v>
      </c>
      <c r="E2432" s="62">
        <v>5000</v>
      </c>
      <c r="F2432" s="59">
        <v>20180625</v>
      </c>
      <c r="G2432" s="59">
        <v>20210625</v>
      </c>
      <c r="H2432" s="59">
        <v>20200630</v>
      </c>
      <c r="I2432" s="59" t="s">
        <v>441</v>
      </c>
      <c r="J2432" s="59">
        <v>4.75</v>
      </c>
      <c r="K2432" s="59" t="s">
        <v>79</v>
      </c>
      <c r="L2432" s="66">
        <v>60.0347222222222</v>
      </c>
    </row>
    <row r="2433" ht="25" customHeight="1" spans="1:12">
      <c r="A2433" s="59">
        <v>2431</v>
      </c>
      <c r="B2433" s="59" t="s">
        <v>427</v>
      </c>
      <c r="C2433" s="59" t="s">
        <v>2994</v>
      </c>
      <c r="D2433" s="59">
        <v>4.75</v>
      </c>
      <c r="E2433" s="62">
        <v>5000</v>
      </c>
      <c r="F2433" s="59">
        <v>20180626</v>
      </c>
      <c r="G2433" s="59">
        <v>20210626</v>
      </c>
      <c r="H2433" s="59">
        <v>20200630</v>
      </c>
      <c r="I2433" s="59" t="s">
        <v>50</v>
      </c>
      <c r="J2433" s="59">
        <v>4.75</v>
      </c>
      <c r="K2433" s="59" t="s">
        <v>79</v>
      </c>
      <c r="L2433" s="66">
        <v>60.0347222222222</v>
      </c>
    </row>
    <row r="2434" ht="25" customHeight="1" spans="1:12">
      <c r="A2434" s="59">
        <v>2432</v>
      </c>
      <c r="B2434" s="59" t="s">
        <v>427</v>
      </c>
      <c r="C2434" s="59" t="s">
        <v>2995</v>
      </c>
      <c r="D2434" s="59">
        <v>4.75</v>
      </c>
      <c r="E2434" s="62">
        <v>5000</v>
      </c>
      <c r="F2434" s="59">
        <v>20180626</v>
      </c>
      <c r="G2434" s="59">
        <v>20210626</v>
      </c>
      <c r="H2434" s="59">
        <v>20200630</v>
      </c>
      <c r="I2434" s="59" t="s">
        <v>436</v>
      </c>
      <c r="J2434" s="59">
        <v>4.75</v>
      </c>
      <c r="K2434" s="59" t="s">
        <v>79</v>
      </c>
      <c r="L2434" s="66">
        <v>60.0347222222222</v>
      </c>
    </row>
    <row r="2435" ht="25" customHeight="1" spans="1:12">
      <c r="A2435" s="59">
        <v>2433</v>
      </c>
      <c r="B2435" s="59" t="s">
        <v>427</v>
      </c>
      <c r="C2435" s="59" t="s">
        <v>2996</v>
      </c>
      <c r="D2435" s="59">
        <v>4.75</v>
      </c>
      <c r="E2435" s="62">
        <v>5000</v>
      </c>
      <c r="F2435" s="59">
        <v>20180627</v>
      </c>
      <c r="G2435" s="59">
        <v>20210627</v>
      </c>
      <c r="H2435" s="59">
        <v>20200630</v>
      </c>
      <c r="I2435" s="59" t="s">
        <v>50</v>
      </c>
      <c r="J2435" s="59">
        <v>4.75</v>
      </c>
      <c r="K2435" s="59" t="s">
        <v>79</v>
      </c>
      <c r="L2435" s="66">
        <v>60.0347222222222</v>
      </c>
    </row>
    <row r="2436" ht="25" customHeight="1" spans="1:12">
      <c r="A2436" s="59">
        <v>2434</v>
      </c>
      <c r="B2436" s="59" t="s">
        <v>427</v>
      </c>
      <c r="C2436" s="59" t="s">
        <v>2997</v>
      </c>
      <c r="D2436" s="59">
        <v>4.75</v>
      </c>
      <c r="E2436" s="62">
        <v>5000</v>
      </c>
      <c r="F2436" s="59">
        <v>20180627</v>
      </c>
      <c r="G2436" s="59">
        <v>20210627</v>
      </c>
      <c r="H2436" s="59">
        <v>20200630</v>
      </c>
      <c r="I2436" s="59" t="s">
        <v>444</v>
      </c>
      <c r="J2436" s="59">
        <v>4.75</v>
      </c>
      <c r="K2436" s="59" t="s">
        <v>79</v>
      </c>
      <c r="L2436" s="66">
        <v>60.0347222222222</v>
      </c>
    </row>
    <row r="2437" ht="25" customHeight="1" spans="1:12">
      <c r="A2437" s="59">
        <v>2435</v>
      </c>
      <c r="B2437" s="59" t="s">
        <v>427</v>
      </c>
      <c r="C2437" s="59" t="s">
        <v>2998</v>
      </c>
      <c r="D2437" s="59">
        <v>4.75</v>
      </c>
      <c r="E2437" s="62">
        <v>5000</v>
      </c>
      <c r="F2437" s="59">
        <v>20180628</v>
      </c>
      <c r="G2437" s="59">
        <v>20210628</v>
      </c>
      <c r="H2437" s="59">
        <v>20200630</v>
      </c>
      <c r="I2437" s="59" t="s">
        <v>22</v>
      </c>
      <c r="J2437" s="59">
        <v>4.75</v>
      </c>
      <c r="K2437" s="59" t="s">
        <v>79</v>
      </c>
      <c r="L2437" s="66">
        <v>60.0347222222222</v>
      </c>
    </row>
    <row r="2438" ht="25" customHeight="1" spans="1:12">
      <c r="A2438" s="59">
        <v>2436</v>
      </c>
      <c r="B2438" s="59" t="s">
        <v>427</v>
      </c>
      <c r="C2438" s="59" t="s">
        <v>2999</v>
      </c>
      <c r="D2438" s="59">
        <v>4.75</v>
      </c>
      <c r="E2438" s="62">
        <v>5000</v>
      </c>
      <c r="F2438" s="59">
        <v>20180628</v>
      </c>
      <c r="G2438" s="59">
        <v>20210628</v>
      </c>
      <c r="H2438" s="59">
        <v>20200630</v>
      </c>
      <c r="I2438" s="59" t="s">
        <v>383</v>
      </c>
      <c r="J2438" s="59">
        <v>4.75</v>
      </c>
      <c r="K2438" s="59" t="s">
        <v>79</v>
      </c>
      <c r="L2438" s="66">
        <v>60.0347222222222</v>
      </c>
    </row>
    <row r="2439" ht="25" customHeight="1" spans="1:12">
      <c r="A2439" s="59">
        <v>2437</v>
      </c>
      <c r="B2439" s="59" t="s">
        <v>427</v>
      </c>
      <c r="C2439" s="59" t="s">
        <v>3000</v>
      </c>
      <c r="D2439" s="59">
        <v>4.75</v>
      </c>
      <c r="E2439" s="62">
        <v>5000</v>
      </c>
      <c r="F2439" s="59">
        <v>20180628</v>
      </c>
      <c r="G2439" s="59">
        <v>20210628</v>
      </c>
      <c r="H2439" s="59">
        <v>20200630</v>
      </c>
      <c r="I2439" s="59" t="s">
        <v>444</v>
      </c>
      <c r="J2439" s="59">
        <v>4.75</v>
      </c>
      <c r="K2439" s="59" t="s">
        <v>79</v>
      </c>
      <c r="L2439" s="66">
        <v>60.0347222222222</v>
      </c>
    </row>
    <row r="2440" ht="25" customHeight="1" spans="1:12">
      <c r="A2440" s="59">
        <v>2438</v>
      </c>
      <c r="B2440" s="59" t="s">
        <v>427</v>
      </c>
      <c r="C2440" s="59" t="s">
        <v>3001</v>
      </c>
      <c r="D2440" s="59">
        <v>4.75</v>
      </c>
      <c r="E2440" s="62">
        <v>5000</v>
      </c>
      <c r="F2440" s="59">
        <v>20180702</v>
      </c>
      <c r="G2440" s="59">
        <v>20210702</v>
      </c>
      <c r="H2440" s="59">
        <v>20200630</v>
      </c>
      <c r="I2440" s="59" t="s">
        <v>27</v>
      </c>
      <c r="J2440" s="59">
        <v>4.75</v>
      </c>
      <c r="K2440" s="59" t="s">
        <v>79</v>
      </c>
      <c r="L2440" s="66">
        <v>60.0347222222222</v>
      </c>
    </row>
    <row r="2441" ht="25" customHeight="1" spans="1:12">
      <c r="A2441" s="59">
        <v>2439</v>
      </c>
      <c r="B2441" s="59" t="s">
        <v>427</v>
      </c>
      <c r="C2441" s="59" t="s">
        <v>3002</v>
      </c>
      <c r="D2441" s="59">
        <v>4.75</v>
      </c>
      <c r="E2441" s="62">
        <v>5000</v>
      </c>
      <c r="F2441" s="59">
        <v>20180702</v>
      </c>
      <c r="G2441" s="59">
        <v>20210702</v>
      </c>
      <c r="H2441" s="59">
        <v>20200630</v>
      </c>
      <c r="I2441" s="59" t="s">
        <v>27</v>
      </c>
      <c r="J2441" s="59">
        <v>4.75</v>
      </c>
      <c r="K2441" s="59" t="s">
        <v>79</v>
      </c>
      <c r="L2441" s="66">
        <v>60.0347222222222</v>
      </c>
    </row>
    <row r="2442" ht="25" customHeight="1" spans="1:12">
      <c r="A2442" s="59">
        <v>2440</v>
      </c>
      <c r="B2442" s="59" t="s">
        <v>427</v>
      </c>
      <c r="C2442" s="59" t="s">
        <v>3003</v>
      </c>
      <c r="D2442" s="59">
        <v>4.75</v>
      </c>
      <c r="E2442" s="62">
        <v>5000</v>
      </c>
      <c r="F2442" s="59">
        <v>20180703</v>
      </c>
      <c r="G2442" s="59">
        <v>20210703</v>
      </c>
      <c r="H2442" s="59">
        <v>20200630</v>
      </c>
      <c r="I2442" s="59" t="s">
        <v>383</v>
      </c>
      <c r="J2442" s="59">
        <v>4.75</v>
      </c>
      <c r="K2442" s="59" t="s">
        <v>79</v>
      </c>
      <c r="L2442" s="66">
        <v>60.0347222222222</v>
      </c>
    </row>
    <row r="2443" ht="25" customHeight="1" spans="1:12">
      <c r="A2443" s="59">
        <v>2441</v>
      </c>
      <c r="B2443" s="59" t="s">
        <v>427</v>
      </c>
      <c r="C2443" s="59" t="s">
        <v>3004</v>
      </c>
      <c r="D2443" s="59">
        <v>4.75</v>
      </c>
      <c r="E2443" s="62">
        <v>5000</v>
      </c>
      <c r="F2443" s="59">
        <v>20180703</v>
      </c>
      <c r="G2443" s="59">
        <v>20210703</v>
      </c>
      <c r="H2443" s="59">
        <v>20200630</v>
      </c>
      <c r="I2443" s="59" t="s">
        <v>444</v>
      </c>
      <c r="J2443" s="59">
        <v>4.75</v>
      </c>
      <c r="K2443" s="59" t="s">
        <v>79</v>
      </c>
      <c r="L2443" s="66">
        <v>60.0347222222222</v>
      </c>
    </row>
    <row r="2444" ht="25" customHeight="1" spans="1:12">
      <c r="A2444" s="59">
        <v>2442</v>
      </c>
      <c r="B2444" s="59" t="s">
        <v>427</v>
      </c>
      <c r="C2444" s="59" t="s">
        <v>3005</v>
      </c>
      <c r="D2444" s="59">
        <v>4.75</v>
      </c>
      <c r="E2444" s="62">
        <v>5000</v>
      </c>
      <c r="F2444" s="59">
        <v>20180703</v>
      </c>
      <c r="G2444" s="59">
        <v>20210703</v>
      </c>
      <c r="H2444" s="59">
        <v>20200630</v>
      </c>
      <c r="I2444" s="59" t="s">
        <v>383</v>
      </c>
      <c r="J2444" s="59">
        <v>4.75</v>
      </c>
      <c r="K2444" s="59" t="s">
        <v>79</v>
      </c>
      <c r="L2444" s="66">
        <v>60.0347222222222</v>
      </c>
    </row>
    <row r="2445" ht="25" customHeight="1" spans="1:12">
      <c r="A2445" s="59">
        <v>2443</v>
      </c>
      <c r="B2445" s="59" t="s">
        <v>427</v>
      </c>
      <c r="C2445" s="59" t="s">
        <v>3006</v>
      </c>
      <c r="D2445" s="59">
        <v>4.75</v>
      </c>
      <c r="E2445" s="62">
        <v>5000</v>
      </c>
      <c r="F2445" s="59">
        <v>20180704</v>
      </c>
      <c r="G2445" s="59">
        <v>20210704</v>
      </c>
      <c r="H2445" s="59">
        <v>20200630</v>
      </c>
      <c r="I2445" s="59" t="s">
        <v>50</v>
      </c>
      <c r="J2445" s="59">
        <v>4.75</v>
      </c>
      <c r="K2445" s="59" t="s">
        <v>79</v>
      </c>
      <c r="L2445" s="66">
        <v>60.0347222222222</v>
      </c>
    </row>
    <row r="2446" ht="25" customHeight="1" spans="1:12">
      <c r="A2446" s="59">
        <v>2444</v>
      </c>
      <c r="B2446" s="59" t="s">
        <v>427</v>
      </c>
      <c r="C2446" s="59" t="s">
        <v>3007</v>
      </c>
      <c r="D2446" s="59">
        <v>4.75</v>
      </c>
      <c r="E2446" s="62">
        <v>5000</v>
      </c>
      <c r="F2446" s="59">
        <v>20180705</v>
      </c>
      <c r="G2446" s="59">
        <v>20210705</v>
      </c>
      <c r="H2446" s="59">
        <v>20200630</v>
      </c>
      <c r="I2446" s="59" t="s">
        <v>444</v>
      </c>
      <c r="J2446" s="59">
        <v>4.75</v>
      </c>
      <c r="K2446" s="59" t="s">
        <v>79</v>
      </c>
      <c r="L2446" s="66">
        <v>60.0347222222222</v>
      </c>
    </row>
    <row r="2447" ht="25" customHeight="1" spans="1:12">
      <c r="A2447" s="59">
        <v>2445</v>
      </c>
      <c r="B2447" s="59" t="s">
        <v>427</v>
      </c>
      <c r="C2447" s="59" t="s">
        <v>3008</v>
      </c>
      <c r="D2447" s="59">
        <v>4.75</v>
      </c>
      <c r="E2447" s="62">
        <v>5000</v>
      </c>
      <c r="F2447" s="59">
        <v>20180705</v>
      </c>
      <c r="G2447" s="59">
        <v>20210705</v>
      </c>
      <c r="H2447" s="59">
        <v>20200630</v>
      </c>
      <c r="I2447" s="59" t="s">
        <v>444</v>
      </c>
      <c r="J2447" s="59">
        <v>4.75</v>
      </c>
      <c r="K2447" s="59" t="s">
        <v>79</v>
      </c>
      <c r="L2447" s="66">
        <v>60.0347222222222</v>
      </c>
    </row>
    <row r="2448" ht="25" customHeight="1" spans="1:12">
      <c r="A2448" s="59">
        <v>2446</v>
      </c>
      <c r="B2448" s="59" t="s">
        <v>427</v>
      </c>
      <c r="C2448" s="59" t="s">
        <v>3009</v>
      </c>
      <c r="D2448" s="59">
        <v>4.75</v>
      </c>
      <c r="E2448" s="62">
        <v>5000</v>
      </c>
      <c r="F2448" s="59">
        <v>20180706</v>
      </c>
      <c r="G2448" s="59">
        <v>20210706</v>
      </c>
      <c r="H2448" s="59">
        <v>20200630</v>
      </c>
      <c r="I2448" s="59" t="s">
        <v>50</v>
      </c>
      <c r="J2448" s="59">
        <v>4.75</v>
      </c>
      <c r="K2448" s="59" t="s">
        <v>79</v>
      </c>
      <c r="L2448" s="66">
        <v>60.0347222222222</v>
      </c>
    </row>
    <row r="2449" ht="25" customHeight="1" spans="1:12">
      <c r="A2449" s="59">
        <v>2447</v>
      </c>
      <c r="B2449" s="59" t="s">
        <v>427</v>
      </c>
      <c r="C2449" s="59" t="s">
        <v>965</v>
      </c>
      <c r="D2449" s="59">
        <v>4.75</v>
      </c>
      <c r="E2449" s="62">
        <v>5000</v>
      </c>
      <c r="F2449" s="59">
        <v>20180706</v>
      </c>
      <c r="G2449" s="59">
        <v>20210706</v>
      </c>
      <c r="H2449" s="59">
        <v>20200630</v>
      </c>
      <c r="I2449" s="59" t="s">
        <v>27</v>
      </c>
      <c r="J2449" s="59">
        <v>4.75</v>
      </c>
      <c r="K2449" s="59" t="s">
        <v>79</v>
      </c>
      <c r="L2449" s="66">
        <v>60.0347222222222</v>
      </c>
    </row>
    <row r="2450" ht="25" customHeight="1" spans="1:12">
      <c r="A2450" s="59">
        <v>2448</v>
      </c>
      <c r="B2450" s="59" t="s">
        <v>427</v>
      </c>
      <c r="C2450" s="59" t="s">
        <v>3010</v>
      </c>
      <c r="D2450" s="59">
        <v>4.75</v>
      </c>
      <c r="E2450" s="62">
        <v>5000</v>
      </c>
      <c r="F2450" s="59">
        <v>20180706</v>
      </c>
      <c r="G2450" s="59">
        <v>20210706</v>
      </c>
      <c r="H2450" s="59">
        <v>20200630</v>
      </c>
      <c r="I2450" s="59" t="s">
        <v>444</v>
      </c>
      <c r="J2450" s="59">
        <v>4.75</v>
      </c>
      <c r="K2450" s="59" t="s">
        <v>79</v>
      </c>
      <c r="L2450" s="66">
        <v>60.0347222222222</v>
      </c>
    </row>
    <row r="2451" ht="25" customHeight="1" spans="1:12">
      <c r="A2451" s="59">
        <v>2449</v>
      </c>
      <c r="B2451" s="59" t="s">
        <v>427</v>
      </c>
      <c r="C2451" s="59" t="s">
        <v>3011</v>
      </c>
      <c r="D2451" s="59">
        <v>4.75</v>
      </c>
      <c r="E2451" s="62">
        <v>5000</v>
      </c>
      <c r="F2451" s="59">
        <v>20180713</v>
      </c>
      <c r="G2451" s="59">
        <v>20210713</v>
      </c>
      <c r="H2451" s="59">
        <v>20200630</v>
      </c>
      <c r="I2451" s="59" t="s">
        <v>444</v>
      </c>
      <c r="J2451" s="59">
        <v>4.75</v>
      </c>
      <c r="K2451" s="59" t="s">
        <v>79</v>
      </c>
      <c r="L2451" s="66">
        <v>60.0347222222222</v>
      </c>
    </row>
    <row r="2452" ht="25" customHeight="1" spans="1:12">
      <c r="A2452" s="59">
        <v>2450</v>
      </c>
      <c r="B2452" s="59" t="s">
        <v>427</v>
      </c>
      <c r="C2452" s="59" t="s">
        <v>3012</v>
      </c>
      <c r="D2452" s="59">
        <v>4.75</v>
      </c>
      <c r="E2452" s="62">
        <v>5000</v>
      </c>
      <c r="F2452" s="59">
        <v>20180717</v>
      </c>
      <c r="G2452" s="59">
        <v>20210717</v>
      </c>
      <c r="H2452" s="59">
        <v>20200630</v>
      </c>
      <c r="I2452" s="59" t="s">
        <v>383</v>
      </c>
      <c r="J2452" s="59">
        <v>4.75</v>
      </c>
      <c r="K2452" s="59" t="s">
        <v>79</v>
      </c>
      <c r="L2452" s="66">
        <v>60.0347222222222</v>
      </c>
    </row>
    <row r="2453" ht="25" customHeight="1" spans="1:12">
      <c r="A2453" s="59">
        <v>2451</v>
      </c>
      <c r="B2453" s="59" t="s">
        <v>427</v>
      </c>
      <c r="C2453" s="59" t="s">
        <v>3013</v>
      </c>
      <c r="D2453" s="59">
        <v>4.75</v>
      </c>
      <c r="E2453" s="62">
        <v>5000</v>
      </c>
      <c r="F2453" s="59">
        <v>20180718</v>
      </c>
      <c r="G2453" s="59">
        <v>20210718</v>
      </c>
      <c r="H2453" s="59">
        <v>20200630</v>
      </c>
      <c r="I2453" s="59" t="s">
        <v>50</v>
      </c>
      <c r="J2453" s="59">
        <v>4.75</v>
      </c>
      <c r="K2453" s="59" t="s">
        <v>79</v>
      </c>
      <c r="L2453" s="66">
        <v>60.0347222222222</v>
      </c>
    </row>
    <row r="2454" ht="25" customHeight="1" spans="1:12">
      <c r="A2454" s="59">
        <v>2452</v>
      </c>
      <c r="B2454" s="59" t="s">
        <v>427</v>
      </c>
      <c r="C2454" s="59" t="s">
        <v>3014</v>
      </c>
      <c r="D2454" s="59">
        <v>4.75</v>
      </c>
      <c r="E2454" s="62">
        <v>5000</v>
      </c>
      <c r="F2454" s="59">
        <v>20180719</v>
      </c>
      <c r="G2454" s="59">
        <v>20210719</v>
      </c>
      <c r="H2454" s="59">
        <v>20200630</v>
      </c>
      <c r="I2454" s="59" t="s">
        <v>50</v>
      </c>
      <c r="J2454" s="59">
        <v>4.75</v>
      </c>
      <c r="K2454" s="59" t="s">
        <v>79</v>
      </c>
      <c r="L2454" s="66">
        <v>60.0347222222222</v>
      </c>
    </row>
    <row r="2455" ht="25" customHeight="1" spans="1:12">
      <c r="A2455" s="59">
        <v>2453</v>
      </c>
      <c r="B2455" s="59" t="s">
        <v>427</v>
      </c>
      <c r="C2455" s="59" t="s">
        <v>3015</v>
      </c>
      <c r="D2455" s="59">
        <v>4.75</v>
      </c>
      <c r="E2455" s="62">
        <v>5000</v>
      </c>
      <c r="F2455" s="59">
        <v>20180720</v>
      </c>
      <c r="G2455" s="59">
        <v>20210720</v>
      </c>
      <c r="H2455" s="59">
        <v>20200630</v>
      </c>
      <c r="I2455" s="59" t="s">
        <v>444</v>
      </c>
      <c r="J2455" s="59">
        <v>4.75</v>
      </c>
      <c r="K2455" s="59" t="s">
        <v>79</v>
      </c>
      <c r="L2455" s="66">
        <v>60.0347222222222</v>
      </c>
    </row>
    <row r="2456" ht="25" customHeight="1" spans="1:12">
      <c r="A2456" s="59">
        <v>2454</v>
      </c>
      <c r="B2456" s="59" t="s">
        <v>427</v>
      </c>
      <c r="C2456" s="59" t="s">
        <v>3016</v>
      </c>
      <c r="D2456" s="59">
        <v>4.75</v>
      </c>
      <c r="E2456" s="62">
        <v>5000</v>
      </c>
      <c r="F2456" s="59">
        <v>20180730</v>
      </c>
      <c r="G2456" s="59">
        <v>20210730</v>
      </c>
      <c r="H2456" s="59">
        <v>20200630</v>
      </c>
      <c r="I2456" s="59" t="s">
        <v>27</v>
      </c>
      <c r="J2456" s="59">
        <v>4.75</v>
      </c>
      <c r="K2456" s="59" t="s">
        <v>79</v>
      </c>
      <c r="L2456" s="66">
        <v>60.0347222222222</v>
      </c>
    </row>
    <row r="2457" ht="25" customHeight="1" spans="1:12">
      <c r="A2457" s="59">
        <v>2455</v>
      </c>
      <c r="B2457" s="59" t="s">
        <v>427</v>
      </c>
      <c r="C2457" s="59" t="s">
        <v>3017</v>
      </c>
      <c r="D2457" s="59">
        <v>4.75</v>
      </c>
      <c r="E2457" s="62">
        <v>5000</v>
      </c>
      <c r="F2457" s="59">
        <v>20180731</v>
      </c>
      <c r="G2457" s="59">
        <v>20210731</v>
      </c>
      <c r="H2457" s="59">
        <v>20200630</v>
      </c>
      <c r="I2457" s="59" t="s">
        <v>27</v>
      </c>
      <c r="J2457" s="59">
        <v>4.75</v>
      </c>
      <c r="K2457" s="59" t="s">
        <v>79</v>
      </c>
      <c r="L2457" s="66">
        <v>60.0347222222222</v>
      </c>
    </row>
    <row r="2458" ht="25" customHeight="1" spans="1:12">
      <c r="A2458" s="59">
        <v>2456</v>
      </c>
      <c r="B2458" s="59" t="s">
        <v>427</v>
      </c>
      <c r="C2458" s="59" t="s">
        <v>3018</v>
      </c>
      <c r="D2458" s="59">
        <v>4.75</v>
      </c>
      <c r="E2458" s="62">
        <v>5000</v>
      </c>
      <c r="F2458" s="59">
        <v>20180803</v>
      </c>
      <c r="G2458" s="59">
        <v>20210803</v>
      </c>
      <c r="H2458" s="59">
        <v>20200630</v>
      </c>
      <c r="I2458" s="59" t="s">
        <v>383</v>
      </c>
      <c r="J2458" s="59">
        <v>4.75</v>
      </c>
      <c r="K2458" s="59" t="s">
        <v>79</v>
      </c>
      <c r="L2458" s="66">
        <v>60.0347222222222</v>
      </c>
    </row>
    <row r="2459" ht="25" customHeight="1" spans="1:12">
      <c r="A2459" s="59">
        <v>2457</v>
      </c>
      <c r="B2459" s="59" t="s">
        <v>427</v>
      </c>
      <c r="C2459" s="59" t="s">
        <v>3019</v>
      </c>
      <c r="D2459" s="59">
        <v>4.75</v>
      </c>
      <c r="E2459" s="62">
        <v>5000</v>
      </c>
      <c r="F2459" s="59">
        <v>20180806</v>
      </c>
      <c r="G2459" s="59">
        <v>20210806</v>
      </c>
      <c r="H2459" s="59">
        <v>20200630</v>
      </c>
      <c r="I2459" s="59" t="s">
        <v>27</v>
      </c>
      <c r="J2459" s="59">
        <v>4.75</v>
      </c>
      <c r="K2459" s="59" t="s">
        <v>79</v>
      </c>
      <c r="L2459" s="66">
        <v>60.0347222222222</v>
      </c>
    </row>
    <row r="2460" ht="25" customHeight="1" spans="1:12">
      <c r="A2460" s="59">
        <v>2458</v>
      </c>
      <c r="B2460" s="59" t="s">
        <v>427</v>
      </c>
      <c r="C2460" s="59" t="s">
        <v>3020</v>
      </c>
      <c r="D2460" s="59">
        <v>4.35</v>
      </c>
      <c r="E2460" s="62">
        <v>20000</v>
      </c>
      <c r="F2460" s="59">
        <v>20191114</v>
      </c>
      <c r="G2460" s="59">
        <v>20201114</v>
      </c>
      <c r="H2460" s="59">
        <v>20200630</v>
      </c>
      <c r="I2460" s="59" t="s">
        <v>3021</v>
      </c>
      <c r="J2460" s="59">
        <v>4.35</v>
      </c>
      <c r="K2460" s="59" t="s">
        <v>79</v>
      </c>
      <c r="L2460" s="66">
        <v>219.916666666667</v>
      </c>
    </row>
    <row r="2461" ht="25" customHeight="1" spans="1:12">
      <c r="A2461" s="59">
        <v>2459</v>
      </c>
      <c r="B2461" s="59" t="s">
        <v>427</v>
      </c>
      <c r="C2461" s="59" t="s">
        <v>3022</v>
      </c>
      <c r="D2461" s="59">
        <v>4.35</v>
      </c>
      <c r="E2461" s="62">
        <v>50000</v>
      </c>
      <c r="F2461" s="59">
        <v>20191114</v>
      </c>
      <c r="G2461" s="59">
        <v>20201114</v>
      </c>
      <c r="H2461" s="59">
        <v>20200630</v>
      </c>
      <c r="I2461" s="59" t="s">
        <v>3023</v>
      </c>
      <c r="J2461" s="59">
        <v>4.35</v>
      </c>
      <c r="K2461" s="59" t="s">
        <v>79</v>
      </c>
      <c r="L2461" s="66">
        <v>549.791666666667</v>
      </c>
    </row>
    <row r="2462" ht="25" customHeight="1" spans="1:12">
      <c r="A2462" s="59">
        <v>2460</v>
      </c>
      <c r="B2462" s="59" t="s">
        <v>427</v>
      </c>
      <c r="C2462" s="59" t="s">
        <v>3024</v>
      </c>
      <c r="D2462" s="59">
        <v>4.35</v>
      </c>
      <c r="E2462" s="62">
        <v>1000</v>
      </c>
      <c r="F2462" s="59">
        <v>20191115</v>
      </c>
      <c r="G2462" s="59">
        <v>20201115</v>
      </c>
      <c r="H2462" s="59">
        <v>20200630</v>
      </c>
      <c r="I2462" s="59" t="s">
        <v>150</v>
      </c>
      <c r="J2462" s="59">
        <v>4.35</v>
      </c>
      <c r="K2462" s="59" t="s">
        <v>79</v>
      </c>
      <c r="L2462" s="66">
        <v>10.9958333333333</v>
      </c>
    </row>
    <row r="2463" ht="25" customHeight="1" spans="1:12">
      <c r="A2463" s="59">
        <v>2461</v>
      </c>
      <c r="B2463" s="59" t="s">
        <v>427</v>
      </c>
      <c r="C2463" s="59" t="s">
        <v>1255</v>
      </c>
      <c r="D2463" s="59">
        <v>4.35</v>
      </c>
      <c r="E2463" s="62">
        <v>3000</v>
      </c>
      <c r="F2463" s="59">
        <v>20191115</v>
      </c>
      <c r="G2463" s="59">
        <v>20201115</v>
      </c>
      <c r="H2463" s="59">
        <v>20200630</v>
      </c>
      <c r="I2463" s="59" t="s">
        <v>150</v>
      </c>
      <c r="J2463" s="59">
        <v>4.35</v>
      </c>
      <c r="K2463" s="59" t="s">
        <v>79</v>
      </c>
      <c r="L2463" s="66">
        <v>32.9875</v>
      </c>
    </row>
    <row r="2464" ht="25" customHeight="1" spans="1:12">
      <c r="A2464" s="59">
        <v>2462</v>
      </c>
      <c r="B2464" s="59" t="s">
        <v>427</v>
      </c>
      <c r="C2464" s="59" t="s">
        <v>3025</v>
      </c>
      <c r="D2464" s="59">
        <v>4.35</v>
      </c>
      <c r="E2464" s="62">
        <v>5000</v>
      </c>
      <c r="F2464" s="59">
        <v>20191115</v>
      </c>
      <c r="G2464" s="59">
        <v>20201115</v>
      </c>
      <c r="H2464" s="59">
        <v>20200630</v>
      </c>
      <c r="I2464" s="59" t="s">
        <v>27</v>
      </c>
      <c r="J2464" s="59">
        <v>4.35</v>
      </c>
      <c r="K2464" s="59" t="s">
        <v>79</v>
      </c>
      <c r="L2464" s="66">
        <v>54.9791666666667</v>
      </c>
    </row>
    <row r="2465" ht="25" customHeight="1" spans="1:12">
      <c r="A2465" s="59">
        <v>2463</v>
      </c>
      <c r="B2465" s="59" t="s">
        <v>427</v>
      </c>
      <c r="C2465" s="59" t="s">
        <v>3026</v>
      </c>
      <c r="D2465" s="59">
        <v>4.35</v>
      </c>
      <c r="E2465" s="62">
        <v>20000</v>
      </c>
      <c r="F2465" s="59">
        <v>20191115</v>
      </c>
      <c r="G2465" s="59">
        <v>20201115</v>
      </c>
      <c r="H2465" s="59">
        <v>20200630</v>
      </c>
      <c r="I2465" s="59" t="s">
        <v>150</v>
      </c>
      <c r="J2465" s="59">
        <v>4.35</v>
      </c>
      <c r="K2465" s="59" t="s">
        <v>79</v>
      </c>
      <c r="L2465" s="66">
        <v>219.916666666667</v>
      </c>
    </row>
    <row r="2466" ht="25" customHeight="1" spans="1:12">
      <c r="A2466" s="59">
        <v>2464</v>
      </c>
      <c r="B2466" s="59" t="s">
        <v>427</v>
      </c>
      <c r="C2466" s="59" t="s">
        <v>3027</v>
      </c>
      <c r="D2466" s="59">
        <v>4.35</v>
      </c>
      <c r="E2466" s="62">
        <v>30000</v>
      </c>
      <c r="F2466" s="59">
        <v>20191115</v>
      </c>
      <c r="G2466" s="59">
        <v>20201115</v>
      </c>
      <c r="H2466" s="59">
        <v>20200630</v>
      </c>
      <c r="I2466" s="59" t="s">
        <v>27</v>
      </c>
      <c r="J2466" s="59">
        <v>4.35</v>
      </c>
      <c r="K2466" s="59" t="s">
        <v>79</v>
      </c>
      <c r="L2466" s="66">
        <v>329.875</v>
      </c>
    </row>
    <row r="2467" ht="25" customHeight="1" spans="1:12">
      <c r="A2467" s="59">
        <v>2465</v>
      </c>
      <c r="B2467" s="59" t="s">
        <v>427</v>
      </c>
      <c r="C2467" s="59" t="s">
        <v>3028</v>
      </c>
      <c r="D2467" s="59">
        <v>4.35</v>
      </c>
      <c r="E2467" s="62">
        <v>5000</v>
      </c>
      <c r="F2467" s="59">
        <v>20191120</v>
      </c>
      <c r="G2467" s="59">
        <v>20201120</v>
      </c>
      <c r="H2467" s="59">
        <v>20200630</v>
      </c>
      <c r="I2467" s="59" t="s">
        <v>1701</v>
      </c>
      <c r="J2467" s="59">
        <v>4.35</v>
      </c>
      <c r="K2467" s="59" t="s">
        <v>79</v>
      </c>
      <c r="L2467" s="66">
        <v>54.9791666666667</v>
      </c>
    </row>
    <row r="2468" ht="25" customHeight="1" spans="1:12">
      <c r="A2468" s="59">
        <v>2466</v>
      </c>
      <c r="B2468" s="59" t="s">
        <v>427</v>
      </c>
      <c r="C2468" s="59" t="s">
        <v>3029</v>
      </c>
      <c r="D2468" s="59">
        <v>4.35</v>
      </c>
      <c r="E2468" s="62">
        <v>5000</v>
      </c>
      <c r="F2468" s="59">
        <v>20191120</v>
      </c>
      <c r="G2468" s="59">
        <v>20201120</v>
      </c>
      <c r="H2468" s="59">
        <v>20200630</v>
      </c>
      <c r="I2468" s="59" t="s">
        <v>87</v>
      </c>
      <c r="J2468" s="59">
        <v>4.35</v>
      </c>
      <c r="K2468" s="59" t="s">
        <v>79</v>
      </c>
      <c r="L2468" s="66">
        <v>54.9791666666667</v>
      </c>
    </row>
    <row r="2469" ht="25" customHeight="1" spans="1:12">
      <c r="A2469" s="59">
        <v>2467</v>
      </c>
      <c r="B2469" s="59" t="s">
        <v>427</v>
      </c>
      <c r="C2469" s="59" t="s">
        <v>3030</v>
      </c>
      <c r="D2469" s="59">
        <v>4.35</v>
      </c>
      <c r="E2469" s="62">
        <v>30000</v>
      </c>
      <c r="F2469" s="59">
        <v>20191122</v>
      </c>
      <c r="G2469" s="59">
        <v>20201122</v>
      </c>
      <c r="H2469" s="59">
        <v>20200630</v>
      </c>
      <c r="I2469" s="59" t="s">
        <v>2875</v>
      </c>
      <c r="J2469" s="59">
        <v>4.35</v>
      </c>
      <c r="K2469" s="59" t="s">
        <v>79</v>
      </c>
      <c r="L2469" s="66">
        <v>329.875</v>
      </c>
    </row>
    <row r="2470" ht="25" customHeight="1" spans="1:12">
      <c r="A2470" s="59">
        <v>2468</v>
      </c>
      <c r="B2470" s="59" t="s">
        <v>427</v>
      </c>
      <c r="C2470" s="59" t="s">
        <v>3031</v>
      </c>
      <c r="D2470" s="59">
        <v>4.35</v>
      </c>
      <c r="E2470" s="62">
        <v>30000</v>
      </c>
      <c r="F2470" s="59">
        <v>20191122</v>
      </c>
      <c r="G2470" s="59">
        <v>20201122</v>
      </c>
      <c r="H2470" s="59">
        <v>20200630</v>
      </c>
      <c r="I2470" s="59" t="s">
        <v>150</v>
      </c>
      <c r="J2470" s="59">
        <v>4.35</v>
      </c>
      <c r="K2470" s="59" t="s">
        <v>79</v>
      </c>
      <c r="L2470" s="66">
        <v>329.875</v>
      </c>
    </row>
    <row r="2471" ht="25" customHeight="1" spans="1:12">
      <c r="A2471" s="59">
        <v>2469</v>
      </c>
      <c r="B2471" s="59" t="s">
        <v>427</v>
      </c>
      <c r="C2471" s="59" t="s">
        <v>3032</v>
      </c>
      <c r="D2471" s="59">
        <v>4.35</v>
      </c>
      <c r="E2471" s="62">
        <v>50000</v>
      </c>
      <c r="F2471" s="59">
        <v>20191122</v>
      </c>
      <c r="G2471" s="59">
        <v>20201122</v>
      </c>
      <c r="H2471" s="59">
        <v>20200630</v>
      </c>
      <c r="I2471" s="59" t="s">
        <v>87</v>
      </c>
      <c r="J2471" s="59">
        <v>4.35</v>
      </c>
      <c r="K2471" s="59" t="s">
        <v>79</v>
      </c>
      <c r="L2471" s="66">
        <v>549.791666666667</v>
      </c>
    </row>
    <row r="2472" ht="25" customHeight="1" spans="1:12">
      <c r="A2472" s="59">
        <v>2470</v>
      </c>
      <c r="B2472" s="59" t="s">
        <v>427</v>
      </c>
      <c r="C2472" s="59" t="s">
        <v>3033</v>
      </c>
      <c r="D2472" s="59">
        <v>4.35</v>
      </c>
      <c r="E2472" s="62">
        <v>10000</v>
      </c>
      <c r="F2472" s="59">
        <v>20191125</v>
      </c>
      <c r="G2472" s="59">
        <v>20201125</v>
      </c>
      <c r="H2472" s="59">
        <v>20200630</v>
      </c>
      <c r="I2472" s="59" t="s">
        <v>3034</v>
      </c>
      <c r="J2472" s="59">
        <v>4.35</v>
      </c>
      <c r="K2472" s="59" t="s">
        <v>79</v>
      </c>
      <c r="L2472" s="66">
        <v>109.958333333333</v>
      </c>
    </row>
    <row r="2473" ht="25" customHeight="1" spans="1:12">
      <c r="A2473" s="59">
        <v>2471</v>
      </c>
      <c r="B2473" s="59" t="s">
        <v>427</v>
      </c>
      <c r="C2473" s="59" t="s">
        <v>3035</v>
      </c>
      <c r="D2473" s="59">
        <v>4.35</v>
      </c>
      <c r="E2473" s="62">
        <v>50000</v>
      </c>
      <c r="F2473" s="59">
        <v>20191126</v>
      </c>
      <c r="G2473" s="59">
        <v>20201126</v>
      </c>
      <c r="H2473" s="59">
        <v>20200630</v>
      </c>
      <c r="I2473" s="59" t="s">
        <v>27</v>
      </c>
      <c r="J2473" s="59">
        <v>4.35</v>
      </c>
      <c r="K2473" s="59" t="s">
        <v>79</v>
      </c>
      <c r="L2473" s="66">
        <v>549.791666666667</v>
      </c>
    </row>
    <row r="2474" ht="25" customHeight="1" spans="1:12">
      <c r="A2474" s="59">
        <v>2472</v>
      </c>
      <c r="B2474" s="59" t="s">
        <v>427</v>
      </c>
      <c r="C2474" s="59" t="s">
        <v>3036</v>
      </c>
      <c r="D2474" s="59">
        <v>4.35</v>
      </c>
      <c r="E2474" s="62">
        <v>50000</v>
      </c>
      <c r="F2474" s="59">
        <v>20191126</v>
      </c>
      <c r="G2474" s="59">
        <v>20201126</v>
      </c>
      <c r="H2474" s="59">
        <v>20200630</v>
      </c>
      <c r="I2474" s="59" t="s">
        <v>150</v>
      </c>
      <c r="J2474" s="59">
        <v>4.35</v>
      </c>
      <c r="K2474" s="59" t="s">
        <v>79</v>
      </c>
      <c r="L2474" s="66">
        <v>549.791666666667</v>
      </c>
    </row>
    <row r="2475" ht="25" customHeight="1" spans="1:12">
      <c r="A2475" s="59">
        <v>2473</v>
      </c>
      <c r="B2475" s="59" t="s">
        <v>427</v>
      </c>
      <c r="C2475" s="59" t="s">
        <v>3037</v>
      </c>
      <c r="D2475" s="59">
        <v>4.35</v>
      </c>
      <c r="E2475" s="62">
        <v>20000</v>
      </c>
      <c r="F2475" s="59">
        <v>20191127</v>
      </c>
      <c r="G2475" s="59">
        <v>20201127</v>
      </c>
      <c r="H2475" s="59">
        <v>20200630</v>
      </c>
      <c r="I2475" s="59" t="s">
        <v>150</v>
      </c>
      <c r="J2475" s="59">
        <v>4.35</v>
      </c>
      <c r="K2475" s="59" t="s">
        <v>79</v>
      </c>
      <c r="L2475" s="66">
        <v>219.916666666667</v>
      </c>
    </row>
    <row r="2476" ht="25" customHeight="1" spans="1:12">
      <c r="A2476" s="59">
        <v>2474</v>
      </c>
      <c r="B2476" s="59" t="s">
        <v>427</v>
      </c>
      <c r="C2476" s="59" t="s">
        <v>3038</v>
      </c>
      <c r="D2476" s="59">
        <v>4.35</v>
      </c>
      <c r="E2476" s="62">
        <v>5000</v>
      </c>
      <c r="F2476" s="59">
        <v>20191128</v>
      </c>
      <c r="G2476" s="59">
        <v>20201128</v>
      </c>
      <c r="H2476" s="59">
        <v>20200630</v>
      </c>
      <c r="I2476" s="59" t="s">
        <v>150</v>
      </c>
      <c r="J2476" s="59">
        <v>4.35</v>
      </c>
      <c r="K2476" s="59" t="s">
        <v>79</v>
      </c>
      <c r="L2476" s="66">
        <v>54.9791666666667</v>
      </c>
    </row>
    <row r="2477" ht="25" customHeight="1" spans="1:12">
      <c r="A2477" s="59">
        <v>2475</v>
      </c>
      <c r="B2477" s="59" t="s">
        <v>427</v>
      </c>
      <c r="C2477" s="59" t="s">
        <v>3039</v>
      </c>
      <c r="D2477" s="59">
        <v>4.35</v>
      </c>
      <c r="E2477" s="62">
        <v>5000</v>
      </c>
      <c r="F2477" s="59">
        <v>20191128</v>
      </c>
      <c r="G2477" s="59">
        <v>20201128</v>
      </c>
      <c r="H2477" s="59">
        <v>20200630</v>
      </c>
      <c r="I2477" s="59" t="s">
        <v>150</v>
      </c>
      <c r="J2477" s="59">
        <v>4.35</v>
      </c>
      <c r="K2477" s="59" t="s">
        <v>79</v>
      </c>
      <c r="L2477" s="66">
        <v>54.9791666666667</v>
      </c>
    </row>
    <row r="2478" ht="25" customHeight="1" spans="1:12">
      <c r="A2478" s="59">
        <v>2476</v>
      </c>
      <c r="B2478" s="59" t="s">
        <v>427</v>
      </c>
      <c r="C2478" s="59" t="s">
        <v>3040</v>
      </c>
      <c r="D2478" s="59">
        <v>4.35</v>
      </c>
      <c r="E2478" s="62">
        <v>20000</v>
      </c>
      <c r="F2478" s="59">
        <v>20191128</v>
      </c>
      <c r="G2478" s="59">
        <v>20201128</v>
      </c>
      <c r="H2478" s="59">
        <v>20200630</v>
      </c>
      <c r="I2478" s="59" t="s">
        <v>150</v>
      </c>
      <c r="J2478" s="59">
        <v>4.35</v>
      </c>
      <c r="K2478" s="59" t="s">
        <v>79</v>
      </c>
      <c r="L2478" s="66">
        <v>219.916666666667</v>
      </c>
    </row>
    <row r="2479" ht="25" customHeight="1" spans="1:12">
      <c r="A2479" s="59">
        <v>2477</v>
      </c>
      <c r="B2479" s="59" t="s">
        <v>427</v>
      </c>
      <c r="C2479" s="59" t="s">
        <v>3041</v>
      </c>
      <c r="D2479" s="59">
        <v>4.35</v>
      </c>
      <c r="E2479" s="62">
        <v>50000</v>
      </c>
      <c r="F2479" s="59">
        <v>20191128</v>
      </c>
      <c r="G2479" s="59">
        <v>20201128</v>
      </c>
      <c r="H2479" s="59">
        <v>20200630</v>
      </c>
      <c r="I2479" s="59" t="s">
        <v>2849</v>
      </c>
      <c r="J2479" s="59">
        <v>4.35</v>
      </c>
      <c r="K2479" s="59" t="s">
        <v>79</v>
      </c>
      <c r="L2479" s="66">
        <v>549.791666666667</v>
      </c>
    </row>
    <row r="2480" ht="25" customHeight="1" spans="1:12">
      <c r="A2480" s="59">
        <v>2478</v>
      </c>
      <c r="B2480" s="59" t="s">
        <v>427</v>
      </c>
      <c r="C2480" s="59" t="s">
        <v>3042</v>
      </c>
      <c r="D2480" s="59">
        <v>4.35</v>
      </c>
      <c r="E2480" s="62">
        <v>50000</v>
      </c>
      <c r="F2480" s="59">
        <v>20191128</v>
      </c>
      <c r="G2480" s="59">
        <v>20201128</v>
      </c>
      <c r="H2480" s="59">
        <v>20200630</v>
      </c>
      <c r="I2480" s="59" t="s">
        <v>1580</v>
      </c>
      <c r="J2480" s="59">
        <v>4.35</v>
      </c>
      <c r="K2480" s="59" t="s">
        <v>79</v>
      </c>
      <c r="L2480" s="66">
        <v>549.791666666667</v>
      </c>
    </row>
    <row r="2481" ht="25" customHeight="1" spans="1:12">
      <c r="A2481" s="59">
        <v>2479</v>
      </c>
      <c r="B2481" s="59" t="s">
        <v>427</v>
      </c>
      <c r="C2481" s="59" t="s">
        <v>3043</v>
      </c>
      <c r="D2481" s="59">
        <v>4.35</v>
      </c>
      <c r="E2481" s="62">
        <v>30000</v>
      </c>
      <c r="F2481" s="59">
        <v>20191202</v>
      </c>
      <c r="G2481" s="59">
        <v>20201202</v>
      </c>
      <c r="H2481" s="59">
        <v>20200630</v>
      </c>
      <c r="I2481" s="59" t="s">
        <v>22</v>
      </c>
      <c r="J2481" s="59">
        <v>4.35</v>
      </c>
      <c r="K2481" s="59" t="s">
        <v>79</v>
      </c>
      <c r="L2481" s="66">
        <v>329.875</v>
      </c>
    </row>
    <row r="2482" ht="25" customHeight="1" spans="1:12">
      <c r="A2482" s="59">
        <v>2480</v>
      </c>
      <c r="B2482" s="59" t="s">
        <v>427</v>
      </c>
      <c r="C2482" s="59" t="s">
        <v>3044</v>
      </c>
      <c r="D2482" s="59">
        <v>4.35</v>
      </c>
      <c r="E2482" s="62">
        <v>20000</v>
      </c>
      <c r="F2482" s="59">
        <v>20191202</v>
      </c>
      <c r="G2482" s="59">
        <v>20201202</v>
      </c>
      <c r="H2482" s="59">
        <v>20200630</v>
      </c>
      <c r="I2482" s="59" t="s">
        <v>150</v>
      </c>
      <c r="J2482" s="59">
        <v>4.35</v>
      </c>
      <c r="K2482" s="59" t="s">
        <v>79</v>
      </c>
      <c r="L2482" s="66">
        <v>219.916666666667</v>
      </c>
    </row>
    <row r="2483" ht="25" customHeight="1" spans="1:12">
      <c r="A2483" s="59">
        <v>2481</v>
      </c>
      <c r="B2483" s="59" t="s">
        <v>427</v>
      </c>
      <c r="C2483" s="59" t="s">
        <v>3045</v>
      </c>
      <c r="D2483" s="59">
        <v>4.35</v>
      </c>
      <c r="E2483" s="62">
        <v>5000</v>
      </c>
      <c r="F2483" s="59">
        <v>20191203</v>
      </c>
      <c r="G2483" s="59">
        <v>20201203</v>
      </c>
      <c r="H2483" s="59">
        <v>20200630</v>
      </c>
      <c r="I2483" s="59" t="s">
        <v>27</v>
      </c>
      <c r="J2483" s="59">
        <v>4.35</v>
      </c>
      <c r="K2483" s="59" t="s">
        <v>79</v>
      </c>
      <c r="L2483" s="66">
        <v>54.9791666666667</v>
      </c>
    </row>
    <row r="2484" ht="25" customHeight="1" spans="1:12">
      <c r="A2484" s="59">
        <v>2482</v>
      </c>
      <c r="B2484" s="59" t="s">
        <v>427</v>
      </c>
      <c r="C2484" s="59" t="s">
        <v>3046</v>
      </c>
      <c r="D2484" s="59">
        <v>4.35</v>
      </c>
      <c r="E2484" s="62">
        <v>20000</v>
      </c>
      <c r="F2484" s="59">
        <v>20191203</v>
      </c>
      <c r="G2484" s="59">
        <v>20201203</v>
      </c>
      <c r="H2484" s="59">
        <v>20200630</v>
      </c>
      <c r="I2484" s="59" t="s">
        <v>27</v>
      </c>
      <c r="J2484" s="59">
        <v>4.35</v>
      </c>
      <c r="K2484" s="59" t="s">
        <v>79</v>
      </c>
      <c r="L2484" s="66">
        <v>219.916666666667</v>
      </c>
    </row>
    <row r="2485" ht="25" customHeight="1" spans="1:12">
      <c r="A2485" s="59">
        <v>2483</v>
      </c>
      <c r="B2485" s="59" t="s">
        <v>427</v>
      </c>
      <c r="C2485" s="59" t="s">
        <v>3047</v>
      </c>
      <c r="D2485" s="59">
        <v>4.35</v>
      </c>
      <c r="E2485" s="62">
        <v>50000</v>
      </c>
      <c r="F2485" s="59">
        <v>20191203</v>
      </c>
      <c r="G2485" s="59">
        <v>20201203</v>
      </c>
      <c r="H2485" s="59">
        <v>20200630</v>
      </c>
      <c r="I2485" s="59" t="s">
        <v>3048</v>
      </c>
      <c r="J2485" s="59">
        <v>4.35</v>
      </c>
      <c r="K2485" s="59" t="s">
        <v>79</v>
      </c>
      <c r="L2485" s="66">
        <v>549.791666666667</v>
      </c>
    </row>
    <row r="2486" ht="25" customHeight="1" spans="1:12">
      <c r="A2486" s="59">
        <v>2484</v>
      </c>
      <c r="B2486" s="59" t="s">
        <v>427</v>
      </c>
      <c r="C2486" s="59" t="s">
        <v>3049</v>
      </c>
      <c r="D2486" s="59">
        <v>4.35</v>
      </c>
      <c r="E2486" s="62">
        <v>50000</v>
      </c>
      <c r="F2486" s="59">
        <v>20191203</v>
      </c>
      <c r="G2486" s="59">
        <v>20201203</v>
      </c>
      <c r="H2486" s="59">
        <v>20200630</v>
      </c>
      <c r="I2486" s="59" t="s">
        <v>3048</v>
      </c>
      <c r="J2486" s="59">
        <v>4.35</v>
      </c>
      <c r="K2486" s="59" t="s">
        <v>79</v>
      </c>
      <c r="L2486" s="66">
        <v>549.791666666667</v>
      </c>
    </row>
    <row r="2487" ht="25" customHeight="1" spans="1:12">
      <c r="A2487" s="59">
        <v>2485</v>
      </c>
      <c r="B2487" s="59" t="s">
        <v>427</v>
      </c>
      <c r="C2487" s="59" t="s">
        <v>3050</v>
      </c>
      <c r="D2487" s="59">
        <v>4.35</v>
      </c>
      <c r="E2487" s="62">
        <v>50000</v>
      </c>
      <c r="F2487" s="59">
        <v>20191206</v>
      </c>
      <c r="G2487" s="59">
        <v>20201206</v>
      </c>
      <c r="H2487" s="59">
        <v>20200630</v>
      </c>
      <c r="I2487" s="59" t="s">
        <v>150</v>
      </c>
      <c r="J2487" s="59">
        <v>4.35</v>
      </c>
      <c r="K2487" s="59" t="s">
        <v>79</v>
      </c>
      <c r="L2487" s="66">
        <v>549.791666666667</v>
      </c>
    </row>
    <row r="2488" ht="25" customHeight="1" spans="1:12">
      <c r="A2488" s="59">
        <v>2486</v>
      </c>
      <c r="B2488" s="59" t="s">
        <v>427</v>
      </c>
      <c r="C2488" s="59" t="s">
        <v>3051</v>
      </c>
      <c r="D2488" s="59">
        <v>4.35</v>
      </c>
      <c r="E2488" s="62">
        <v>10000</v>
      </c>
      <c r="F2488" s="59">
        <v>20191211</v>
      </c>
      <c r="G2488" s="59">
        <v>20201211</v>
      </c>
      <c r="H2488" s="59">
        <v>20200630</v>
      </c>
      <c r="I2488" s="59" t="s">
        <v>2849</v>
      </c>
      <c r="J2488" s="59">
        <v>4.35</v>
      </c>
      <c r="K2488" s="59" t="s">
        <v>79</v>
      </c>
      <c r="L2488" s="66">
        <v>109.958333333333</v>
      </c>
    </row>
    <row r="2489" ht="25" customHeight="1" spans="1:12">
      <c r="A2489" s="59">
        <v>2487</v>
      </c>
      <c r="B2489" s="59" t="s">
        <v>427</v>
      </c>
      <c r="C2489" s="59" t="s">
        <v>3052</v>
      </c>
      <c r="D2489" s="59">
        <v>4.35</v>
      </c>
      <c r="E2489" s="62">
        <v>50000</v>
      </c>
      <c r="F2489" s="59">
        <v>20191213</v>
      </c>
      <c r="G2489" s="59">
        <v>20201213</v>
      </c>
      <c r="H2489" s="59">
        <v>20200630</v>
      </c>
      <c r="I2489" s="59" t="s">
        <v>436</v>
      </c>
      <c r="J2489" s="59">
        <v>4.35</v>
      </c>
      <c r="K2489" s="59" t="s">
        <v>79</v>
      </c>
      <c r="L2489" s="66">
        <v>549.791666666667</v>
      </c>
    </row>
    <row r="2490" ht="25" customHeight="1" spans="1:12">
      <c r="A2490" s="59">
        <v>2488</v>
      </c>
      <c r="B2490" s="59" t="s">
        <v>427</v>
      </c>
      <c r="C2490" s="59" t="s">
        <v>3053</v>
      </c>
      <c r="D2490" s="59">
        <v>4.35</v>
      </c>
      <c r="E2490" s="62">
        <v>50000</v>
      </c>
      <c r="F2490" s="59">
        <v>20191216</v>
      </c>
      <c r="G2490" s="59">
        <v>20201216</v>
      </c>
      <c r="H2490" s="59">
        <v>20200630</v>
      </c>
      <c r="I2490" s="59" t="s">
        <v>1701</v>
      </c>
      <c r="J2490" s="59">
        <v>4.35</v>
      </c>
      <c r="K2490" s="59" t="s">
        <v>79</v>
      </c>
      <c r="L2490" s="66">
        <v>549.791666666667</v>
      </c>
    </row>
    <row r="2491" ht="25" customHeight="1" spans="1:12">
      <c r="A2491" s="59">
        <v>2489</v>
      </c>
      <c r="B2491" s="59" t="s">
        <v>427</v>
      </c>
      <c r="C2491" s="59" t="s">
        <v>3054</v>
      </c>
      <c r="D2491" s="59">
        <v>4.35</v>
      </c>
      <c r="E2491" s="62">
        <v>50000</v>
      </c>
      <c r="F2491" s="59">
        <v>20191223</v>
      </c>
      <c r="G2491" s="59">
        <v>20201223</v>
      </c>
      <c r="H2491" s="59">
        <v>20200630</v>
      </c>
      <c r="I2491" s="59" t="s">
        <v>150</v>
      </c>
      <c r="J2491" s="59">
        <v>4.35</v>
      </c>
      <c r="K2491" s="59" t="s">
        <v>79</v>
      </c>
      <c r="L2491" s="66">
        <v>549.791666666667</v>
      </c>
    </row>
    <row r="2492" ht="25" customHeight="1" spans="1:12">
      <c r="A2492" s="59">
        <v>2490</v>
      </c>
      <c r="B2492" s="59" t="s">
        <v>427</v>
      </c>
      <c r="C2492" s="59" t="s">
        <v>3055</v>
      </c>
      <c r="D2492" s="59">
        <v>4.35</v>
      </c>
      <c r="E2492" s="62">
        <v>50000</v>
      </c>
      <c r="F2492" s="59">
        <v>20191224</v>
      </c>
      <c r="G2492" s="59">
        <v>20201224</v>
      </c>
      <c r="H2492" s="59">
        <v>20200630</v>
      </c>
      <c r="I2492" s="59" t="s">
        <v>27</v>
      </c>
      <c r="J2492" s="59">
        <v>4.35</v>
      </c>
      <c r="K2492" s="59" t="s">
        <v>79</v>
      </c>
      <c r="L2492" s="66">
        <v>549.791666666667</v>
      </c>
    </row>
    <row r="2493" ht="25" customHeight="1" spans="1:12">
      <c r="A2493" s="59">
        <v>2491</v>
      </c>
      <c r="B2493" s="59" t="s">
        <v>427</v>
      </c>
      <c r="C2493" s="59" t="s">
        <v>599</v>
      </c>
      <c r="D2493" s="59">
        <v>4.35</v>
      </c>
      <c r="E2493" s="62">
        <v>50000</v>
      </c>
      <c r="F2493" s="59">
        <v>20191224</v>
      </c>
      <c r="G2493" s="59">
        <v>20201224</v>
      </c>
      <c r="H2493" s="59">
        <v>20200630</v>
      </c>
      <c r="I2493" s="59" t="s">
        <v>3056</v>
      </c>
      <c r="J2493" s="59">
        <v>4.35</v>
      </c>
      <c r="K2493" s="59" t="s">
        <v>79</v>
      </c>
      <c r="L2493" s="66">
        <v>549.791666666667</v>
      </c>
    </row>
    <row r="2494" ht="25" customHeight="1" spans="1:12">
      <c r="A2494" s="59">
        <v>2492</v>
      </c>
      <c r="B2494" s="59" t="s">
        <v>427</v>
      </c>
      <c r="C2494" s="59" t="s">
        <v>3057</v>
      </c>
      <c r="D2494" s="59">
        <v>4.35</v>
      </c>
      <c r="E2494" s="62">
        <v>50000</v>
      </c>
      <c r="F2494" s="59">
        <v>20191225</v>
      </c>
      <c r="G2494" s="59">
        <v>20201225</v>
      </c>
      <c r="H2494" s="59">
        <v>20200630</v>
      </c>
      <c r="I2494" s="59" t="s">
        <v>87</v>
      </c>
      <c r="J2494" s="59">
        <v>4.35</v>
      </c>
      <c r="K2494" s="59" t="s">
        <v>79</v>
      </c>
      <c r="L2494" s="66">
        <v>549.791666666667</v>
      </c>
    </row>
    <row r="2495" ht="25" customHeight="1" spans="1:12">
      <c r="A2495" s="59">
        <v>2493</v>
      </c>
      <c r="B2495" s="59" t="s">
        <v>427</v>
      </c>
      <c r="C2495" s="59" t="s">
        <v>3058</v>
      </c>
      <c r="D2495" s="59">
        <v>4.35</v>
      </c>
      <c r="E2495" s="62">
        <v>20000</v>
      </c>
      <c r="F2495" s="59">
        <v>20191225</v>
      </c>
      <c r="G2495" s="59">
        <v>20201225</v>
      </c>
      <c r="H2495" s="59">
        <v>20200630</v>
      </c>
      <c r="I2495" s="59" t="s">
        <v>150</v>
      </c>
      <c r="J2495" s="59">
        <v>4.35</v>
      </c>
      <c r="K2495" s="59" t="s">
        <v>79</v>
      </c>
      <c r="L2495" s="66">
        <v>219.916666666667</v>
      </c>
    </row>
    <row r="2496" ht="25" customHeight="1" spans="1:12">
      <c r="A2496" s="59">
        <v>2494</v>
      </c>
      <c r="B2496" s="59" t="s">
        <v>427</v>
      </c>
      <c r="C2496" s="59" t="s">
        <v>3059</v>
      </c>
      <c r="D2496" s="59">
        <v>4.35</v>
      </c>
      <c r="E2496" s="62">
        <v>50000</v>
      </c>
      <c r="F2496" s="59">
        <v>20191225</v>
      </c>
      <c r="G2496" s="59">
        <v>20201225</v>
      </c>
      <c r="H2496" s="59">
        <v>20200630</v>
      </c>
      <c r="I2496" s="59" t="s">
        <v>242</v>
      </c>
      <c r="J2496" s="59">
        <v>4.35</v>
      </c>
      <c r="K2496" s="59" t="s">
        <v>79</v>
      </c>
      <c r="L2496" s="66">
        <v>549.791666666667</v>
      </c>
    </row>
    <row r="2497" ht="25" customHeight="1" spans="1:12">
      <c r="A2497" s="59">
        <v>2495</v>
      </c>
      <c r="B2497" s="59" t="s">
        <v>464</v>
      </c>
      <c r="C2497" s="59" t="s">
        <v>3060</v>
      </c>
      <c r="D2497" s="59">
        <v>4.75</v>
      </c>
      <c r="E2497" s="62">
        <v>3000</v>
      </c>
      <c r="F2497" s="59" t="s">
        <v>3061</v>
      </c>
      <c r="G2497" s="59" t="s">
        <v>3062</v>
      </c>
      <c r="H2497" s="59">
        <v>20200630</v>
      </c>
      <c r="I2497" s="59" t="s">
        <v>27</v>
      </c>
      <c r="J2497" s="59">
        <v>4.75</v>
      </c>
      <c r="K2497" s="59" t="s">
        <v>79</v>
      </c>
      <c r="L2497" s="66">
        <v>35.63</v>
      </c>
    </row>
    <row r="2498" ht="25" customHeight="1" spans="1:12">
      <c r="A2498" s="59">
        <v>2496</v>
      </c>
      <c r="B2498" s="59" t="s">
        <v>464</v>
      </c>
      <c r="C2498" s="59" t="s">
        <v>3063</v>
      </c>
      <c r="D2498" s="59">
        <v>4.75</v>
      </c>
      <c r="E2498" s="62">
        <v>5000</v>
      </c>
      <c r="F2498" s="59" t="s">
        <v>3064</v>
      </c>
      <c r="G2498" s="59" t="s">
        <v>3065</v>
      </c>
      <c r="H2498" s="59">
        <v>20200630</v>
      </c>
      <c r="I2498" s="59" t="s">
        <v>87</v>
      </c>
      <c r="J2498" s="59">
        <v>4.75</v>
      </c>
      <c r="K2498" s="59" t="s">
        <v>79</v>
      </c>
      <c r="L2498" s="66">
        <v>59.38</v>
      </c>
    </row>
    <row r="2499" ht="25" customHeight="1" spans="1:12">
      <c r="A2499" s="59">
        <v>2497</v>
      </c>
      <c r="B2499" s="59" t="s">
        <v>464</v>
      </c>
      <c r="C2499" s="59" t="s">
        <v>3066</v>
      </c>
      <c r="D2499" s="59">
        <v>4.75</v>
      </c>
      <c r="E2499" s="62">
        <v>3000</v>
      </c>
      <c r="F2499" s="59" t="s">
        <v>1472</v>
      </c>
      <c r="G2499" s="59" t="s">
        <v>1473</v>
      </c>
      <c r="H2499" s="59">
        <v>20200630</v>
      </c>
      <c r="I2499" s="59" t="s">
        <v>87</v>
      </c>
      <c r="J2499" s="59">
        <v>4.75</v>
      </c>
      <c r="K2499" s="59" t="s">
        <v>79</v>
      </c>
      <c r="L2499" s="66">
        <v>35.63</v>
      </c>
    </row>
    <row r="2500" ht="25" customHeight="1" spans="1:12">
      <c r="A2500" s="59">
        <v>2498</v>
      </c>
      <c r="B2500" s="59" t="s">
        <v>464</v>
      </c>
      <c r="C2500" s="59" t="s">
        <v>3067</v>
      </c>
      <c r="D2500" s="59">
        <v>4.75</v>
      </c>
      <c r="E2500" s="62">
        <v>3000</v>
      </c>
      <c r="F2500" s="59" t="s">
        <v>1472</v>
      </c>
      <c r="G2500" s="59" t="s">
        <v>1473</v>
      </c>
      <c r="H2500" s="59">
        <v>20200630</v>
      </c>
      <c r="I2500" s="59" t="s">
        <v>87</v>
      </c>
      <c r="J2500" s="59">
        <v>4.75</v>
      </c>
      <c r="K2500" s="59" t="s">
        <v>79</v>
      </c>
      <c r="L2500" s="66">
        <v>35.63</v>
      </c>
    </row>
    <row r="2501" ht="25" customHeight="1" spans="1:12">
      <c r="A2501" s="59">
        <v>2499</v>
      </c>
      <c r="B2501" s="59" t="s">
        <v>464</v>
      </c>
      <c r="C2501" s="59" t="s">
        <v>3068</v>
      </c>
      <c r="D2501" s="59">
        <v>4.75</v>
      </c>
      <c r="E2501" s="62">
        <v>3000</v>
      </c>
      <c r="F2501" s="59" t="s">
        <v>1472</v>
      </c>
      <c r="G2501" s="59" t="s">
        <v>1473</v>
      </c>
      <c r="H2501" s="59">
        <v>20200630</v>
      </c>
      <c r="I2501" s="59" t="s">
        <v>150</v>
      </c>
      <c r="J2501" s="59">
        <v>4.75</v>
      </c>
      <c r="K2501" s="59" t="s">
        <v>79</v>
      </c>
      <c r="L2501" s="66">
        <v>35.63</v>
      </c>
    </row>
    <row r="2502" ht="25" customHeight="1" spans="1:12">
      <c r="A2502" s="59">
        <v>2500</v>
      </c>
      <c r="B2502" s="59" t="s">
        <v>464</v>
      </c>
      <c r="C2502" s="59" t="s">
        <v>3069</v>
      </c>
      <c r="D2502" s="59">
        <v>4.75</v>
      </c>
      <c r="E2502" s="62">
        <v>5000</v>
      </c>
      <c r="F2502" s="59" t="s">
        <v>3070</v>
      </c>
      <c r="G2502" s="59" t="s">
        <v>1473</v>
      </c>
      <c r="H2502" s="59">
        <v>20200630</v>
      </c>
      <c r="I2502" s="59" t="s">
        <v>150</v>
      </c>
      <c r="J2502" s="59">
        <v>4.75</v>
      </c>
      <c r="K2502" s="59" t="s">
        <v>79</v>
      </c>
      <c r="L2502" s="66">
        <v>59.38</v>
      </c>
    </row>
    <row r="2503" ht="25" customHeight="1" spans="1:12">
      <c r="A2503" s="59">
        <v>2501</v>
      </c>
      <c r="B2503" s="59" t="s">
        <v>464</v>
      </c>
      <c r="C2503" s="59" t="s">
        <v>3071</v>
      </c>
      <c r="D2503" s="59">
        <v>4.75</v>
      </c>
      <c r="E2503" s="62">
        <v>5000</v>
      </c>
      <c r="F2503" s="59" t="s">
        <v>3070</v>
      </c>
      <c r="G2503" s="59" t="s">
        <v>3072</v>
      </c>
      <c r="H2503" s="59">
        <v>20200630</v>
      </c>
      <c r="I2503" s="59" t="s">
        <v>383</v>
      </c>
      <c r="J2503" s="59">
        <v>4.75</v>
      </c>
      <c r="K2503" s="59" t="s">
        <v>79</v>
      </c>
      <c r="L2503" s="66">
        <v>59.38</v>
      </c>
    </row>
    <row r="2504" ht="25" customHeight="1" spans="1:12">
      <c r="A2504" s="59">
        <v>2502</v>
      </c>
      <c r="B2504" s="59" t="s">
        <v>464</v>
      </c>
      <c r="C2504" s="59" t="s">
        <v>3073</v>
      </c>
      <c r="D2504" s="59">
        <v>4.75</v>
      </c>
      <c r="E2504" s="62">
        <v>5000</v>
      </c>
      <c r="F2504" s="59" t="s">
        <v>3074</v>
      </c>
      <c r="G2504" s="59" t="s">
        <v>3075</v>
      </c>
      <c r="H2504" s="59">
        <v>20200630</v>
      </c>
      <c r="I2504" s="59" t="s">
        <v>150</v>
      </c>
      <c r="J2504" s="59">
        <v>4.75</v>
      </c>
      <c r="K2504" s="59" t="s">
        <v>79</v>
      </c>
      <c r="L2504" s="66">
        <v>59.38</v>
      </c>
    </row>
    <row r="2505" ht="25" customHeight="1" spans="1:12">
      <c r="A2505" s="59">
        <v>2503</v>
      </c>
      <c r="B2505" s="59" t="s">
        <v>464</v>
      </c>
      <c r="C2505" s="59" t="s">
        <v>3076</v>
      </c>
      <c r="D2505" s="59">
        <v>4.75</v>
      </c>
      <c r="E2505" s="62">
        <v>3000</v>
      </c>
      <c r="F2505" s="59" t="s">
        <v>3077</v>
      </c>
      <c r="G2505" s="59" t="s">
        <v>3078</v>
      </c>
      <c r="H2505" s="59">
        <v>20200630</v>
      </c>
      <c r="I2505" s="59" t="s">
        <v>27</v>
      </c>
      <c r="J2505" s="59">
        <v>4.75</v>
      </c>
      <c r="K2505" s="59" t="s">
        <v>79</v>
      </c>
      <c r="L2505" s="66">
        <v>35.63</v>
      </c>
    </row>
    <row r="2506" ht="25" customHeight="1" spans="1:12">
      <c r="A2506" s="59">
        <v>2504</v>
      </c>
      <c r="B2506" s="59" t="s">
        <v>464</v>
      </c>
      <c r="C2506" s="59" t="s">
        <v>3079</v>
      </c>
      <c r="D2506" s="59">
        <v>4.75</v>
      </c>
      <c r="E2506" s="62">
        <v>5000</v>
      </c>
      <c r="F2506" s="59" t="s">
        <v>3077</v>
      </c>
      <c r="G2506" s="59" t="s">
        <v>3078</v>
      </c>
      <c r="H2506" s="59">
        <v>20200630</v>
      </c>
      <c r="I2506" s="59" t="s">
        <v>150</v>
      </c>
      <c r="J2506" s="59">
        <v>4.75</v>
      </c>
      <c r="K2506" s="59" t="s">
        <v>79</v>
      </c>
      <c r="L2506" s="66">
        <v>59.38</v>
      </c>
    </row>
    <row r="2507" ht="25" customHeight="1" spans="1:12">
      <c r="A2507" s="59">
        <v>2505</v>
      </c>
      <c r="B2507" s="59" t="s">
        <v>464</v>
      </c>
      <c r="C2507" s="59" t="s">
        <v>3080</v>
      </c>
      <c r="D2507" s="59">
        <v>4.75</v>
      </c>
      <c r="E2507" s="62">
        <v>5000</v>
      </c>
      <c r="F2507" s="59" t="s">
        <v>3077</v>
      </c>
      <c r="G2507" s="59" t="s">
        <v>3078</v>
      </c>
      <c r="H2507" s="59">
        <v>20200630</v>
      </c>
      <c r="I2507" s="59" t="s">
        <v>150</v>
      </c>
      <c r="J2507" s="59">
        <v>4.75</v>
      </c>
      <c r="K2507" s="59" t="s">
        <v>79</v>
      </c>
      <c r="L2507" s="66">
        <v>59.38</v>
      </c>
    </row>
    <row r="2508" ht="25" customHeight="1" spans="1:12">
      <c r="A2508" s="59">
        <v>2506</v>
      </c>
      <c r="B2508" s="59" t="s">
        <v>464</v>
      </c>
      <c r="C2508" s="59" t="s">
        <v>3081</v>
      </c>
      <c r="D2508" s="59">
        <v>4.75</v>
      </c>
      <c r="E2508" s="62">
        <v>3000</v>
      </c>
      <c r="F2508" s="59" t="s">
        <v>1476</v>
      </c>
      <c r="G2508" s="59" t="s">
        <v>1477</v>
      </c>
      <c r="H2508" s="59">
        <v>20200630</v>
      </c>
      <c r="I2508" s="59" t="s">
        <v>150</v>
      </c>
      <c r="J2508" s="59">
        <v>4.75</v>
      </c>
      <c r="K2508" s="59" t="s">
        <v>79</v>
      </c>
      <c r="L2508" s="66">
        <v>35.63</v>
      </c>
    </row>
    <row r="2509" ht="25" customHeight="1" spans="1:12">
      <c r="A2509" s="59">
        <v>2507</v>
      </c>
      <c r="B2509" s="59" t="s">
        <v>464</v>
      </c>
      <c r="C2509" s="59" t="s">
        <v>3082</v>
      </c>
      <c r="D2509" s="59">
        <v>4.35</v>
      </c>
      <c r="E2509" s="62">
        <v>6000</v>
      </c>
      <c r="F2509" s="59" t="s">
        <v>3083</v>
      </c>
      <c r="G2509" s="59" t="s">
        <v>3084</v>
      </c>
      <c r="H2509" s="59">
        <v>20200630</v>
      </c>
      <c r="I2509" s="59" t="s">
        <v>3085</v>
      </c>
      <c r="J2509" s="59">
        <v>4.35</v>
      </c>
      <c r="K2509" s="59" t="s">
        <v>79</v>
      </c>
      <c r="L2509" s="66">
        <v>65.25</v>
      </c>
    </row>
    <row r="2510" ht="25" customHeight="1" spans="1:12">
      <c r="A2510" s="59">
        <v>2508</v>
      </c>
      <c r="B2510" s="59" t="s">
        <v>464</v>
      </c>
      <c r="C2510" s="59" t="s">
        <v>3086</v>
      </c>
      <c r="D2510" s="59">
        <v>4.35</v>
      </c>
      <c r="E2510" s="62">
        <v>40000</v>
      </c>
      <c r="F2510" s="59" t="s">
        <v>3087</v>
      </c>
      <c r="G2510" s="59" t="s">
        <v>3088</v>
      </c>
      <c r="H2510" s="59">
        <v>20200630</v>
      </c>
      <c r="I2510" s="59" t="s">
        <v>2835</v>
      </c>
      <c r="J2510" s="59">
        <v>4.35</v>
      </c>
      <c r="K2510" s="59" t="s">
        <v>79</v>
      </c>
      <c r="L2510" s="66">
        <v>435</v>
      </c>
    </row>
    <row r="2511" ht="25" customHeight="1" spans="1:12">
      <c r="A2511" s="59">
        <v>2509</v>
      </c>
      <c r="B2511" s="59" t="s">
        <v>464</v>
      </c>
      <c r="C2511" s="59" t="s">
        <v>3089</v>
      </c>
      <c r="D2511" s="59">
        <v>4.35</v>
      </c>
      <c r="E2511" s="62">
        <v>7000</v>
      </c>
      <c r="F2511" s="59" t="s">
        <v>226</v>
      </c>
      <c r="G2511" s="59" t="s">
        <v>227</v>
      </c>
      <c r="H2511" s="59">
        <v>20200630</v>
      </c>
      <c r="I2511" s="59" t="s">
        <v>27</v>
      </c>
      <c r="J2511" s="59">
        <v>4.35</v>
      </c>
      <c r="K2511" s="59" t="s">
        <v>79</v>
      </c>
      <c r="L2511" s="66">
        <v>76.13</v>
      </c>
    </row>
    <row r="2512" ht="25" customHeight="1" spans="1:12">
      <c r="A2512" s="59">
        <v>2510</v>
      </c>
      <c r="B2512" s="59" t="s">
        <v>464</v>
      </c>
      <c r="C2512" s="59" t="s">
        <v>3090</v>
      </c>
      <c r="D2512" s="59">
        <v>4.35</v>
      </c>
      <c r="E2512" s="62">
        <v>8000</v>
      </c>
      <c r="F2512" s="59" t="s">
        <v>203</v>
      </c>
      <c r="G2512" s="59" t="s">
        <v>204</v>
      </c>
      <c r="H2512" s="59">
        <v>20200630</v>
      </c>
      <c r="I2512" s="59" t="s">
        <v>27</v>
      </c>
      <c r="J2512" s="59">
        <v>4.35</v>
      </c>
      <c r="K2512" s="59" t="s">
        <v>79</v>
      </c>
      <c r="L2512" s="66">
        <v>87</v>
      </c>
    </row>
    <row r="2513" ht="25" customHeight="1" spans="1:12">
      <c r="A2513" s="59">
        <v>2511</v>
      </c>
      <c r="B2513" s="59" t="s">
        <v>464</v>
      </c>
      <c r="C2513" s="59" t="s">
        <v>3091</v>
      </c>
      <c r="D2513" s="59">
        <v>4.35</v>
      </c>
      <c r="E2513" s="62">
        <v>8000</v>
      </c>
      <c r="F2513" s="59" t="s">
        <v>142</v>
      </c>
      <c r="G2513" s="59" t="s">
        <v>143</v>
      </c>
      <c r="H2513" s="59">
        <v>20200630</v>
      </c>
      <c r="I2513" s="59" t="s">
        <v>3092</v>
      </c>
      <c r="J2513" s="59">
        <v>4.35</v>
      </c>
      <c r="K2513" s="59" t="s">
        <v>79</v>
      </c>
      <c r="L2513" s="66">
        <v>87</v>
      </c>
    </row>
    <row r="2514" ht="25" customHeight="1" spans="1:12">
      <c r="A2514" s="59">
        <v>2512</v>
      </c>
      <c r="B2514" s="59" t="s">
        <v>464</v>
      </c>
      <c r="C2514" s="59" t="s">
        <v>760</v>
      </c>
      <c r="D2514" s="59">
        <v>4.35</v>
      </c>
      <c r="E2514" s="62">
        <v>20000</v>
      </c>
      <c r="F2514" s="59" t="s">
        <v>142</v>
      </c>
      <c r="G2514" s="59" t="s">
        <v>143</v>
      </c>
      <c r="H2514" s="59">
        <v>20200630</v>
      </c>
      <c r="I2514" s="59" t="s">
        <v>3093</v>
      </c>
      <c r="J2514" s="59">
        <v>4.35</v>
      </c>
      <c r="K2514" s="59" t="s">
        <v>79</v>
      </c>
      <c r="L2514" s="66">
        <v>217.5</v>
      </c>
    </row>
    <row r="2515" ht="25" customHeight="1" spans="1:12">
      <c r="A2515" s="59">
        <v>2513</v>
      </c>
      <c r="B2515" s="59" t="s">
        <v>464</v>
      </c>
      <c r="C2515" s="59" t="s">
        <v>3094</v>
      </c>
      <c r="D2515" s="59">
        <v>4.35</v>
      </c>
      <c r="E2515" s="62">
        <v>8000</v>
      </c>
      <c r="F2515" s="59" t="s">
        <v>152</v>
      </c>
      <c r="G2515" s="59" t="s">
        <v>153</v>
      </c>
      <c r="H2515" s="59">
        <v>20200630</v>
      </c>
      <c r="I2515" s="59" t="s">
        <v>481</v>
      </c>
      <c r="J2515" s="59">
        <v>4.35</v>
      </c>
      <c r="K2515" s="59" t="s">
        <v>79</v>
      </c>
      <c r="L2515" s="66">
        <v>87</v>
      </c>
    </row>
    <row r="2516" ht="25" customHeight="1" spans="1:12">
      <c r="A2516" s="59">
        <v>2514</v>
      </c>
      <c r="B2516" s="59" t="s">
        <v>464</v>
      </c>
      <c r="C2516" s="59" t="s">
        <v>3095</v>
      </c>
      <c r="D2516" s="59">
        <v>4.35</v>
      </c>
      <c r="E2516" s="62">
        <v>10000</v>
      </c>
      <c r="F2516" s="59" t="s">
        <v>152</v>
      </c>
      <c r="G2516" s="59" t="s">
        <v>153</v>
      </c>
      <c r="H2516" s="59">
        <v>20200630</v>
      </c>
      <c r="I2516" s="59" t="s">
        <v>3096</v>
      </c>
      <c r="J2516" s="59">
        <v>4.35</v>
      </c>
      <c r="K2516" s="59" t="s">
        <v>79</v>
      </c>
      <c r="L2516" s="66">
        <v>108.75</v>
      </c>
    </row>
    <row r="2517" ht="25" customHeight="1" spans="1:12">
      <c r="A2517" s="59">
        <v>2515</v>
      </c>
      <c r="B2517" s="59" t="s">
        <v>464</v>
      </c>
      <c r="C2517" s="59" t="s">
        <v>1183</v>
      </c>
      <c r="D2517" s="59" t="s">
        <v>163</v>
      </c>
      <c r="E2517" s="62">
        <v>20000</v>
      </c>
      <c r="F2517" s="59" t="s">
        <v>240</v>
      </c>
      <c r="G2517" s="59" t="s">
        <v>241</v>
      </c>
      <c r="H2517" s="59">
        <v>20200630</v>
      </c>
      <c r="I2517" s="59" t="s">
        <v>361</v>
      </c>
      <c r="J2517" s="59" t="s">
        <v>163</v>
      </c>
      <c r="K2517" s="59" t="s">
        <v>79</v>
      </c>
      <c r="L2517" s="66">
        <v>217.5</v>
      </c>
    </row>
    <row r="2518" ht="25" customHeight="1" spans="1:12">
      <c r="A2518" s="59">
        <v>2516</v>
      </c>
      <c r="B2518" s="59" t="s">
        <v>464</v>
      </c>
      <c r="C2518" s="59" t="s">
        <v>3097</v>
      </c>
      <c r="D2518" s="59" t="s">
        <v>163</v>
      </c>
      <c r="E2518" s="62">
        <v>4000</v>
      </c>
      <c r="F2518" s="59" t="s">
        <v>1540</v>
      </c>
      <c r="G2518" s="59" t="s">
        <v>1541</v>
      </c>
      <c r="H2518" s="59">
        <v>20200630</v>
      </c>
      <c r="I2518" s="59" t="s">
        <v>383</v>
      </c>
      <c r="J2518" s="59" t="s">
        <v>163</v>
      </c>
      <c r="K2518" s="59" t="s">
        <v>79</v>
      </c>
      <c r="L2518" s="66">
        <v>43.5</v>
      </c>
    </row>
    <row r="2519" ht="25" customHeight="1" spans="1:12">
      <c r="A2519" s="59">
        <v>2517</v>
      </c>
      <c r="B2519" s="59" t="s">
        <v>464</v>
      </c>
      <c r="C2519" s="59" t="s">
        <v>3098</v>
      </c>
      <c r="D2519" s="59" t="s">
        <v>163</v>
      </c>
      <c r="E2519" s="62">
        <v>3000</v>
      </c>
      <c r="F2519" s="59" t="s">
        <v>1951</v>
      </c>
      <c r="G2519" s="59" t="s">
        <v>1952</v>
      </c>
      <c r="H2519" s="59">
        <v>20200630</v>
      </c>
      <c r="I2519" s="59" t="s">
        <v>3099</v>
      </c>
      <c r="J2519" s="59" t="s">
        <v>163</v>
      </c>
      <c r="K2519" s="59" t="s">
        <v>79</v>
      </c>
      <c r="L2519" s="66">
        <v>32.63</v>
      </c>
    </row>
    <row r="2520" ht="25" customHeight="1" spans="1:12">
      <c r="A2520" s="59">
        <v>2518</v>
      </c>
      <c r="B2520" s="59" t="s">
        <v>464</v>
      </c>
      <c r="C2520" s="59" t="s">
        <v>3100</v>
      </c>
      <c r="D2520" s="59" t="s">
        <v>163</v>
      </c>
      <c r="E2520" s="62">
        <v>3000</v>
      </c>
      <c r="F2520" s="59" t="s">
        <v>1951</v>
      </c>
      <c r="G2520" s="59" t="s">
        <v>1952</v>
      </c>
      <c r="H2520" s="59">
        <v>20200630</v>
      </c>
      <c r="I2520" s="59" t="s">
        <v>467</v>
      </c>
      <c r="J2520" s="59" t="s">
        <v>163</v>
      </c>
      <c r="K2520" s="59" t="s">
        <v>79</v>
      </c>
      <c r="L2520" s="66">
        <v>32.63</v>
      </c>
    </row>
    <row r="2521" ht="25" customHeight="1" spans="1:12">
      <c r="A2521" s="59">
        <v>2519</v>
      </c>
      <c r="B2521" s="59" t="s">
        <v>464</v>
      </c>
      <c r="C2521" s="59" t="s">
        <v>3101</v>
      </c>
      <c r="D2521" s="59" t="s">
        <v>163</v>
      </c>
      <c r="E2521" s="62">
        <v>3000</v>
      </c>
      <c r="F2521" s="59" t="s">
        <v>1951</v>
      </c>
      <c r="G2521" s="59" t="s">
        <v>1952</v>
      </c>
      <c r="H2521" s="59">
        <v>20200630</v>
      </c>
      <c r="I2521" s="59" t="s">
        <v>467</v>
      </c>
      <c r="J2521" s="59" t="s">
        <v>163</v>
      </c>
      <c r="K2521" s="59" t="s">
        <v>79</v>
      </c>
      <c r="L2521" s="66">
        <v>32.63</v>
      </c>
    </row>
    <row r="2522" ht="25" customHeight="1" spans="1:12">
      <c r="A2522" s="59">
        <v>2520</v>
      </c>
      <c r="B2522" s="59" t="s">
        <v>464</v>
      </c>
      <c r="C2522" s="59" t="s">
        <v>3102</v>
      </c>
      <c r="D2522" s="59" t="s">
        <v>163</v>
      </c>
      <c r="E2522" s="62">
        <v>10000</v>
      </c>
      <c r="F2522" s="59" t="s">
        <v>1951</v>
      </c>
      <c r="G2522" s="59" t="s">
        <v>1952</v>
      </c>
      <c r="H2522" s="59">
        <v>20200630</v>
      </c>
      <c r="I2522" s="59" t="s">
        <v>467</v>
      </c>
      <c r="J2522" s="59" t="s">
        <v>163</v>
      </c>
      <c r="K2522" s="59" t="s">
        <v>79</v>
      </c>
      <c r="L2522" s="66">
        <v>108.75</v>
      </c>
    </row>
    <row r="2523" ht="25" customHeight="1" spans="1:12">
      <c r="A2523" s="59">
        <v>2521</v>
      </c>
      <c r="B2523" s="59" t="s">
        <v>464</v>
      </c>
      <c r="C2523" s="59" t="s">
        <v>3103</v>
      </c>
      <c r="D2523" s="59" t="s">
        <v>163</v>
      </c>
      <c r="E2523" s="62">
        <v>3000</v>
      </c>
      <c r="F2523" s="59" t="s">
        <v>76</v>
      </c>
      <c r="G2523" s="59" t="s">
        <v>77</v>
      </c>
      <c r="H2523" s="59">
        <v>20200630</v>
      </c>
      <c r="I2523" s="59" t="s">
        <v>467</v>
      </c>
      <c r="J2523" s="59" t="s">
        <v>163</v>
      </c>
      <c r="K2523" s="59" t="s">
        <v>79</v>
      </c>
      <c r="L2523" s="66">
        <v>32.63</v>
      </c>
    </row>
    <row r="2524" ht="25" customHeight="1" spans="1:12">
      <c r="A2524" s="59">
        <v>2522</v>
      </c>
      <c r="B2524" s="59" t="s">
        <v>464</v>
      </c>
      <c r="C2524" s="59" t="s">
        <v>3104</v>
      </c>
      <c r="D2524" s="59" t="s">
        <v>163</v>
      </c>
      <c r="E2524" s="62">
        <v>3000</v>
      </c>
      <c r="F2524" s="59" t="s">
        <v>76</v>
      </c>
      <c r="G2524" s="59" t="s">
        <v>77</v>
      </c>
      <c r="H2524" s="59">
        <v>20200630</v>
      </c>
      <c r="I2524" s="59" t="s">
        <v>467</v>
      </c>
      <c r="J2524" s="59" t="s">
        <v>163</v>
      </c>
      <c r="K2524" s="59" t="s">
        <v>79</v>
      </c>
      <c r="L2524" s="66">
        <v>32.63</v>
      </c>
    </row>
    <row r="2525" ht="25" customHeight="1" spans="1:12">
      <c r="A2525" s="59">
        <v>2523</v>
      </c>
      <c r="B2525" s="59" t="s">
        <v>464</v>
      </c>
      <c r="C2525" s="59" t="s">
        <v>3105</v>
      </c>
      <c r="D2525" s="59" t="s">
        <v>163</v>
      </c>
      <c r="E2525" s="62">
        <v>3000</v>
      </c>
      <c r="F2525" s="59" t="s">
        <v>76</v>
      </c>
      <c r="G2525" s="59" t="s">
        <v>77</v>
      </c>
      <c r="H2525" s="59">
        <v>20200630</v>
      </c>
      <c r="I2525" s="59" t="s">
        <v>467</v>
      </c>
      <c r="J2525" s="59" t="s">
        <v>163</v>
      </c>
      <c r="K2525" s="59" t="s">
        <v>79</v>
      </c>
      <c r="L2525" s="66">
        <v>32.63</v>
      </c>
    </row>
    <row r="2526" ht="25" customHeight="1" spans="1:12">
      <c r="A2526" s="59">
        <v>2524</v>
      </c>
      <c r="B2526" s="59" t="s">
        <v>464</v>
      </c>
      <c r="C2526" s="59" t="s">
        <v>3106</v>
      </c>
      <c r="D2526" s="59" t="s">
        <v>163</v>
      </c>
      <c r="E2526" s="62">
        <v>3000</v>
      </c>
      <c r="F2526" s="59" t="s">
        <v>76</v>
      </c>
      <c r="G2526" s="59" t="s">
        <v>77</v>
      </c>
      <c r="H2526" s="59">
        <v>20200630</v>
      </c>
      <c r="I2526" s="59" t="s">
        <v>467</v>
      </c>
      <c r="J2526" s="59" t="s">
        <v>163</v>
      </c>
      <c r="K2526" s="59" t="s">
        <v>79</v>
      </c>
      <c r="L2526" s="66">
        <v>32.63</v>
      </c>
    </row>
    <row r="2527" ht="25" customHeight="1" spans="1:12">
      <c r="A2527" s="59">
        <v>2525</v>
      </c>
      <c r="B2527" s="59" t="s">
        <v>464</v>
      </c>
      <c r="C2527" s="59" t="s">
        <v>3107</v>
      </c>
      <c r="D2527" s="59" t="s">
        <v>163</v>
      </c>
      <c r="E2527" s="62">
        <v>10000</v>
      </c>
      <c r="F2527" s="59" t="s">
        <v>76</v>
      </c>
      <c r="G2527" s="59" t="s">
        <v>77</v>
      </c>
      <c r="H2527" s="59">
        <v>20200630</v>
      </c>
      <c r="I2527" s="59" t="s">
        <v>3108</v>
      </c>
      <c r="J2527" s="59" t="s">
        <v>163</v>
      </c>
      <c r="K2527" s="59" t="s">
        <v>79</v>
      </c>
      <c r="L2527" s="66">
        <v>108.75</v>
      </c>
    </row>
    <row r="2528" ht="25" customHeight="1" spans="1:12">
      <c r="A2528" s="59">
        <v>2526</v>
      </c>
      <c r="B2528" s="59" t="s">
        <v>464</v>
      </c>
      <c r="C2528" s="59" t="s">
        <v>3109</v>
      </c>
      <c r="D2528" s="59" t="s">
        <v>163</v>
      </c>
      <c r="E2528" s="62">
        <v>2000</v>
      </c>
      <c r="F2528" s="59" t="s">
        <v>1439</v>
      </c>
      <c r="G2528" s="59" t="s">
        <v>1440</v>
      </c>
      <c r="H2528" s="59">
        <v>20200630</v>
      </c>
      <c r="I2528" s="59" t="s">
        <v>467</v>
      </c>
      <c r="J2528" s="59" t="s">
        <v>163</v>
      </c>
      <c r="K2528" s="59" t="s">
        <v>79</v>
      </c>
      <c r="L2528" s="66">
        <v>21.75</v>
      </c>
    </row>
    <row r="2529" ht="25" customHeight="1" spans="1:12">
      <c r="A2529" s="59">
        <v>2527</v>
      </c>
      <c r="B2529" s="59" t="s">
        <v>464</v>
      </c>
      <c r="C2529" s="59" t="s">
        <v>3110</v>
      </c>
      <c r="D2529" s="59" t="s">
        <v>163</v>
      </c>
      <c r="E2529" s="62">
        <v>3000</v>
      </c>
      <c r="F2529" s="59" t="s">
        <v>1439</v>
      </c>
      <c r="G2529" s="59" t="s">
        <v>1440</v>
      </c>
      <c r="H2529" s="59">
        <v>20200630</v>
      </c>
      <c r="I2529" s="59" t="s">
        <v>467</v>
      </c>
      <c r="J2529" s="59" t="s">
        <v>163</v>
      </c>
      <c r="K2529" s="59" t="s">
        <v>79</v>
      </c>
      <c r="L2529" s="66">
        <v>32.63</v>
      </c>
    </row>
    <row r="2530" ht="25" customHeight="1" spans="1:12">
      <c r="A2530" s="59">
        <v>2528</v>
      </c>
      <c r="B2530" s="59" t="s">
        <v>464</v>
      </c>
      <c r="C2530" s="59" t="s">
        <v>3111</v>
      </c>
      <c r="D2530" s="59" t="s">
        <v>163</v>
      </c>
      <c r="E2530" s="62">
        <v>3000</v>
      </c>
      <c r="F2530" s="59" t="s">
        <v>89</v>
      </c>
      <c r="G2530" s="59" t="s">
        <v>90</v>
      </c>
      <c r="H2530" s="59">
        <v>20200630</v>
      </c>
      <c r="I2530" s="59" t="s">
        <v>467</v>
      </c>
      <c r="J2530" s="59" t="s">
        <v>163</v>
      </c>
      <c r="K2530" s="59" t="s">
        <v>79</v>
      </c>
      <c r="L2530" s="66">
        <v>32.63</v>
      </c>
    </row>
    <row r="2531" ht="25" customHeight="1" spans="1:12">
      <c r="A2531" s="59">
        <v>2529</v>
      </c>
      <c r="B2531" s="59" t="s">
        <v>464</v>
      </c>
      <c r="C2531" s="59" t="s">
        <v>3112</v>
      </c>
      <c r="D2531" s="59" t="s">
        <v>163</v>
      </c>
      <c r="E2531" s="62">
        <v>1000</v>
      </c>
      <c r="F2531" s="59" t="s">
        <v>95</v>
      </c>
      <c r="G2531" s="59" t="s">
        <v>96</v>
      </c>
      <c r="H2531" s="59">
        <v>20200630</v>
      </c>
      <c r="I2531" s="59" t="s">
        <v>3113</v>
      </c>
      <c r="J2531" s="59" t="s">
        <v>163</v>
      </c>
      <c r="K2531" s="59" t="s">
        <v>79</v>
      </c>
      <c r="L2531" s="66">
        <v>10.88</v>
      </c>
    </row>
    <row r="2532" ht="25" customHeight="1" spans="1:12">
      <c r="A2532" s="59">
        <v>2530</v>
      </c>
      <c r="B2532" s="59" t="s">
        <v>464</v>
      </c>
      <c r="C2532" s="59" t="s">
        <v>3110</v>
      </c>
      <c r="D2532" s="59" t="s">
        <v>163</v>
      </c>
      <c r="E2532" s="62">
        <v>3000</v>
      </c>
      <c r="F2532" s="59" t="s">
        <v>95</v>
      </c>
      <c r="G2532" s="59" t="s">
        <v>96</v>
      </c>
      <c r="H2532" s="59">
        <v>20200630</v>
      </c>
      <c r="I2532" s="59" t="s">
        <v>3113</v>
      </c>
      <c r="J2532" s="59" t="s">
        <v>163</v>
      </c>
      <c r="K2532" s="59" t="s">
        <v>79</v>
      </c>
      <c r="L2532" s="66">
        <v>32.63</v>
      </c>
    </row>
    <row r="2533" ht="25" customHeight="1" spans="1:12">
      <c r="A2533" s="59">
        <v>2531</v>
      </c>
      <c r="B2533" s="59" t="s">
        <v>464</v>
      </c>
      <c r="C2533" s="59" t="s">
        <v>3114</v>
      </c>
      <c r="D2533" s="59" t="s">
        <v>163</v>
      </c>
      <c r="E2533" s="62">
        <v>3000</v>
      </c>
      <c r="F2533" s="59" t="s">
        <v>95</v>
      </c>
      <c r="G2533" s="59" t="s">
        <v>96</v>
      </c>
      <c r="H2533" s="59">
        <v>20200630</v>
      </c>
      <c r="I2533" s="59" t="s">
        <v>3113</v>
      </c>
      <c r="J2533" s="59" t="s">
        <v>163</v>
      </c>
      <c r="K2533" s="59" t="s">
        <v>79</v>
      </c>
      <c r="L2533" s="66">
        <v>32.63</v>
      </c>
    </row>
    <row r="2534" ht="25" customHeight="1" spans="1:12">
      <c r="A2534" s="59">
        <v>2532</v>
      </c>
      <c r="B2534" s="59" t="s">
        <v>464</v>
      </c>
      <c r="C2534" s="59" t="s">
        <v>3115</v>
      </c>
      <c r="D2534" s="59" t="s">
        <v>163</v>
      </c>
      <c r="E2534" s="62">
        <v>7000</v>
      </c>
      <c r="F2534" s="59" t="s">
        <v>95</v>
      </c>
      <c r="G2534" s="59" t="s">
        <v>96</v>
      </c>
      <c r="H2534" s="59">
        <v>20200630</v>
      </c>
      <c r="I2534" s="59" t="s">
        <v>3116</v>
      </c>
      <c r="J2534" s="59" t="s">
        <v>163</v>
      </c>
      <c r="K2534" s="59" t="s">
        <v>79</v>
      </c>
      <c r="L2534" s="66">
        <v>76.13</v>
      </c>
    </row>
    <row r="2535" ht="25" customHeight="1" spans="1:12">
      <c r="A2535" s="59">
        <v>2533</v>
      </c>
      <c r="B2535" s="59" t="s">
        <v>464</v>
      </c>
      <c r="C2535" s="59" t="s">
        <v>3117</v>
      </c>
      <c r="D2535" s="59" t="s">
        <v>163</v>
      </c>
      <c r="E2535" s="62">
        <v>10000</v>
      </c>
      <c r="F2535" s="59" t="s">
        <v>95</v>
      </c>
      <c r="G2535" s="59" t="s">
        <v>96</v>
      </c>
      <c r="H2535" s="59">
        <v>20200630</v>
      </c>
      <c r="I2535" s="59" t="s">
        <v>3118</v>
      </c>
      <c r="J2535" s="59" t="s">
        <v>163</v>
      </c>
      <c r="K2535" s="59" t="s">
        <v>79</v>
      </c>
      <c r="L2535" s="66">
        <v>108.75</v>
      </c>
    </row>
    <row r="2536" ht="25" customHeight="1" spans="1:12">
      <c r="A2536" s="59">
        <v>2534</v>
      </c>
      <c r="B2536" s="59" t="s">
        <v>464</v>
      </c>
      <c r="C2536" s="59" t="s">
        <v>3119</v>
      </c>
      <c r="D2536" s="59" t="s">
        <v>163</v>
      </c>
      <c r="E2536" s="62">
        <v>3000</v>
      </c>
      <c r="F2536" s="59" t="s">
        <v>175</v>
      </c>
      <c r="G2536" s="59" t="s">
        <v>176</v>
      </c>
      <c r="H2536" s="59">
        <v>20200630</v>
      </c>
      <c r="I2536" s="59" t="s">
        <v>87</v>
      </c>
      <c r="J2536" s="59" t="s">
        <v>163</v>
      </c>
      <c r="K2536" s="59" t="s">
        <v>79</v>
      </c>
      <c r="L2536" s="66">
        <v>32.63</v>
      </c>
    </row>
    <row r="2537" ht="25" customHeight="1" spans="1:12">
      <c r="A2537" s="59">
        <v>2535</v>
      </c>
      <c r="B2537" s="59" t="s">
        <v>464</v>
      </c>
      <c r="C2537" s="59" t="s">
        <v>3120</v>
      </c>
      <c r="D2537" s="59" t="s">
        <v>163</v>
      </c>
      <c r="E2537" s="62">
        <v>4000</v>
      </c>
      <c r="F2537" s="59" t="s">
        <v>175</v>
      </c>
      <c r="G2537" s="59" t="s">
        <v>176</v>
      </c>
      <c r="H2537" s="59">
        <v>20200630</v>
      </c>
      <c r="I2537" s="59" t="s">
        <v>1061</v>
      </c>
      <c r="J2537" s="59" t="s">
        <v>163</v>
      </c>
      <c r="K2537" s="59" t="s">
        <v>79</v>
      </c>
      <c r="L2537" s="66">
        <v>43.5</v>
      </c>
    </row>
    <row r="2538" ht="25" customHeight="1" spans="1:12">
      <c r="A2538" s="59">
        <v>2536</v>
      </c>
      <c r="B2538" s="59" t="s">
        <v>464</v>
      </c>
      <c r="C2538" s="59" t="s">
        <v>3121</v>
      </c>
      <c r="D2538" s="59" t="s">
        <v>163</v>
      </c>
      <c r="E2538" s="62">
        <v>5000</v>
      </c>
      <c r="F2538" s="59" t="s">
        <v>194</v>
      </c>
      <c r="G2538" s="59" t="s">
        <v>195</v>
      </c>
      <c r="H2538" s="59">
        <v>20200630</v>
      </c>
      <c r="I2538" s="59" t="s">
        <v>3122</v>
      </c>
      <c r="J2538" s="59" t="s">
        <v>163</v>
      </c>
      <c r="K2538" s="59" t="s">
        <v>79</v>
      </c>
      <c r="L2538" s="66">
        <v>54.38</v>
      </c>
    </row>
    <row r="2539" ht="25" customHeight="1" spans="1:12">
      <c r="A2539" s="59">
        <v>2537</v>
      </c>
      <c r="B2539" s="59" t="s">
        <v>464</v>
      </c>
      <c r="C2539" s="59" t="s">
        <v>3123</v>
      </c>
      <c r="D2539" s="59" t="s">
        <v>163</v>
      </c>
      <c r="E2539" s="62">
        <v>50000</v>
      </c>
      <c r="F2539" s="59" t="s">
        <v>190</v>
      </c>
      <c r="G2539" s="59" t="s">
        <v>191</v>
      </c>
      <c r="H2539" s="59">
        <v>20200630</v>
      </c>
      <c r="I2539" s="59" t="s">
        <v>3124</v>
      </c>
      <c r="J2539" s="59" t="s">
        <v>163</v>
      </c>
      <c r="K2539" s="59" t="s">
        <v>79</v>
      </c>
      <c r="L2539" s="66">
        <v>543.75</v>
      </c>
    </row>
    <row r="2540" ht="25" customHeight="1" spans="1:12">
      <c r="A2540" s="59">
        <v>2538</v>
      </c>
      <c r="B2540" s="59" t="s">
        <v>464</v>
      </c>
      <c r="C2540" s="59" t="s">
        <v>3125</v>
      </c>
      <c r="D2540" s="59" t="s">
        <v>163</v>
      </c>
      <c r="E2540" s="62">
        <v>10000</v>
      </c>
      <c r="F2540" s="59" t="s">
        <v>164</v>
      </c>
      <c r="G2540" s="59" t="s">
        <v>165</v>
      </c>
      <c r="H2540" s="59">
        <v>20200630</v>
      </c>
      <c r="I2540" s="59" t="s">
        <v>2348</v>
      </c>
      <c r="J2540" s="59" t="s">
        <v>163</v>
      </c>
      <c r="K2540" s="59" t="s">
        <v>79</v>
      </c>
      <c r="L2540" s="66">
        <v>108.75</v>
      </c>
    </row>
    <row r="2541" ht="25" customHeight="1" spans="1:12">
      <c r="A2541" s="59">
        <v>2539</v>
      </c>
      <c r="B2541" s="59" t="s">
        <v>464</v>
      </c>
      <c r="C2541" s="59" t="s">
        <v>3126</v>
      </c>
      <c r="D2541" s="59" t="s">
        <v>163</v>
      </c>
      <c r="E2541" s="62">
        <v>35000</v>
      </c>
      <c r="F2541" s="59" t="s">
        <v>164</v>
      </c>
      <c r="G2541" s="59" t="s">
        <v>165</v>
      </c>
      <c r="H2541" s="59">
        <v>20200630</v>
      </c>
      <c r="I2541" s="59" t="s">
        <v>3127</v>
      </c>
      <c r="J2541" s="59" t="s">
        <v>163</v>
      </c>
      <c r="K2541" s="59" t="s">
        <v>79</v>
      </c>
      <c r="L2541" s="66">
        <v>380.63</v>
      </c>
    </row>
    <row r="2542" ht="25" customHeight="1" spans="1:12">
      <c r="A2542" s="59">
        <v>2540</v>
      </c>
      <c r="B2542" s="59" t="s">
        <v>464</v>
      </c>
      <c r="C2542" s="59" t="s">
        <v>3128</v>
      </c>
      <c r="D2542" s="59" t="s">
        <v>163</v>
      </c>
      <c r="E2542" s="62">
        <v>10000</v>
      </c>
      <c r="F2542" s="59" t="s">
        <v>233</v>
      </c>
      <c r="G2542" s="59" t="s">
        <v>234</v>
      </c>
      <c r="H2542" s="59">
        <v>20200630</v>
      </c>
      <c r="I2542" s="59" t="s">
        <v>27</v>
      </c>
      <c r="J2542" s="59" t="s">
        <v>163</v>
      </c>
      <c r="K2542" s="59" t="s">
        <v>79</v>
      </c>
      <c r="L2542" s="66">
        <v>108.75</v>
      </c>
    </row>
    <row r="2543" ht="25" customHeight="1" spans="1:12">
      <c r="A2543" s="59">
        <v>2541</v>
      </c>
      <c r="B2543" s="59" t="s">
        <v>464</v>
      </c>
      <c r="C2543" s="59" t="s">
        <v>3129</v>
      </c>
      <c r="D2543" s="59" t="s">
        <v>163</v>
      </c>
      <c r="E2543" s="62">
        <v>2000</v>
      </c>
      <c r="F2543" s="59" t="s">
        <v>2622</v>
      </c>
      <c r="G2543" s="59" t="s">
        <v>2623</v>
      </c>
      <c r="H2543" s="59">
        <v>20200630</v>
      </c>
      <c r="I2543" s="59" t="s">
        <v>27</v>
      </c>
      <c r="J2543" s="59" t="s">
        <v>163</v>
      </c>
      <c r="K2543" s="59" t="s">
        <v>79</v>
      </c>
      <c r="L2543" s="66">
        <v>21.75</v>
      </c>
    </row>
    <row r="2544" ht="25" customHeight="1" spans="1:12">
      <c r="A2544" s="59">
        <v>2542</v>
      </c>
      <c r="B2544" s="59" t="s">
        <v>464</v>
      </c>
      <c r="C2544" s="59" t="s">
        <v>3130</v>
      </c>
      <c r="D2544" s="59" t="s">
        <v>163</v>
      </c>
      <c r="E2544" s="62">
        <v>2000</v>
      </c>
      <c r="F2544" s="59" t="s">
        <v>1459</v>
      </c>
      <c r="G2544" s="59" t="s">
        <v>1460</v>
      </c>
      <c r="H2544" s="59">
        <v>20200630</v>
      </c>
      <c r="I2544" s="59" t="s">
        <v>27</v>
      </c>
      <c r="J2544" s="59" t="s">
        <v>163</v>
      </c>
      <c r="K2544" s="59" t="s">
        <v>79</v>
      </c>
      <c r="L2544" s="66">
        <v>21.75</v>
      </c>
    </row>
    <row r="2545" ht="25" customHeight="1" spans="1:12">
      <c r="A2545" s="59">
        <v>2543</v>
      </c>
      <c r="B2545" s="59" t="s">
        <v>464</v>
      </c>
      <c r="C2545" s="59" t="s">
        <v>3131</v>
      </c>
      <c r="D2545" s="59" t="s">
        <v>163</v>
      </c>
      <c r="E2545" s="62">
        <v>10000</v>
      </c>
      <c r="F2545" s="59" t="s">
        <v>1728</v>
      </c>
      <c r="G2545" s="59" t="s">
        <v>1729</v>
      </c>
      <c r="H2545" s="59">
        <v>20200630</v>
      </c>
      <c r="I2545" s="59" t="s">
        <v>150</v>
      </c>
      <c r="J2545" s="59" t="s">
        <v>163</v>
      </c>
      <c r="K2545" s="59" t="s">
        <v>79</v>
      </c>
      <c r="L2545" s="66">
        <v>108.75</v>
      </c>
    </row>
    <row r="2546" ht="25" customHeight="1" spans="1:12">
      <c r="A2546" s="59">
        <v>2544</v>
      </c>
      <c r="B2546" s="59" t="s">
        <v>464</v>
      </c>
      <c r="C2546" s="59" t="s">
        <v>3132</v>
      </c>
      <c r="D2546" s="59" t="s">
        <v>163</v>
      </c>
      <c r="E2546" s="62">
        <v>5000</v>
      </c>
      <c r="F2546" s="59" t="s">
        <v>169</v>
      </c>
      <c r="G2546" s="59" t="s">
        <v>170</v>
      </c>
      <c r="H2546" s="59">
        <v>20200630</v>
      </c>
      <c r="I2546" s="59" t="s">
        <v>1672</v>
      </c>
      <c r="J2546" s="59" t="s">
        <v>163</v>
      </c>
      <c r="K2546" s="59" t="s">
        <v>79</v>
      </c>
      <c r="L2546" s="66">
        <v>54.38</v>
      </c>
    </row>
    <row r="2547" ht="25" customHeight="1" spans="1:12">
      <c r="A2547" s="59">
        <v>2545</v>
      </c>
      <c r="B2547" s="59" t="s">
        <v>464</v>
      </c>
      <c r="C2547" s="59" t="s">
        <v>3133</v>
      </c>
      <c r="D2547" s="59" t="s">
        <v>163</v>
      </c>
      <c r="E2547" s="62">
        <v>3000</v>
      </c>
      <c r="F2547" s="59" t="s">
        <v>135</v>
      </c>
      <c r="G2547" s="59" t="s">
        <v>136</v>
      </c>
      <c r="H2547" s="59">
        <v>20200630</v>
      </c>
      <c r="I2547" s="59" t="s">
        <v>150</v>
      </c>
      <c r="J2547" s="59" t="s">
        <v>163</v>
      </c>
      <c r="K2547" s="59" t="s">
        <v>79</v>
      </c>
      <c r="L2547" s="66">
        <v>32.63</v>
      </c>
    </row>
    <row r="2548" ht="25" customHeight="1" spans="1:12">
      <c r="A2548" s="59">
        <v>2546</v>
      </c>
      <c r="B2548" s="59" t="s">
        <v>464</v>
      </c>
      <c r="C2548" s="59" t="s">
        <v>356</v>
      </c>
      <c r="D2548" s="59" t="s">
        <v>163</v>
      </c>
      <c r="E2548" s="62">
        <v>3000</v>
      </c>
      <c r="F2548" s="59" t="s">
        <v>1746</v>
      </c>
      <c r="G2548" s="59" t="s">
        <v>1747</v>
      </c>
      <c r="H2548" s="59">
        <v>20200630</v>
      </c>
      <c r="I2548" s="59" t="s">
        <v>3134</v>
      </c>
      <c r="J2548" s="59" t="s">
        <v>163</v>
      </c>
      <c r="K2548" s="59" t="s">
        <v>79</v>
      </c>
      <c r="L2548" s="66">
        <v>32.63</v>
      </c>
    </row>
    <row r="2549" ht="25" customHeight="1" spans="1:12">
      <c r="A2549" s="59">
        <v>2547</v>
      </c>
      <c r="B2549" s="59" t="s">
        <v>23</v>
      </c>
      <c r="C2549" s="59" t="s">
        <v>3135</v>
      </c>
      <c r="D2549" s="59">
        <v>4.35</v>
      </c>
      <c r="E2549" s="62">
        <v>5000</v>
      </c>
      <c r="F2549" s="59">
        <v>20191017</v>
      </c>
      <c r="G2549" s="59">
        <v>20201017</v>
      </c>
      <c r="H2549" s="59">
        <v>20200630</v>
      </c>
      <c r="I2549" s="59" t="s">
        <v>367</v>
      </c>
      <c r="J2549" s="59">
        <v>4.35</v>
      </c>
      <c r="K2549" s="59" t="s">
        <v>79</v>
      </c>
      <c r="L2549" s="66">
        <v>54.98</v>
      </c>
    </row>
    <row r="2550" ht="25" customHeight="1" spans="1:12">
      <c r="A2550" s="59">
        <v>2548</v>
      </c>
      <c r="B2550" s="59" t="s">
        <v>23</v>
      </c>
      <c r="C2550" s="59" t="s">
        <v>3136</v>
      </c>
      <c r="D2550" s="59">
        <v>4.35</v>
      </c>
      <c r="E2550" s="62">
        <v>5000</v>
      </c>
      <c r="F2550" s="59">
        <v>20191017</v>
      </c>
      <c r="G2550" s="59">
        <v>20201017</v>
      </c>
      <c r="H2550" s="59">
        <v>20200630</v>
      </c>
      <c r="I2550" s="59" t="s">
        <v>32</v>
      </c>
      <c r="J2550" s="59">
        <v>4.35</v>
      </c>
      <c r="K2550" s="59" t="s">
        <v>79</v>
      </c>
      <c r="L2550" s="66">
        <v>54.98</v>
      </c>
    </row>
    <row r="2551" ht="25" customHeight="1" spans="1:12">
      <c r="A2551" s="59">
        <v>2549</v>
      </c>
      <c r="B2551" s="59" t="s">
        <v>23</v>
      </c>
      <c r="C2551" s="59" t="s">
        <v>3137</v>
      </c>
      <c r="D2551" s="59">
        <v>4.35</v>
      </c>
      <c r="E2551" s="62">
        <v>5000</v>
      </c>
      <c r="F2551" s="59">
        <v>20191018</v>
      </c>
      <c r="G2551" s="59">
        <v>20201018</v>
      </c>
      <c r="H2551" s="59">
        <v>20200630</v>
      </c>
      <c r="I2551" s="59" t="s">
        <v>367</v>
      </c>
      <c r="J2551" s="59">
        <v>4.35</v>
      </c>
      <c r="K2551" s="59" t="s">
        <v>79</v>
      </c>
      <c r="L2551" s="66">
        <v>54.98</v>
      </c>
    </row>
    <row r="2552" ht="25" customHeight="1" spans="1:12">
      <c r="A2552" s="59">
        <v>2550</v>
      </c>
      <c r="B2552" s="59" t="s">
        <v>23</v>
      </c>
      <c r="C2552" s="59" t="s">
        <v>3138</v>
      </c>
      <c r="D2552" s="59">
        <v>4.35</v>
      </c>
      <c r="E2552" s="62">
        <v>5000</v>
      </c>
      <c r="F2552" s="59">
        <v>20191018</v>
      </c>
      <c r="G2552" s="59">
        <v>20201018</v>
      </c>
      <c r="H2552" s="59">
        <v>20200630</v>
      </c>
      <c r="I2552" s="59" t="s">
        <v>367</v>
      </c>
      <c r="J2552" s="59">
        <v>4.35</v>
      </c>
      <c r="K2552" s="59" t="s">
        <v>79</v>
      </c>
      <c r="L2552" s="66">
        <v>54.98</v>
      </c>
    </row>
    <row r="2553" ht="25" customHeight="1" spans="1:12">
      <c r="A2553" s="59">
        <v>2551</v>
      </c>
      <c r="B2553" s="59" t="s">
        <v>23</v>
      </c>
      <c r="C2553" s="59" t="s">
        <v>3139</v>
      </c>
      <c r="D2553" s="59">
        <v>4.35</v>
      </c>
      <c r="E2553" s="62">
        <v>5000</v>
      </c>
      <c r="F2553" s="59">
        <v>20191018</v>
      </c>
      <c r="G2553" s="59">
        <v>20201018</v>
      </c>
      <c r="H2553" s="59">
        <v>20200630</v>
      </c>
      <c r="I2553" s="59" t="s">
        <v>367</v>
      </c>
      <c r="J2553" s="59">
        <v>4.35</v>
      </c>
      <c r="K2553" s="59" t="s">
        <v>79</v>
      </c>
      <c r="L2553" s="66">
        <v>54.98</v>
      </c>
    </row>
    <row r="2554" ht="25" customHeight="1" spans="1:12">
      <c r="A2554" s="59">
        <v>2552</v>
      </c>
      <c r="B2554" s="59" t="s">
        <v>23</v>
      </c>
      <c r="C2554" s="59" t="s">
        <v>3140</v>
      </c>
      <c r="D2554" s="59">
        <v>4.35</v>
      </c>
      <c r="E2554" s="62">
        <v>5000</v>
      </c>
      <c r="F2554" s="59">
        <v>20191018</v>
      </c>
      <c r="G2554" s="59">
        <v>20201018</v>
      </c>
      <c r="H2554" s="59">
        <v>20200630</v>
      </c>
      <c r="I2554" s="59" t="s">
        <v>367</v>
      </c>
      <c r="J2554" s="59">
        <v>4.35</v>
      </c>
      <c r="K2554" s="59" t="s">
        <v>79</v>
      </c>
      <c r="L2554" s="66">
        <v>54.98</v>
      </c>
    </row>
    <row r="2555" ht="25" customHeight="1" spans="1:12">
      <c r="A2555" s="59">
        <v>2553</v>
      </c>
      <c r="B2555" s="59" t="s">
        <v>23</v>
      </c>
      <c r="C2555" s="59" t="s">
        <v>3141</v>
      </c>
      <c r="D2555" s="59">
        <v>4.35</v>
      </c>
      <c r="E2555" s="62">
        <v>5000</v>
      </c>
      <c r="F2555" s="59">
        <v>20191018</v>
      </c>
      <c r="G2555" s="59">
        <v>20201018</v>
      </c>
      <c r="H2555" s="59">
        <v>20200630</v>
      </c>
      <c r="I2555" s="59" t="s">
        <v>367</v>
      </c>
      <c r="J2555" s="59">
        <v>4.35</v>
      </c>
      <c r="K2555" s="59" t="s">
        <v>79</v>
      </c>
      <c r="L2555" s="66">
        <v>54.98</v>
      </c>
    </row>
    <row r="2556" ht="25" customHeight="1" spans="1:12">
      <c r="A2556" s="59">
        <v>2554</v>
      </c>
      <c r="B2556" s="59" t="s">
        <v>23</v>
      </c>
      <c r="C2556" s="59" t="s">
        <v>3142</v>
      </c>
      <c r="D2556" s="59">
        <v>4.35</v>
      </c>
      <c r="E2556" s="62">
        <v>5000</v>
      </c>
      <c r="F2556" s="59">
        <v>20191018</v>
      </c>
      <c r="G2556" s="59">
        <v>20201018</v>
      </c>
      <c r="H2556" s="59">
        <v>20200630</v>
      </c>
      <c r="I2556" s="59" t="s">
        <v>367</v>
      </c>
      <c r="J2556" s="59">
        <v>4.35</v>
      </c>
      <c r="K2556" s="59" t="s">
        <v>79</v>
      </c>
      <c r="L2556" s="66">
        <v>54.98</v>
      </c>
    </row>
    <row r="2557" ht="25" customHeight="1" spans="1:12">
      <c r="A2557" s="59">
        <v>2555</v>
      </c>
      <c r="B2557" s="59" t="s">
        <v>23</v>
      </c>
      <c r="C2557" s="59" t="s">
        <v>3143</v>
      </c>
      <c r="D2557" s="59">
        <v>4.35</v>
      </c>
      <c r="E2557" s="62">
        <v>5000</v>
      </c>
      <c r="F2557" s="59">
        <v>20191018</v>
      </c>
      <c r="G2557" s="59">
        <v>20201018</v>
      </c>
      <c r="H2557" s="59">
        <v>20200630</v>
      </c>
      <c r="I2557" s="59" t="s">
        <v>367</v>
      </c>
      <c r="J2557" s="59">
        <v>4.35</v>
      </c>
      <c r="K2557" s="59" t="s">
        <v>79</v>
      </c>
      <c r="L2557" s="66">
        <v>54.98</v>
      </c>
    </row>
    <row r="2558" ht="25" customHeight="1" spans="1:12">
      <c r="A2558" s="59">
        <v>2556</v>
      </c>
      <c r="B2558" s="59" t="s">
        <v>23</v>
      </c>
      <c r="C2558" s="59" t="s">
        <v>3144</v>
      </c>
      <c r="D2558" s="59">
        <v>4.35</v>
      </c>
      <c r="E2558" s="62">
        <v>5000</v>
      </c>
      <c r="F2558" s="59">
        <v>20191018</v>
      </c>
      <c r="G2558" s="59">
        <v>20201018</v>
      </c>
      <c r="H2558" s="59">
        <v>20200630</v>
      </c>
      <c r="I2558" s="59" t="s">
        <v>367</v>
      </c>
      <c r="J2558" s="59">
        <v>4.35</v>
      </c>
      <c r="K2558" s="59" t="s">
        <v>79</v>
      </c>
      <c r="L2558" s="66">
        <v>54.98</v>
      </c>
    </row>
    <row r="2559" ht="25" customHeight="1" spans="1:12">
      <c r="A2559" s="59">
        <v>2557</v>
      </c>
      <c r="B2559" s="59" t="s">
        <v>23</v>
      </c>
      <c r="C2559" s="59" t="s">
        <v>3145</v>
      </c>
      <c r="D2559" s="59">
        <v>4.35</v>
      </c>
      <c r="E2559" s="62">
        <v>5000</v>
      </c>
      <c r="F2559" s="59">
        <v>20191019</v>
      </c>
      <c r="G2559" s="59">
        <v>20201019</v>
      </c>
      <c r="H2559" s="59">
        <v>20200630</v>
      </c>
      <c r="I2559" s="59" t="s">
        <v>367</v>
      </c>
      <c r="J2559" s="59">
        <v>4.35</v>
      </c>
      <c r="K2559" s="59" t="s">
        <v>79</v>
      </c>
      <c r="L2559" s="66">
        <v>54.98</v>
      </c>
    </row>
    <row r="2560" ht="25" customHeight="1" spans="1:12">
      <c r="A2560" s="59">
        <v>2558</v>
      </c>
      <c r="B2560" s="59" t="s">
        <v>23</v>
      </c>
      <c r="C2560" s="59" t="s">
        <v>3146</v>
      </c>
      <c r="D2560" s="59">
        <v>4.35</v>
      </c>
      <c r="E2560" s="62">
        <v>5000</v>
      </c>
      <c r="F2560" s="59">
        <v>20191019</v>
      </c>
      <c r="G2560" s="59">
        <v>20201019</v>
      </c>
      <c r="H2560" s="59">
        <v>20200630</v>
      </c>
      <c r="I2560" s="59" t="s">
        <v>367</v>
      </c>
      <c r="J2560" s="59">
        <v>4.35</v>
      </c>
      <c r="K2560" s="59" t="s">
        <v>79</v>
      </c>
      <c r="L2560" s="66">
        <v>54.98</v>
      </c>
    </row>
    <row r="2561" ht="25" customHeight="1" spans="1:12">
      <c r="A2561" s="59">
        <v>2559</v>
      </c>
      <c r="B2561" s="59" t="s">
        <v>23</v>
      </c>
      <c r="C2561" s="59" t="s">
        <v>3147</v>
      </c>
      <c r="D2561" s="59">
        <v>4.35</v>
      </c>
      <c r="E2561" s="62">
        <v>5000</v>
      </c>
      <c r="F2561" s="59">
        <v>20191019</v>
      </c>
      <c r="G2561" s="59">
        <v>20201019</v>
      </c>
      <c r="H2561" s="59">
        <v>20200630</v>
      </c>
      <c r="I2561" s="59" t="s">
        <v>367</v>
      </c>
      <c r="J2561" s="59">
        <v>4.35</v>
      </c>
      <c r="K2561" s="59" t="s">
        <v>79</v>
      </c>
      <c r="L2561" s="66">
        <v>54.98</v>
      </c>
    </row>
    <row r="2562" ht="25" customHeight="1" spans="1:12">
      <c r="A2562" s="59">
        <v>2560</v>
      </c>
      <c r="B2562" s="59" t="s">
        <v>23</v>
      </c>
      <c r="C2562" s="59" t="s">
        <v>3148</v>
      </c>
      <c r="D2562" s="59">
        <v>4.35</v>
      </c>
      <c r="E2562" s="62">
        <v>5000</v>
      </c>
      <c r="F2562" s="59">
        <v>20191019</v>
      </c>
      <c r="G2562" s="59">
        <v>20201019</v>
      </c>
      <c r="H2562" s="59">
        <v>20200630</v>
      </c>
      <c r="I2562" s="59" t="s">
        <v>367</v>
      </c>
      <c r="J2562" s="59">
        <v>4.35</v>
      </c>
      <c r="K2562" s="59" t="s">
        <v>79</v>
      </c>
      <c r="L2562" s="66">
        <v>54.98</v>
      </c>
    </row>
    <row r="2563" ht="25" customHeight="1" spans="1:12">
      <c r="A2563" s="59">
        <v>2561</v>
      </c>
      <c r="B2563" s="59" t="s">
        <v>23</v>
      </c>
      <c r="C2563" s="59" t="s">
        <v>3149</v>
      </c>
      <c r="D2563" s="59">
        <v>4.35</v>
      </c>
      <c r="E2563" s="62">
        <v>5000</v>
      </c>
      <c r="F2563" s="59">
        <v>20191019</v>
      </c>
      <c r="G2563" s="59">
        <v>20201019</v>
      </c>
      <c r="H2563" s="59">
        <v>20200630</v>
      </c>
      <c r="I2563" s="59" t="s">
        <v>367</v>
      </c>
      <c r="J2563" s="59">
        <v>4.35</v>
      </c>
      <c r="K2563" s="59" t="s">
        <v>79</v>
      </c>
      <c r="L2563" s="66">
        <v>54.98</v>
      </c>
    </row>
    <row r="2564" ht="25" customHeight="1" spans="1:12">
      <c r="A2564" s="59">
        <v>2562</v>
      </c>
      <c r="B2564" s="59" t="s">
        <v>23</v>
      </c>
      <c r="C2564" s="59" t="s">
        <v>3150</v>
      </c>
      <c r="D2564" s="59">
        <v>4.35</v>
      </c>
      <c r="E2564" s="62">
        <v>5000</v>
      </c>
      <c r="F2564" s="59">
        <v>20191019</v>
      </c>
      <c r="G2564" s="59">
        <v>20201019</v>
      </c>
      <c r="H2564" s="59">
        <v>20200630</v>
      </c>
      <c r="I2564" s="59" t="s">
        <v>367</v>
      </c>
      <c r="J2564" s="59">
        <v>4.35</v>
      </c>
      <c r="K2564" s="59" t="s">
        <v>79</v>
      </c>
      <c r="L2564" s="66">
        <v>54.98</v>
      </c>
    </row>
    <row r="2565" ht="25" customHeight="1" spans="1:12">
      <c r="A2565" s="59">
        <v>2563</v>
      </c>
      <c r="B2565" s="59" t="s">
        <v>23</v>
      </c>
      <c r="C2565" s="59" t="s">
        <v>3151</v>
      </c>
      <c r="D2565" s="59">
        <v>4.35</v>
      </c>
      <c r="E2565" s="62">
        <v>5000</v>
      </c>
      <c r="F2565" s="59">
        <v>20191019</v>
      </c>
      <c r="G2565" s="59">
        <v>20201019</v>
      </c>
      <c r="H2565" s="59">
        <v>20200630</v>
      </c>
      <c r="I2565" s="59" t="s">
        <v>367</v>
      </c>
      <c r="J2565" s="59">
        <v>4.35</v>
      </c>
      <c r="K2565" s="59" t="s">
        <v>79</v>
      </c>
      <c r="L2565" s="66">
        <v>54.98</v>
      </c>
    </row>
    <row r="2566" ht="25" customHeight="1" spans="1:12">
      <c r="A2566" s="59">
        <v>2564</v>
      </c>
      <c r="B2566" s="59" t="s">
        <v>23</v>
      </c>
      <c r="C2566" s="59" t="s">
        <v>3152</v>
      </c>
      <c r="D2566" s="59">
        <v>4.35</v>
      </c>
      <c r="E2566" s="62">
        <v>5000</v>
      </c>
      <c r="F2566" s="59">
        <v>20191019</v>
      </c>
      <c r="G2566" s="59">
        <v>20201019</v>
      </c>
      <c r="H2566" s="59">
        <v>20200630</v>
      </c>
      <c r="I2566" s="59" t="s">
        <v>367</v>
      </c>
      <c r="J2566" s="59">
        <v>4.35</v>
      </c>
      <c r="K2566" s="59" t="s">
        <v>79</v>
      </c>
      <c r="L2566" s="66">
        <v>54.98</v>
      </c>
    </row>
    <row r="2567" ht="25" customHeight="1" spans="1:12">
      <c r="A2567" s="59">
        <v>2565</v>
      </c>
      <c r="B2567" s="59" t="s">
        <v>23</v>
      </c>
      <c r="C2567" s="59" t="s">
        <v>3153</v>
      </c>
      <c r="D2567" s="59">
        <v>4.35</v>
      </c>
      <c r="E2567" s="62">
        <v>5000</v>
      </c>
      <c r="F2567" s="59">
        <v>20191019</v>
      </c>
      <c r="G2567" s="59">
        <v>20201019</v>
      </c>
      <c r="H2567" s="59">
        <v>20200630</v>
      </c>
      <c r="I2567" s="59" t="s">
        <v>367</v>
      </c>
      <c r="J2567" s="59">
        <v>4.35</v>
      </c>
      <c r="K2567" s="59" t="s">
        <v>79</v>
      </c>
      <c r="L2567" s="66">
        <v>54.98</v>
      </c>
    </row>
    <row r="2568" ht="25" customHeight="1" spans="1:12">
      <c r="A2568" s="59">
        <v>2566</v>
      </c>
      <c r="B2568" s="59" t="s">
        <v>23</v>
      </c>
      <c r="C2568" s="59" t="s">
        <v>3154</v>
      </c>
      <c r="D2568" s="59">
        <v>4.35</v>
      </c>
      <c r="E2568" s="62">
        <v>5000</v>
      </c>
      <c r="F2568" s="59">
        <v>20191019</v>
      </c>
      <c r="G2568" s="59">
        <v>20201019</v>
      </c>
      <c r="H2568" s="59">
        <v>20200630</v>
      </c>
      <c r="I2568" s="59" t="s">
        <v>367</v>
      </c>
      <c r="J2568" s="59">
        <v>4.35</v>
      </c>
      <c r="K2568" s="59" t="s">
        <v>79</v>
      </c>
      <c r="L2568" s="66">
        <v>54.98</v>
      </c>
    </row>
    <row r="2569" ht="25" customHeight="1" spans="1:12">
      <c r="A2569" s="59">
        <v>2567</v>
      </c>
      <c r="B2569" s="59" t="s">
        <v>23</v>
      </c>
      <c r="C2569" s="59" t="s">
        <v>3155</v>
      </c>
      <c r="D2569" s="59">
        <v>4.35</v>
      </c>
      <c r="E2569" s="62">
        <v>5000</v>
      </c>
      <c r="F2569" s="59">
        <v>20191019</v>
      </c>
      <c r="G2569" s="59">
        <v>20201019</v>
      </c>
      <c r="H2569" s="59">
        <v>20200630</v>
      </c>
      <c r="I2569" s="59" t="s">
        <v>367</v>
      </c>
      <c r="J2569" s="59">
        <v>4.35</v>
      </c>
      <c r="K2569" s="59" t="s">
        <v>79</v>
      </c>
      <c r="L2569" s="66">
        <v>54.98</v>
      </c>
    </row>
    <row r="2570" ht="25" customHeight="1" spans="1:12">
      <c r="A2570" s="59">
        <v>2568</v>
      </c>
      <c r="B2570" s="59" t="s">
        <v>23</v>
      </c>
      <c r="C2570" s="59" t="s">
        <v>3156</v>
      </c>
      <c r="D2570" s="59">
        <v>4.35</v>
      </c>
      <c r="E2570" s="62">
        <v>5000</v>
      </c>
      <c r="F2570" s="59">
        <v>20191019</v>
      </c>
      <c r="G2570" s="59">
        <v>20201019</v>
      </c>
      <c r="H2570" s="59">
        <v>20200630</v>
      </c>
      <c r="I2570" s="59" t="s">
        <v>367</v>
      </c>
      <c r="J2570" s="59">
        <v>4.35</v>
      </c>
      <c r="K2570" s="59" t="s">
        <v>79</v>
      </c>
      <c r="L2570" s="66">
        <v>54.98</v>
      </c>
    </row>
    <row r="2571" ht="25" customHeight="1" spans="1:12">
      <c r="A2571" s="59">
        <v>2569</v>
      </c>
      <c r="B2571" s="59" t="s">
        <v>23</v>
      </c>
      <c r="C2571" s="59" t="s">
        <v>3157</v>
      </c>
      <c r="D2571" s="59">
        <v>4.35</v>
      </c>
      <c r="E2571" s="62">
        <v>5000</v>
      </c>
      <c r="F2571" s="59">
        <v>20191019</v>
      </c>
      <c r="G2571" s="59">
        <v>20201019</v>
      </c>
      <c r="H2571" s="59">
        <v>20200630</v>
      </c>
      <c r="I2571" s="59" t="s">
        <v>367</v>
      </c>
      <c r="J2571" s="59">
        <v>4.35</v>
      </c>
      <c r="K2571" s="59" t="s">
        <v>79</v>
      </c>
      <c r="L2571" s="66">
        <v>54.98</v>
      </c>
    </row>
    <row r="2572" ht="25" customHeight="1" spans="1:12">
      <c r="A2572" s="59">
        <v>2570</v>
      </c>
      <c r="B2572" s="59" t="s">
        <v>23</v>
      </c>
      <c r="C2572" s="59" t="s">
        <v>3158</v>
      </c>
      <c r="D2572" s="59">
        <v>4.35</v>
      </c>
      <c r="E2572" s="62">
        <v>5000</v>
      </c>
      <c r="F2572" s="59">
        <v>20191019</v>
      </c>
      <c r="G2572" s="59">
        <v>20201019</v>
      </c>
      <c r="H2572" s="59">
        <v>20200630</v>
      </c>
      <c r="I2572" s="59" t="s">
        <v>367</v>
      </c>
      <c r="J2572" s="59">
        <v>4.35</v>
      </c>
      <c r="K2572" s="59" t="s">
        <v>79</v>
      </c>
      <c r="L2572" s="66">
        <v>54.98</v>
      </c>
    </row>
    <row r="2573" ht="25" customHeight="1" spans="1:12">
      <c r="A2573" s="59">
        <v>2571</v>
      </c>
      <c r="B2573" s="59" t="s">
        <v>23</v>
      </c>
      <c r="C2573" s="59" t="s">
        <v>3159</v>
      </c>
      <c r="D2573" s="59">
        <v>4.35</v>
      </c>
      <c r="E2573" s="62">
        <v>5000</v>
      </c>
      <c r="F2573" s="59">
        <v>20191019</v>
      </c>
      <c r="G2573" s="59">
        <v>20201019</v>
      </c>
      <c r="H2573" s="59">
        <v>20200630</v>
      </c>
      <c r="I2573" s="59" t="s">
        <v>367</v>
      </c>
      <c r="J2573" s="59">
        <v>4.35</v>
      </c>
      <c r="K2573" s="59" t="s">
        <v>79</v>
      </c>
      <c r="L2573" s="66">
        <v>54.98</v>
      </c>
    </row>
    <row r="2574" ht="25" customHeight="1" spans="1:12">
      <c r="A2574" s="59">
        <v>2572</v>
      </c>
      <c r="B2574" s="59" t="s">
        <v>23</v>
      </c>
      <c r="C2574" s="59" t="s">
        <v>3160</v>
      </c>
      <c r="D2574" s="59">
        <v>4.35</v>
      </c>
      <c r="E2574" s="62">
        <v>5000</v>
      </c>
      <c r="F2574" s="59">
        <v>20191019</v>
      </c>
      <c r="G2574" s="59">
        <v>20201019</v>
      </c>
      <c r="H2574" s="59">
        <v>20200630</v>
      </c>
      <c r="I2574" s="59" t="s">
        <v>367</v>
      </c>
      <c r="J2574" s="59">
        <v>4.35</v>
      </c>
      <c r="K2574" s="59" t="s">
        <v>79</v>
      </c>
      <c r="L2574" s="66">
        <v>54.98</v>
      </c>
    </row>
    <row r="2575" ht="25" customHeight="1" spans="1:12">
      <c r="A2575" s="59">
        <v>2573</v>
      </c>
      <c r="B2575" s="59" t="s">
        <v>23</v>
      </c>
      <c r="C2575" s="59" t="s">
        <v>3161</v>
      </c>
      <c r="D2575" s="59">
        <v>4.35</v>
      </c>
      <c r="E2575" s="62">
        <v>5000</v>
      </c>
      <c r="F2575" s="59">
        <v>20191019</v>
      </c>
      <c r="G2575" s="59">
        <v>20201019</v>
      </c>
      <c r="H2575" s="59">
        <v>20200630</v>
      </c>
      <c r="I2575" s="59" t="s">
        <v>367</v>
      </c>
      <c r="J2575" s="59">
        <v>4.35</v>
      </c>
      <c r="K2575" s="59" t="s">
        <v>79</v>
      </c>
      <c r="L2575" s="66">
        <v>54.98</v>
      </c>
    </row>
    <row r="2576" ht="25" customHeight="1" spans="1:12">
      <c r="A2576" s="59">
        <v>2574</v>
      </c>
      <c r="B2576" s="59" t="s">
        <v>23</v>
      </c>
      <c r="C2576" s="59" t="s">
        <v>3162</v>
      </c>
      <c r="D2576" s="59">
        <v>4.35</v>
      </c>
      <c r="E2576" s="62">
        <v>5000</v>
      </c>
      <c r="F2576" s="59">
        <v>20191020</v>
      </c>
      <c r="G2576" s="59">
        <v>20201020</v>
      </c>
      <c r="H2576" s="59">
        <v>20200630</v>
      </c>
      <c r="I2576" s="59" t="s">
        <v>367</v>
      </c>
      <c r="J2576" s="59">
        <v>4.35</v>
      </c>
      <c r="K2576" s="59" t="s">
        <v>79</v>
      </c>
      <c r="L2576" s="66">
        <v>54.98</v>
      </c>
    </row>
    <row r="2577" ht="25" customHeight="1" spans="1:12">
      <c r="A2577" s="59">
        <v>2575</v>
      </c>
      <c r="B2577" s="59" t="s">
        <v>23</v>
      </c>
      <c r="C2577" s="59" t="s">
        <v>3163</v>
      </c>
      <c r="D2577" s="59">
        <v>4.35</v>
      </c>
      <c r="E2577" s="62">
        <v>5000</v>
      </c>
      <c r="F2577" s="59">
        <v>20191020</v>
      </c>
      <c r="G2577" s="59">
        <v>20201020</v>
      </c>
      <c r="H2577" s="59">
        <v>20200630</v>
      </c>
      <c r="I2577" s="59" t="s">
        <v>367</v>
      </c>
      <c r="J2577" s="59">
        <v>4.35</v>
      </c>
      <c r="K2577" s="59" t="s">
        <v>79</v>
      </c>
      <c r="L2577" s="66">
        <v>54.98</v>
      </c>
    </row>
    <row r="2578" ht="25" customHeight="1" spans="1:12">
      <c r="A2578" s="59">
        <v>2576</v>
      </c>
      <c r="B2578" s="59" t="s">
        <v>23</v>
      </c>
      <c r="C2578" s="59" t="s">
        <v>3164</v>
      </c>
      <c r="D2578" s="59">
        <v>4.35</v>
      </c>
      <c r="E2578" s="62">
        <v>5000</v>
      </c>
      <c r="F2578" s="59">
        <v>20191020</v>
      </c>
      <c r="G2578" s="59">
        <v>20201020</v>
      </c>
      <c r="H2578" s="59">
        <v>20200630</v>
      </c>
      <c r="I2578" s="59" t="s">
        <v>367</v>
      </c>
      <c r="J2578" s="59">
        <v>4.35</v>
      </c>
      <c r="K2578" s="59" t="s">
        <v>79</v>
      </c>
      <c r="L2578" s="66">
        <v>54.98</v>
      </c>
    </row>
    <row r="2579" ht="25" customHeight="1" spans="1:12">
      <c r="A2579" s="59">
        <v>2577</v>
      </c>
      <c r="B2579" s="59" t="s">
        <v>23</v>
      </c>
      <c r="C2579" s="59" t="s">
        <v>3165</v>
      </c>
      <c r="D2579" s="59">
        <v>4.35</v>
      </c>
      <c r="E2579" s="62">
        <v>5000</v>
      </c>
      <c r="F2579" s="59">
        <v>20191020</v>
      </c>
      <c r="G2579" s="59">
        <v>20201020</v>
      </c>
      <c r="H2579" s="59">
        <v>20200630</v>
      </c>
      <c r="I2579" s="59" t="s">
        <v>367</v>
      </c>
      <c r="J2579" s="59">
        <v>4.35</v>
      </c>
      <c r="K2579" s="59" t="s">
        <v>79</v>
      </c>
      <c r="L2579" s="66">
        <v>54.98</v>
      </c>
    </row>
    <row r="2580" ht="25" customHeight="1" spans="1:12">
      <c r="A2580" s="59">
        <v>2578</v>
      </c>
      <c r="B2580" s="59" t="s">
        <v>23</v>
      </c>
      <c r="C2580" s="59" t="s">
        <v>3166</v>
      </c>
      <c r="D2580" s="59">
        <v>4.35</v>
      </c>
      <c r="E2580" s="62">
        <v>5000</v>
      </c>
      <c r="F2580" s="59">
        <v>20191020</v>
      </c>
      <c r="G2580" s="59">
        <v>20201020</v>
      </c>
      <c r="H2580" s="59">
        <v>20200630</v>
      </c>
      <c r="I2580" s="59" t="s">
        <v>367</v>
      </c>
      <c r="J2580" s="59">
        <v>4.35</v>
      </c>
      <c r="K2580" s="59" t="s">
        <v>79</v>
      </c>
      <c r="L2580" s="66">
        <v>54.98</v>
      </c>
    </row>
    <row r="2581" ht="25" customHeight="1" spans="1:12">
      <c r="A2581" s="59">
        <v>2579</v>
      </c>
      <c r="B2581" s="59" t="s">
        <v>23</v>
      </c>
      <c r="C2581" s="59" t="s">
        <v>3167</v>
      </c>
      <c r="D2581" s="59">
        <v>4.35</v>
      </c>
      <c r="E2581" s="62">
        <v>5000</v>
      </c>
      <c r="F2581" s="59">
        <v>20191020</v>
      </c>
      <c r="G2581" s="59">
        <v>20201020</v>
      </c>
      <c r="H2581" s="59">
        <v>20200630</v>
      </c>
      <c r="I2581" s="59" t="s">
        <v>367</v>
      </c>
      <c r="J2581" s="59">
        <v>4.35</v>
      </c>
      <c r="K2581" s="59" t="s">
        <v>79</v>
      </c>
      <c r="L2581" s="66">
        <v>54.98</v>
      </c>
    </row>
    <row r="2582" ht="25" customHeight="1" spans="1:12">
      <c r="A2582" s="59">
        <v>2580</v>
      </c>
      <c r="B2582" s="59" t="s">
        <v>23</v>
      </c>
      <c r="C2582" s="59" t="s">
        <v>3168</v>
      </c>
      <c r="D2582" s="59">
        <v>4.35</v>
      </c>
      <c r="E2582" s="62">
        <v>5000</v>
      </c>
      <c r="F2582" s="59">
        <v>20191020</v>
      </c>
      <c r="G2582" s="59">
        <v>20201020</v>
      </c>
      <c r="H2582" s="59">
        <v>20200630</v>
      </c>
      <c r="I2582" s="59" t="s">
        <v>367</v>
      </c>
      <c r="J2582" s="59">
        <v>4.35</v>
      </c>
      <c r="K2582" s="59" t="s">
        <v>79</v>
      </c>
      <c r="L2582" s="66">
        <v>54.98</v>
      </c>
    </row>
    <row r="2583" ht="25" customHeight="1" spans="1:12">
      <c r="A2583" s="59">
        <v>2581</v>
      </c>
      <c r="B2583" s="59" t="s">
        <v>23</v>
      </c>
      <c r="C2583" s="59" t="s">
        <v>3169</v>
      </c>
      <c r="D2583" s="59">
        <v>4.35</v>
      </c>
      <c r="E2583" s="62">
        <v>5000</v>
      </c>
      <c r="F2583" s="59">
        <v>20191020</v>
      </c>
      <c r="G2583" s="59">
        <v>20201020</v>
      </c>
      <c r="H2583" s="59">
        <v>20200630</v>
      </c>
      <c r="I2583" s="59" t="s">
        <v>367</v>
      </c>
      <c r="J2583" s="59">
        <v>4.35</v>
      </c>
      <c r="K2583" s="59" t="s">
        <v>79</v>
      </c>
      <c r="L2583" s="66">
        <v>54.98</v>
      </c>
    </row>
    <row r="2584" ht="25" customHeight="1" spans="1:12">
      <c r="A2584" s="59">
        <v>2582</v>
      </c>
      <c r="B2584" s="59" t="s">
        <v>23</v>
      </c>
      <c r="C2584" s="59" t="s">
        <v>3170</v>
      </c>
      <c r="D2584" s="59">
        <v>4.35</v>
      </c>
      <c r="E2584" s="62">
        <v>5000</v>
      </c>
      <c r="F2584" s="59">
        <v>20191020</v>
      </c>
      <c r="G2584" s="59">
        <v>20201020</v>
      </c>
      <c r="H2584" s="59">
        <v>20200630</v>
      </c>
      <c r="I2584" s="59" t="s">
        <v>367</v>
      </c>
      <c r="J2584" s="59">
        <v>4.35</v>
      </c>
      <c r="K2584" s="59" t="s">
        <v>79</v>
      </c>
      <c r="L2584" s="66">
        <v>54.98</v>
      </c>
    </row>
    <row r="2585" ht="25" customHeight="1" spans="1:12">
      <c r="A2585" s="59">
        <v>2583</v>
      </c>
      <c r="B2585" s="59" t="s">
        <v>23</v>
      </c>
      <c r="C2585" s="59" t="s">
        <v>3171</v>
      </c>
      <c r="D2585" s="59">
        <v>4.35</v>
      </c>
      <c r="E2585" s="62">
        <v>5000</v>
      </c>
      <c r="F2585" s="59">
        <v>20191020</v>
      </c>
      <c r="G2585" s="59">
        <v>20201020</v>
      </c>
      <c r="H2585" s="59">
        <v>20200630</v>
      </c>
      <c r="I2585" s="59" t="s">
        <v>367</v>
      </c>
      <c r="J2585" s="59">
        <v>4.35</v>
      </c>
      <c r="K2585" s="59" t="s">
        <v>79</v>
      </c>
      <c r="L2585" s="66">
        <v>54.98</v>
      </c>
    </row>
    <row r="2586" ht="25" customHeight="1" spans="1:12">
      <c r="A2586" s="59">
        <v>2584</v>
      </c>
      <c r="B2586" s="59" t="s">
        <v>23</v>
      </c>
      <c r="C2586" s="59" t="s">
        <v>3172</v>
      </c>
      <c r="D2586" s="59">
        <v>4.35</v>
      </c>
      <c r="E2586" s="62">
        <v>5000</v>
      </c>
      <c r="F2586" s="59">
        <v>20191021</v>
      </c>
      <c r="G2586" s="59">
        <v>20201021</v>
      </c>
      <c r="H2586" s="59">
        <v>20200630</v>
      </c>
      <c r="I2586" s="59" t="s">
        <v>367</v>
      </c>
      <c r="J2586" s="59">
        <v>4.35</v>
      </c>
      <c r="K2586" s="59" t="s">
        <v>79</v>
      </c>
      <c r="L2586" s="66">
        <v>54.98</v>
      </c>
    </row>
    <row r="2587" ht="25" customHeight="1" spans="1:12">
      <c r="A2587" s="59">
        <v>2585</v>
      </c>
      <c r="B2587" s="59" t="s">
        <v>23</v>
      </c>
      <c r="C2587" s="59" t="s">
        <v>3173</v>
      </c>
      <c r="D2587" s="59">
        <v>4.35</v>
      </c>
      <c r="E2587" s="62">
        <v>5000</v>
      </c>
      <c r="F2587" s="59">
        <v>20191021</v>
      </c>
      <c r="G2587" s="59">
        <v>20201021</v>
      </c>
      <c r="H2587" s="59">
        <v>20200630</v>
      </c>
      <c r="I2587" s="59" t="s">
        <v>367</v>
      </c>
      <c r="J2587" s="59">
        <v>4.35</v>
      </c>
      <c r="K2587" s="59" t="s">
        <v>79</v>
      </c>
      <c r="L2587" s="66">
        <v>54.98</v>
      </c>
    </row>
    <row r="2588" ht="25" customHeight="1" spans="1:12">
      <c r="A2588" s="59">
        <v>2586</v>
      </c>
      <c r="B2588" s="59" t="s">
        <v>23</v>
      </c>
      <c r="C2588" s="59" t="s">
        <v>3174</v>
      </c>
      <c r="D2588" s="59">
        <v>4.35</v>
      </c>
      <c r="E2588" s="62">
        <v>5000</v>
      </c>
      <c r="F2588" s="59">
        <v>20191022</v>
      </c>
      <c r="G2588" s="59">
        <v>20201022</v>
      </c>
      <c r="H2588" s="59">
        <v>20200630</v>
      </c>
      <c r="I2588" s="59" t="s">
        <v>367</v>
      </c>
      <c r="J2588" s="59">
        <v>4.35</v>
      </c>
      <c r="K2588" s="59" t="s">
        <v>79</v>
      </c>
      <c r="L2588" s="66">
        <v>54.98</v>
      </c>
    </row>
    <row r="2589" ht="25" customHeight="1" spans="1:12">
      <c r="A2589" s="59">
        <v>2587</v>
      </c>
      <c r="B2589" s="59" t="s">
        <v>23</v>
      </c>
      <c r="C2589" s="59" t="s">
        <v>3175</v>
      </c>
      <c r="D2589" s="59">
        <v>4.35</v>
      </c>
      <c r="E2589" s="62">
        <v>5000</v>
      </c>
      <c r="F2589" s="59">
        <v>20191024</v>
      </c>
      <c r="G2589" s="59">
        <v>20201024</v>
      </c>
      <c r="H2589" s="59">
        <v>20200630</v>
      </c>
      <c r="I2589" s="59" t="s">
        <v>367</v>
      </c>
      <c r="J2589" s="59">
        <v>4.35</v>
      </c>
      <c r="K2589" s="59" t="s">
        <v>79</v>
      </c>
      <c r="L2589" s="66">
        <v>54.98</v>
      </c>
    </row>
    <row r="2590" ht="25" customHeight="1" spans="1:12">
      <c r="A2590" s="59">
        <v>2588</v>
      </c>
      <c r="B2590" s="59" t="s">
        <v>23</v>
      </c>
      <c r="C2590" s="59" t="s">
        <v>3176</v>
      </c>
      <c r="D2590" s="59">
        <v>4.35</v>
      </c>
      <c r="E2590" s="62">
        <v>5000</v>
      </c>
      <c r="F2590" s="59">
        <v>20191024</v>
      </c>
      <c r="G2590" s="59">
        <v>20201024</v>
      </c>
      <c r="H2590" s="59">
        <v>20200630</v>
      </c>
      <c r="I2590" s="59" t="s">
        <v>367</v>
      </c>
      <c r="J2590" s="59">
        <v>4.35</v>
      </c>
      <c r="K2590" s="59" t="s">
        <v>79</v>
      </c>
      <c r="L2590" s="66">
        <v>54.98</v>
      </c>
    </row>
    <row r="2591" ht="25" customHeight="1" spans="1:12">
      <c r="A2591" s="59">
        <v>2589</v>
      </c>
      <c r="B2591" s="59" t="s">
        <v>23</v>
      </c>
      <c r="C2591" s="59" t="s">
        <v>3177</v>
      </c>
      <c r="D2591" s="59">
        <v>4.35</v>
      </c>
      <c r="E2591" s="62">
        <v>5000</v>
      </c>
      <c r="F2591" s="59">
        <v>20191024</v>
      </c>
      <c r="G2591" s="59">
        <v>20201024</v>
      </c>
      <c r="H2591" s="59">
        <v>20200630</v>
      </c>
      <c r="I2591" s="59" t="s">
        <v>367</v>
      </c>
      <c r="J2591" s="59">
        <v>4.35</v>
      </c>
      <c r="K2591" s="59" t="s">
        <v>79</v>
      </c>
      <c r="L2591" s="66">
        <v>54.98</v>
      </c>
    </row>
    <row r="2592" ht="25" customHeight="1" spans="1:12">
      <c r="A2592" s="59">
        <v>2590</v>
      </c>
      <c r="B2592" s="59" t="s">
        <v>23</v>
      </c>
      <c r="C2592" s="59" t="s">
        <v>3178</v>
      </c>
      <c r="D2592" s="59">
        <v>4.35</v>
      </c>
      <c r="E2592" s="62">
        <v>5000</v>
      </c>
      <c r="F2592" s="59">
        <v>20191025</v>
      </c>
      <c r="G2592" s="59">
        <v>20201025</v>
      </c>
      <c r="H2592" s="59">
        <v>20200630</v>
      </c>
      <c r="I2592" s="59" t="s">
        <v>367</v>
      </c>
      <c r="J2592" s="59">
        <v>4.35</v>
      </c>
      <c r="K2592" s="59" t="s">
        <v>79</v>
      </c>
      <c r="L2592" s="66">
        <v>54.98</v>
      </c>
    </row>
    <row r="2593" ht="25" customHeight="1" spans="1:12">
      <c r="A2593" s="59">
        <v>2591</v>
      </c>
      <c r="B2593" s="59" t="s">
        <v>23</v>
      </c>
      <c r="C2593" s="59" t="s">
        <v>3179</v>
      </c>
      <c r="D2593" s="59">
        <v>4.35</v>
      </c>
      <c r="E2593" s="62">
        <v>5000</v>
      </c>
      <c r="F2593" s="59">
        <v>20191025</v>
      </c>
      <c r="G2593" s="59">
        <v>20201025</v>
      </c>
      <c r="H2593" s="59">
        <v>20200630</v>
      </c>
      <c r="I2593" s="59" t="s">
        <v>367</v>
      </c>
      <c r="J2593" s="59">
        <v>4.35</v>
      </c>
      <c r="K2593" s="59" t="s">
        <v>79</v>
      </c>
      <c r="L2593" s="66">
        <v>54.98</v>
      </c>
    </row>
    <row r="2594" ht="25" customHeight="1" spans="1:12">
      <c r="A2594" s="59">
        <v>2592</v>
      </c>
      <c r="B2594" s="59" t="s">
        <v>23</v>
      </c>
      <c r="C2594" s="59" t="s">
        <v>3180</v>
      </c>
      <c r="D2594" s="59">
        <v>4.35</v>
      </c>
      <c r="E2594" s="62">
        <v>5000</v>
      </c>
      <c r="F2594" s="59">
        <v>20191025</v>
      </c>
      <c r="G2594" s="59">
        <v>20201025</v>
      </c>
      <c r="H2594" s="59">
        <v>20200630</v>
      </c>
      <c r="I2594" s="59" t="s">
        <v>367</v>
      </c>
      <c r="J2594" s="59">
        <v>4.35</v>
      </c>
      <c r="K2594" s="59" t="s">
        <v>79</v>
      </c>
      <c r="L2594" s="66">
        <v>54.98</v>
      </c>
    </row>
    <row r="2595" ht="25" customHeight="1" spans="1:12">
      <c r="A2595" s="59">
        <v>2593</v>
      </c>
      <c r="B2595" s="59" t="s">
        <v>23</v>
      </c>
      <c r="C2595" s="59" t="s">
        <v>3181</v>
      </c>
      <c r="D2595" s="59">
        <v>4.35</v>
      </c>
      <c r="E2595" s="62">
        <v>5000</v>
      </c>
      <c r="F2595" s="59">
        <v>20191025</v>
      </c>
      <c r="G2595" s="59">
        <v>20201025</v>
      </c>
      <c r="H2595" s="59">
        <v>20200630</v>
      </c>
      <c r="I2595" s="59" t="s">
        <v>367</v>
      </c>
      <c r="J2595" s="59">
        <v>4.35</v>
      </c>
      <c r="K2595" s="59" t="s">
        <v>79</v>
      </c>
      <c r="L2595" s="66">
        <v>54.98</v>
      </c>
    </row>
    <row r="2596" ht="25" customHeight="1" spans="1:12">
      <c r="A2596" s="59">
        <v>2594</v>
      </c>
      <c r="B2596" s="59" t="s">
        <v>23</v>
      </c>
      <c r="C2596" s="59" t="s">
        <v>3182</v>
      </c>
      <c r="D2596" s="59">
        <v>4.35</v>
      </c>
      <c r="E2596" s="62">
        <v>5000</v>
      </c>
      <c r="F2596" s="59">
        <v>20191026</v>
      </c>
      <c r="G2596" s="59">
        <v>20201026</v>
      </c>
      <c r="H2596" s="59">
        <v>20200630</v>
      </c>
      <c r="I2596" s="59" t="s">
        <v>367</v>
      </c>
      <c r="J2596" s="59">
        <v>4.35</v>
      </c>
      <c r="K2596" s="59" t="s">
        <v>79</v>
      </c>
      <c r="L2596" s="66">
        <v>54.98</v>
      </c>
    </row>
    <row r="2597" ht="25" customHeight="1" spans="1:12">
      <c r="A2597" s="59">
        <v>2595</v>
      </c>
      <c r="B2597" s="59" t="s">
        <v>23</v>
      </c>
      <c r="C2597" s="59" t="s">
        <v>3183</v>
      </c>
      <c r="D2597" s="59">
        <v>4.35</v>
      </c>
      <c r="E2597" s="62">
        <v>5000</v>
      </c>
      <c r="F2597" s="59">
        <v>20191027</v>
      </c>
      <c r="G2597" s="59">
        <v>20201027</v>
      </c>
      <c r="H2597" s="59">
        <v>20200630</v>
      </c>
      <c r="I2597" s="59" t="s">
        <v>367</v>
      </c>
      <c r="J2597" s="59">
        <v>4.35</v>
      </c>
      <c r="K2597" s="59" t="s">
        <v>79</v>
      </c>
      <c r="L2597" s="66">
        <v>54.98</v>
      </c>
    </row>
    <row r="2598" ht="25" customHeight="1" spans="1:12">
      <c r="A2598" s="59">
        <v>2596</v>
      </c>
      <c r="B2598" s="59" t="s">
        <v>23</v>
      </c>
      <c r="C2598" s="59" t="s">
        <v>3184</v>
      </c>
      <c r="D2598" s="59">
        <v>4.35</v>
      </c>
      <c r="E2598" s="62">
        <v>5000</v>
      </c>
      <c r="F2598" s="59">
        <v>20191027</v>
      </c>
      <c r="G2598" s="59">
        <v>20201027</v>
      </c>
      <c r="H2598" s="59">
        <v>20200630</v>
      </c>
      <c r="I2598" s="59" t="s">
        <v>367</v>
      </c>
      <c r="J2598" s="59">
        <v>4.35</v>
      </c>
      <c r="K2598" s="59" t="s">
        <v>79</v>
      </c>
      <c r="L2598" s="66">
        <v>54.98</v>
      </c>
    </row>
    <row r="2599" ht="25" customHeight="1" spans="1:12">
      <c r="A2599" s="59">
        <v>2597</v>
      </c>
      <c r="B2599" s="59" t="s">
        <v>23</v>
      </c>
      <c r="C2599" s="59" t="s">
        <v>3185</v>
      </c>
      <c r="D2599" s="59">
        <v>4.35</v>
      </c>
      <c r="E2599" s="62">
        <v>5000</v>
      </c>
      <c r="F2599" s="59">
        <v>20191029</v>
      </c>
      <c r="G2599" s="59">
        <v>20201029</v>
      </c>
      <c r="H2599" s="59">
        <v>20200630</v>
      </c>
      <c r="I2599" s="59" t="s">
        <v>367</v>
      </c>
      <c r="J2599" s="59">
        <v>4.35</v>
      </c>
      <c r="K2599" s="59" t="s">
        <v>79</v>
      </c>
      <c r="L2599" s="66">
        <v>54.98</v>
      </c>
    </row>
    <row r="2600" ht="25" customHeight="1" spans="1:12">
      <c r="A2600" s="59">
        <v>2598</v>
      </c>
      <c r="B2600" s="59" t="s">
        <v>23</v>
      </c>
      <c r="C2600" s="59" t="s">
        <v>3186</v>
      </c>
      <c r="D2600" s="59">
        <v>4.35</v>
      </c>
      <c r="E2600" s="62">
        <v>5000</v>
      </c>
      <c r="F2600" s="59">
        <v>20191029</v>
      </c>
      <c r="G2600" s="59">
        <v>20201029</v>
      </c>
      <c r="H2600" s="59">
        <v>20200630</v>
      </c>
      <c r="I2600" s="59" t="s">
        <v>367</v>
      </c>
      <c r="J2600" s="59">
        <v>4.35</v>
      </c>
      <c r="K2600" s="59" t="s">
        <v>79</v>
      </c>
      <c r="L2600" s="66">
        <v>54.98</v>
      </c>
    </row>
    <row r="2601" ht="25" customHeight="1" spans="1:12">
      <c r="A2601" s="59">
        <v>2599</v>
      </c>
      <c r="B2601" s="59" t="s">
        <v>23</v>
      </c>
      <c r="C2601" s="59" t="s">
        <v>3187</v>
      </c>
      <c r="D2601" s="59">
        <v>4.35</v>
      </c>
      <c r="E2601" s="62">
        <v>5000</v>
      </c>
      <c r="F2601" s="59">
        <v>20191029</v>
      </c>
      <c r="G2601" s="59">
        <v>20201029</v>
      </c>
      <c r="H2601" s="59">
        <v>20200630</v>
      </c>
      <c r="I2601" s="59" t="s">
        <v>367</v>
      </c>
      <c r="J2601" s="59">
        <v>4.35</v>
      </c>
      <c r="K2601" s="59" t="s">
        <v>79</v>
      </c>
      <c r="L2601" s="66">
        <v>54.98</v>
      </c>
    </row>
    <row r="2602" ht="25" customHeight="1" spans="1:12">
      <c r="A2602" s="59">
        <v>2600</v>
      </c>
      <c r="B2602" s="59" t="s">
        <v>23</v>
      </c>
      <c r="C2602" s="59" t="s">
        <v>3188</v>
      </c>
      <c r="D2602" s="59">
        <v>4.35</v>
      </c>
      <c r="E2602" s="62">
        <v>5000</v>
      </c>
      <c r="F2602" s="59">
        <v>20191029</v>
      </c>
      <c r="G2602" s="59">
        <v>20201029</v>
      </c>
      <c r="H2602" s="59">
        <v>20200630</v>
      </c>
      <c r="I2602" s="59" t="s">
        <v>367</v>
      </c>
      <c r="J2602" s="59">
        <v>4.35</v>
      </c>
      <c r="K2602" s="59" t="s">
        <v>79</v>
      </c>
      <c r="L2602" s="66">
        <v>54.98</v>
      </c>
    </row>
    <row r="2603" ht="25" customHeight="1" spans="1:12">
      <c r="A2603" s="59">
        <v>2601</v>
      </c>
      <c r="B2603" s="59" t="s">
        <v>23</v>
      </c>
      <c r="C2603" s="59" t="s">
        <v>3189</v>
      </c>
      <c r="D2603" s="59">
        <v>4.35</v>
      </c>
      <c r="E2603" s="62">
        <v>5000</v>
      </c>
      <c r="F2603" s="59">
        <v>20191029</v>
      </c>
      <c r="G2603" s="59">
        <v>20201029</v>
      </c>
      <c r="H2603" s="59">
        <v>20200630</v>
      </c>
      <c r="I2603" s="59" t="s">
        <v>367</v>
      </c>
      <c r="J2603" s="59">
        <v>4.35</v>
      </c>
      <c r="K2603" s="59" t="s">
        <v>79</v>
      </c>
      <c r="L2603" s="66">
        <v>54.98</v>
      </c>
    </row>
    <row r="2604" ht="25" customHeight="1" spans="1:12">
      <c r="A2604" s="59">
        <v>2602</v>
      </c>
      <c r="B2604" s="59" t="s">
        <v>23</v>
      </c>
      <c r="C2604" s="59" t="s">
        <v>3190</v>
      </c>
      <c r="D2604" s="59">
        <v>4.35</v>
      </c>
      <c r="E2604" s="62">
        <v>5000</v>
      </c>
      <c r="F2604" s="59">
        <v>20191031</v>
      </c>
      <c r="G2604" s="59">
        <v>20201031</v>
      </c>
      <c r="H2604" s="59">
        <v>20200630</v>
      </c>
      <c r="I2604" s="59" t="s">
        <v>367</v>
      </c>
      <c r="J2604" s="59">
        <v>4.35</v>
      </c>
      <c r="K2604" s="59" t="s">
        <v>79</v>
      </c>
      <c r="L2604" s="66">
        <v>54.98</v>
      </c>
    </row>
    <row r="2605" ht="25" customHeight="1" spans="1:12">
      <c r="A2605" s="59">
        <v>2603</v>
      </c>
      <c r="B2605" s="59" t="s">
        <v>23</v>
      </c>
      <c r="C2605" s="59" t="s">
        <v>3191</v>
      </c>
      <c r="D2605" s="59">
        <v>4.35</v>
      </c>
      <c r="E2605" s="62">
        <v>5000</v>
      </c>
      <c r="F2605" s="59">
        <v>20191031</v>
      </c>
      <c r="G2605" s="59">
        <v>20201031</v>
      </c>
      <c r="H2605" s="59">
        <v>20200630</v>
      </c>
      <c r="I2605" s="59" t="s">
        <v>367</v>
      </c>
      <c r="J2605" s="59">
        <v>4.35</v>
      </c>
      <c r="K2605" s="59" t="s">
        <v>79</v>
      </c>
      <c r="L2605" s="66">
        <v>54.98</v>
      </c>
    </row>
    <row r="2606" ht="25" customHeight="1" spans="1:12">
      <c r="A2606" s="59">
        <v>2604</v>
      </c>
      <c r="B2606" s="59" t="s">
        <v>23</v>
      </c>
      <c r="C2606" s="59" t="s">
        <v>3192</v>
      </c>
      <c r="D2606" s="59">
        <v>4.35</v>
      </c>
      <c r="E2606" s="62">
        <v>5000</v>
      </c>
      <c r="F2606" s="59">
        <v>20191031</v>
      </c>
      <c r="G2606" s="59">
        <v>20201031</v>
      </c>
      <c r="H2606" s="59">
        <v>20200630</v>
      </c>
      <c r="I2606" s="59" t="s">
        <v>367</v>
      </c>
      <c r="J2606" s="59">
        <v>4.35</v>
      </c>
      <c r="K2606" s="59" t="s">
        <v>79</v>
      </c>
      <c r="L2606" s="66">
        <v>54.98</v>
      </c>
    </row>
    <row r="2607" ht="25" customHeight="1" spans="1:12">
      <c r="A2607" s="59">
        <v>2605</v>
      </c>
      <c r="B2607" s="59" t="s">
        <v>23</v>
      </c>
      <c r="C2607" s="59" t="s">
        <v>3193</v>
      </c>
      <c r="D2607" s="59">
        <v>4.35</v>
      </c>
      <c r="E2607" s="62">
        <v>5000</v>
      </c>
      <c r="F2607" s="59">
        <v>20191031</v>
      </c>
      <c r="G2607" s="59">
        <v>20201031</v>
      </c>
      <c r="H2607" s="59">
        <v>20200630</v>
      </c>
      <c r="I2607" s="59" t="s">
        <v>367</v>
      </c>
      <c r="J2607" s="59">
        <v>4.35</v>
      </c>
      <c r="K2607" s="59" t="s">
        <v>79</v>
      </c>
      <c r="L2607" s="66">
        <v>54.98</v>
      </c>
    </row>
    <row r="2608" ht="25" customHeight="1" spans="1:12">
      <c r="A2608" s="59">
        <v>2606</v>
      </c>
      <c r="B2608" s="59" t="s">
        <v>23</v>
      </c>
      <c r="C2608" s="59" t="s">
        <v>3194</v>
      </c>
      <c r="D2608" s="59">
        <v>4.35</v>
      </c>
      <c r="E2608" s="62">
        <v>5000</v>
      </c>
      <c r="F2608" s="59" t="s">
        <v>2622</v>
      </c>
      <c r="G2608" s="59" t="s">
        <v>2623</v>
      </c>
      <c r="H2608" s="59">
        <v>20200630</v>
      </c>
      <c r="I2608" s="59" t="s">
        <v>367</v>
      </c>
      <c r="J2608" s="59">
        <v>4.35</v>
      </c>
      <c r="K2608" s="59" t="s">
        <v>79</v>
      </c>
      <c r="L2608" s="66">
        <v>54.98</v>
      </c>
    </row>
    <row r="2609" ht="25" customHeight="1" spans="1:12">
      <c r="A2609" s="59">
        <v>2607</v>
      </c>
      <c r="B2609" s="59" t="s">
        <v>23</v>
      </c>
      <c r="C2609" s="59" t="s">
        <v>3195</v>
      </c>
      <c r="D2609" s="59">
        <v>4.35</v>
      </c>
      <c r="E2609" s="62">
        <v>5000</v>
      </c>
      <c r="F2609" s="59" t="s">
        <v>3196</v>
      </c>
      <c r="G2609" s="59" t="s">
        <v>3197</v>
      </c>
      <c r="H2609" s="59">
        <v>20200630</v>
      </c>
      <c r="I2609" s="59" t="s">
        <v>367</v>
      </c>
      <c r="J2609" s="59">
        <v>4.35</v>
      </c>
      <c r="K2609" s="59" t="s">
        <v>79</v>
      </c>
      <c r="L2609" s="66">
        <v>54.98</v>
      </c>
    </row>
    <row r="2610" ht="25" customHeight="1" spans="1:12">
      <c r="A2610" s="59">
        <v>2608</v>
      </c>
      <c r="B2610" s="59" t="s">
        <v>23</v>
      </c>
      <c r="C2610" s="59" t="s">
        <v>3198</v>
      </c>
      <c r="D2610" s="59">
        <v>4.35</v>
      </c>
      <c r="E2610" s="62">
        <v>5000</v>
      </c>
      <c r="F2610" s="59" t="s">
        <v>2144</v>
      </c>
      <c r="G2610" s="59" t="s">
        <v>2145</v>
      </c>
      <c r="H2610" s="59">
        <v>20200630</v>
      </c>
      <c r="I2610" s="59" t="s">
        <v>367</v>
      </c>
      <c r="J2610" s="59">
        <v>4.35</v>
      </c>
      <c r="K2610" s="59" t="s">
        <v>79</v>
      </c>
      <c r="L2610" s="66">
        <v>54.98</v>
      </c>
    </row>
    <row r="2611" ht="25" customHeight="1" spans="1:12">
      <c r="A2611" s="59">
        <v>2609</v>
      </c>
      <c r="B2611" s="59" t="s">
        <v>23</v>
      </c>
      <c r="C2611" s="59" t="s">
        <v>3199</v>
      </c>
      <c r="D2611" s="59">
        <v>4.35</v>
      </c>
      <c r="E2611" s="62">
        <v>50000</v>
      </c>
      <c r="F2611" s="59" t="s">
        <v>123</v>
      </c>
      <c r="G2611" s="59" t="s">
        <v>124</v>
      </c>
      <c r="H2611" s="59">
        <v>20200630</v>
      </c>
      <c r="I2611" s="59" t="s">
        <v>367</v>
      </c>
      <c r="J2611" s="59">
        <v>4.35</v>
      </c>
      <c r="K2611" s="59" t="s">
        <v>79</v>
      </c>
      <c r="L2611" s="66">
        <v>549.8</v>
      </c>
    </row>
    <row r="2612" ht="25" customHeight="1" spans="1:12">
      <c r="A2612" s="59">
        <v>2610</v>
      </c>
      <c r="B2612" s="59" t="s">
        <v>23</v>
      </c>
      <c r="C2612" s="59" t="s">
        <v>3200</v>
      </c>
      <c r="D2612" s="59">
        <v>4.35</v>
      </c>
      <c r="E2612" s="62">
        <v>5000</v>
      </c>
      <c r="F2612" s="59" t="s">
        <v>501</v>
      </c>
      <c r="G2612" s="59" t="s">
        <v>502</v>
      </c>
      <c r="H2612" s="59">
        <v>20200630</v>
      </c>
      <c r="I2612" s="59" t="s">
        <v>367</v>
      </c>
      <c r="J2612" s="59">
        <v>4.35</v>
      </c>
      <c r="K2612" s="59" t="s">
        <v>79</v>
      </c>
      <c r="L2612" s="66">
        <v>54.98</v>
      </c>
    </row>
    <row r="2613" ht="25" customHeight="1" spans="1:12">
      <c r="A2613" s="59">
        <v>2611</v>
      </c>
      <c r="B2613" s="59" t="s">
        <v>23</v>
      </c>
      <c r="C2613" s="59" t="s">
        <v>3201</v>
      </c>
      <c r="D2613" s="59">
        <v>4.35</v>
      </c>
      <c r="E2613" s="62">
        <v>50000</v>
      </c>
      <c r="F2613" s="59" t="s">
        <v>501</v>
      </c>
      <c r="G2613" s="59" t="s">
        <v>502</v>
      </c>
      <c r="H2613" s="59">
        <v>20200630</v>
      </c>
      <c r="I2613" s="59" t="s">
        <v>367</v>
      </c>
      <c r="J2613" s="59">
        <v>4.35</v>
      </c>
      <c r="K2613" s="59" t="s">
        <v>79</v>
      </c>
      <c r="L2613" s="66">
        <v>549.8</v>
      </c>
    </row>
    <row r="2614" ht="25" customHeight="1" spans="1:12">
      <c r="A2614" s="59">
        <v>2612</v>
      </c>
      <c r="B2614" s="59" t="s">
        <v>23</v>
      </c>
      <c r="C2614" s="59" t="s">
        <v>3202</v>
      </c>
      <c r="D2614" s="59">
        <v>4.35</v>
      </c>
      <c r="E2614" s="62">
        <v>50000</v>
      </c>
      <c r="F2614" s="59" t="s">
        <v>501</v>
      </c>
      <c r="G2614" s="59" t="s">
        <v>502</v>
      </c>
      <c r="H2614" s="59">
        <v>20200630</v>
      </c>
      <c r="I2614" s="59" t="s">
        <v>367</v>
      </c>
      <c r="J2614" s="59">
        <v>4.35</v>
      </c>
      <c r="K2614" s="59" t="s">
        <v>79</v>
      </c>
      <c r="L2614" s="66">
        <v>549.8</v>
      </c>
    </row>
    <row r="2615" ht="25" customHeight="1" spans="1:12">
      <c r="A2615" s="59">
        <v>2613</v>
      </c>
      <c r="B2615" s="59" t="s">
        <v>23</v>
      </c>
      <c r="C2615" s="59" t="s">
        <v>3203</v>
      </c>
      <c r="D2615" s="59">
        <v>4.35</v>
      </c>
      <c r="E2615" s="62">
        <v>5000</v>
      </c>
      <c r="F2615" s="59" t="s">
        <v>3204</v>
      </c>
      <c r="G2615" s="59" t="s">
        <v>3205</v>
      </c>
      <c r="H2615" s="59">
        <v>20200630</v>
      </c>
      <c r="I2615" s="59" t="s">
        <v>367</v>
      </c>
      <c r="J2615" s="59">
        <v>4.35</v>
      </c>
      <c r="K2615" s="59" t="s">
        <v>79</v>
      </c>
      <c r="L2615" s="66">
        <v>54.98</v>
      </c>
    </row>
    <row r="2616" ht="25" customHeight="1" spans="1:12">
      <c r="A2616" s="59">
        <v>2614</v>
      </c>
      <c r="B2616" s="59" t="s">
        <v>23</v>
      </c>
      <c r="C2616" s="59" t="s">
        <v>3206</v>
      </c>
      <c r="D2616" s="59">
        <v>4.35</v>
      </c>
      <c r="E2616" s="62">
        <v>5000</v>
      </c>
      <c r="F2616" s="59" t="s">
        <v>3204</v>
      </c>
      <c r="G2616" s="59" t="s">
        <v>3205</v>
      </c>
      <c r="H2616" s="59">
        <v>20200630</v>
      </c>
      <c r="I2616" s="59" t="s">
        <v>367</v>
      </c>
      <c r="J2616" s="59">
        <v>4.35</v>
      </c>
      <c r="K2616" s="59" t="s">
        <v>79</v>
      </c>
      <c r="L2616" s="66">
        <v>54.98</v>
      </c>
    </row>
    <row r="2617" ht="25" customHeight="1" spans="1:12">
      <c r="A2617" s="59">
        <v>2615</v>
      </c>
      <c r="B2617" s="59" t="s">
        <v>23</v>
      </c>
      <c r="C2617" s="59" t="s">
        <v>3207</v>
      </c>
      <c r="D2617" s="59">
        <v>4.35</v>
      </c>
      <c r="E2617" s="62">
        <v>5000</v>
      </c>
      <c r="F2617" s="59" t="s">
        <v>3204</v>
      </c>
      <c r="G2617" s="59" t="s">
        <v>3205</v>
      </c>
      <c r="H2617" s="59">
        <v>20200630</v>
      </c>
      <c r="I2617" s="59" t="s">
        <v>367</v>
      </c>
      <c r="J2617" s="59">
        <v>4.35</v>
      </c>
      <c r="K2617" s="59" t="s">
        <v>79</v>
      </c>
      <c r="L2617" s="66">
        <v>54.98</v>
      </c>
    </row>
    <row r="2618" ht="25" customHeight="1" spans="1:12">
      <c r="A2618" s="59">
        <v>2616</v>
      </c>
      <c r="B2618" s="59" t="s">
        <v>23</v>
      </c>
      <c r="C2618" s="59" t="s">
        <v>3208</v>
      </c>
      <c r="D2618" s="59">
        <v>4.35</v>
      </c>
      <c r="E2618" s="62">
        <v>5000</v>
      </c>
      <c r="F2618" s="59" t="s">
        <v>2633</v>
      </c>
      <c r="G2618" s="59" t="s">
        <v>2634</v>
      </c>
      <c r="H2618" s="59">
        <v>20200630</v>
      </c>
      <c r="I2618" s="59" t="s">
        <v>367</v>
      </c>
      <c r="J2618" s="59">
        <v>4.35</v>
      </c>
      <c r="K2618" s="59" t="s">
        <v>79</v>
      </c>
      <c r="L2618" s="66">
        <v>54.98</v>
      </c>
    </row>
    <row r="2619" ht="25" customHeight="1" spans="1:12">
      <c r="A2619" s="59">
        <v>2617</v>
      </c>
      <c r="B2619" s="59" t="s">
        <v>23</v>
      </c>
      <c r="C2619" s="59" t="s">
        <v>3209</v>
      </c>
      <c r="D2619" s="59">
        <v>4.35</v>
      </c>
      <c r="E2619" s="62">
        <v>5000</v>
      </c>
      <c r="F2619" s="59" t="s">
        <v>506</v>
      </c>
      <c r="G2619" s="59" t="s">
        <v>507</v>
      </c>
      <c r="H2619" s="59">
        <v>20200630</v>
      </c>
      <c r="I2619" s="59" t="s">
        <v>367</v>
      </c>
      <c r="J2619" s="59">
        <v>4.35</v>
      </c>
      <c r="K2619" s="59" t="s">
        <v>79</v>
      </c>
      <c r="L2619" s="66">
        <v>54.98</v>
      </c>
    </row>
    <row r="2620" ht="25" customHeight="1" spans="1:12">
      <c r="A2620" s="59">
        <v>2618</v>
      </c>
      <c r="B2620" s="59" t="s">
        <v>23</v>
      </c>
      <c r="C2620" s="59" t="s">
        <v>3210</v>
      </c>
      <c r="D2620" s="59">
        <v>4.35</v>
      </c>
      <c r="E2620" s="62">
        <v>5000</v>
      </c>
      <c r="F2620" s="59" t="s">
        <v>506</v>
      </c>
      <c r="G2620" s="59" t="s">
        <v>507</v>
      </c>
      <c r="H2620" s="59">
        <v>20200630</v>
      </c>
      <c r="I2620" s="59" t="s">
        <v>367</v>
      </c>
      <c r="J2620" s="59">
        <v>4.35</v>
      </c>
      <c r="K2620" s="59" t="s">
        <v>79</v>
      </c>
      <c r="L2620" s="66">
        <v>54.98</v>
      </c>
    </row>
    <row r="2621" ht="25" customHeight="1" spans="1:12">
      <c r="A2621" s="59">
        <v>2619</v>
      </c>
      <c r="B2621" s="59" t="s">
        <v>23</v>
      </c>
      <c r="C2621" s="59" t="s">
        <v>3211</v>
      </c>
      <c r="D2621" s="59">
        <v>4.35</v>
      </c>
      <c r="E2621" s="62">
        <v>5000</v>
      </c>
      <c r="F2621" s="59" t="s">
        <v>506</v>
      </c>
      <c r="G2621" s="59" t="s">
        <v>507</v>
      </c>
      <c r="H2621" s="59">
        <v>20200630</v>
      </c>
      <c r="I2621" s="59" t="s">
        <v>367</v>
      </c>
      <c r="J2621" s="59">
        <v>4.35</v>
      </c>
      <c r="K2621" s="59" t="s">
        <v>79</v>
      </c>
      <c r="L2621" s="66">
        <v>54.98</v>
      </c>
    </row>
    <row r="2622" ht="25" customHeight="1" spans="1:12">
      <c r="A2622" s="59">
        <v>2620</v>
      </c>
      <c r="B2622" s="59" t="s">
        <v>23</v>
      </c>
      <c r="C2622" s="59" t="s">
        <v>3212</v>
      </c>
      <c r="D2622" s="59">
        <v>4.35</v>
      </c>
      <c r="E2622" s="62">
        <v>5000</v>
      </c>
      <c r="F2622" s="59" t="s">
        <v>506</v>
      </c>
      <c r="G2622" s="59" t="s">
        <v>507</v>
      </c>
      <c r="H2622" s="59">
        <v>20200630</v>
      </c>
      <c r="I2622" s="59" t="s">
        <v>367</v>
      </c>
      <c r="J2622" s="59">
        <v>4.35</v>
      </c>
      <c r="K2622" s="59" t="s">
        <v>79</v>
      </c>
      <c r="L2622" s="66">
        <v>54.98</v>
      </c>
    </row>
    <row r="2623" ht="25" customHeight="1" spans="1:12">
      <c r="A2623" s="59">
        <v>2621</v>
      </c>
      <c r="B2623" s="59" t="s">
        <v>23</v>
      </c>
      <c r="C2623" s="59" t="s">
        <v>3213</v>
      </c>
      <c r="D2623" s="59">
        <v>4.35</v>
      </c>
      <c r="E2623" s="62">
        <v>5000</v>
      </c>
      <c r="F2623" s="59" t="s">
        <v>506</v>
      </c>
      <c r="G2623" s="59" t="s">
        <v>507</v>
      </c>
      <c r="H2623" s="59">
        <v>20200630</v>
      </c>
      <c r="I2623" s="59" t="s">
        <v>367</v>
      </c>
      <c r="J2623" s="59">
        <v>4.35</v>
      </c>
      <c r="K2623" s="59" t="s">
        <v>79</v>
      </c>
      <c r="L2623" s="66">
        <v>54.98</v>
      </c>
    </row>
    <row r="2624" ht="25" customHeight="1" spans="1:12">
      <c r="A2624" s="59">
        <v>2622</v>
      </c>
      <c r="B2624" s="59" t="s">
        <v>23</v>
      </c>
      <c r="C2624" s="59" t="s">
        <v>3214</v>
      </c>
      <c r="D2624" s="59">
        <v>4.35</v>
      </c>
      <c r="E2624" s="62">
        <v>5000</v>
      </c>
      <c r="F2624" s="59" t="s">
        <v>506</v>
      </c>
      <c r="G2624" s="59" t="s">
        <v>507</v>
      </c>
      <c r="H2624" s="59">
        <v>20200630</v>
      </c>
      <c r="I2624" s="59" t="s">
        <v>367</v>
      </c>
      <c r="J2624" s="59">
        <v>4.35</v>
      </c>
      <c r="K2624" s="59" t="s">
        <v>79</v>
      </c>
      <c r="L2624" s="66">
        <v>54.98</v>
      </c>
    </row>
    <row r="2625" ht="25" customHeight="1" spans="1:12">
      <c r="A2625" s="59">
        <v>2623</v>
      </c>
      <c r="B2625" s="59" t="s">
        <v>23</v>
      </c>
      <c r="C2625" s="59" t="s">
        <v>3215</v>
      </c>
      <c r="D2625" s="59">
        <v>4.35</v>
      </c>
      <c r="E2625" s="62">
        <v>3000</v>
      </c>
      <c r="F2625" s="59" t="s">
        <v>506</v>
      </c>
      <c r="G2625" s="59" t="s">
        <v>507</v>
      </c>
      <c r="H2625" s="59">
        <v>20200630</v>
      </c>
      <c r="I2625" s="59" t="s">
        <v>367</v>
      </c>
      <c r="J2625" s="59">
        <v>4.35</v>
      </c>
      <c r="K2625" s="59" t="s">
        <v>79</v>
      </c>
      <c r="L2625" s="66">
        <v>32.99</v>
      </c>
    </row>
    <row r="2626" ht="25" customHeight="1" spans="1:12">
      <c r="A2626" s="59">
        <v>2624</v>
      </c>
      <c r="B2626" s="59" t="s">
        <v>23</v>
      </c>
      <c r="C2626" s="59" t="s">
        <v>3216</v>
      </c>
      <c r="D2626" s="59">
        <v>4.35</v>
      </c>
      <c r="E2626" s="62">
        <v>5000</v>
      </c>
      <c r="F2626" s="59" t="s">
        <v>509</v>
      </c>
      <c r="G2626" s="59" t="s">
        <v>510</v>
      </c>
      <c r="H2626" s="59">
        <v>20200630</v>
      </c>
      <c r="I2626" s="59" t="s">
        <v>367</v>
      </c>
      <c r="J2626" s="59">
        <v>4.35</v>
      </c>
      <c r="K2626" s="59" t="s">
        <v>79</v>
      </c>
      <c r="L2626" s="66">
        <v>54.98</v>
      </c>
    </row>
    <row r="2627" ht="25" customHeight="1" spans="1:12">
      <c r="A2627" s="59">
        <v>2625</v>
      </c>
      <c r="B2627" s="59" t="s">
        <v>23</v>
      </c>
      <c r="C2627" s="59" t="s">
        <v>3217</v>
      </c>
      <c r="D2627" s="59">
        <v>4.35</v>
      </c>
      <c r="E2627" s="62">
        <v>5000</v>
      </c>
      <c r="F2627" s="59" t="s">
        <v>509</v>
      </c>
      <c r="G2627" s="59" t="s">
        <v>510</v>
      </c>
      <c r="H2627" s="59">
        <v>20200630</v>
      </c>
      <c r="I2627" s="59" t="s">
        <v>367</v>
      </c>
      <c r="J2627" s="59">
        <v>4.35</v>
      </c>
      <c r="K2627" s="59" t="s">
        <v>79</v>
      </c>
      <c r="L2627" s="66">
        <v>54.98</v>
      </c>
    </row>
    <row r="2628" ht="25" customHeight="1" spans="1:12">
      <c r="A2628" s="59">
        <v>2626</v>
      </c>
      <c r="B2628" s="59" t="s">
        <v>47</v>
      </c>
      <c r="C2628" s="59" t="s">
        <v>3218</v>
      </c>
      <c r="D2628" s="59">
        <v>4.35</v>
      </c>
      <c r="E2628" s="62">
        <v>50000</v>
      </c>
      <c r="F2628" s="59" t="s">
        <v>2178</v>
      </c>
      <c r="G2628" s="59" t="s">
        <v>2179</v>
      </c>
      <c r="H2628" s="59">
        <v>20200630</v>
      </c>
      <c r="I2628" s="59" t="s">
        <v>87</v>
      </c>
      <c r="J2628" s="59">
        <v>4.35</v>
      </c>
      <c r="K2628" s="59" t="s">
        <v>79</v>
      </c>
      <c r="L2628" s="66">
        <v>549.79</v>
      </c>
    </row>
    <row r="2629" ht="25" customHeight="1" spans="1:12">
      <c r="A2629" s="59">
        <v>2627</v>
      </c>
      <c r="B2629" s="59" t="s">
        <v>47</v>
      </c>
      <c r="C2629" s="59" t="s">
        <v>3219</v>
      </c>
      <c r="D2629" s="59">
        <v>4.35</v>
      </c>
      <c r="E2629" s="62">
        <v>5000</v>
      </c>
      <c r="F2629" s="59" t="s">
        <v>2178</v>
      </c>
      <c r="G2629" s="59" t="s">
        <v>2179</v>
      </c>
      <c r="H2629" s="59">
        <v>20200630</v>
      </c>
      <c r="I2629" s="59" t="s">
        <v>87</v>
      </c>
      <c r="J2629" s="59">
        <v>4.35</v>
      </c>
      <c r="K2629" s="59" t="s">
        <v>79</v>
      </c>
      <c r="L2629" s="66">
        <v>54.98</v>
      </c>
    </row>
    <row r="2630" ht="25" customHeight="1" spans="1:12">
      <c r="A2630" s="59">
        <v>2628</v>
      </c>
      <c r="B2630" s="59" t="s">
        <v>47</v>
      </c>
      <c r="C2630" s="59" t="s">
        <v>3220</v>
      </c>
      <c r="D2630" s="59">
        <v>4.35</v>
      </c>
      <c r="E2630" s="62">
        <v>5000</v>
      </c>
      <c r="F2630" s="59" t="s">
        <v>2178</v>
      </c>
      <c r="G2630" s="59" t="s">
        <v>2179</v>
      </c>
      <c r="H2630" s="59">
        <v>20200630</v>
      </c>
      <c r="I2630" s="59" t="s">
        <v>150</v>
      </c>
      <c r="J2630" s="59">
        <v>4.35</v>
      </c>
      <c r="K2630" s="59" t="s">
        <v>79</v>
      </c>
      <c r="L2630" s="66">
        <v>54.98</v>
      </c>
    </row>
    <row r="2631" ht="25" customHeight="1" spans="1:12">
      <c r="A2631" s="59">
        <v>2629</v>
      </c>
      <c r="B2631" s="59" t="s">
        <v>47</v>
      </c>
      <c r="C2631" s="59" t="s">
        <v>3221</v>
      </c>
      <c r="D2631" s="59">
        <v>4.35</v>
      </c>
      <c r="E2631" s="62">
        <v>20000</v>
      </c>
      <c r="F2631" s="59" t="s">
        <v>2178</v>
      </c>
      <c r="G2631" s="59" t="s">
        <v>2179</v>
      </c>
      <c r="H2631" s="59">
        <v>20200630</v>
      </c>
      <c r="I2631" s="59" t="s">
        <v>87</v>
      </c>
      <c r="J2631" s="59">
        <v>4.35</v>
      </c>
      <c r="K2631" s="59" t="s">
        <v>79</v>
      </c>
      <c r="L2631" s="66">
        <v>219.92</v>
      </c>
    </row>
    <row r="2632" ht="25" customHeight="1" spans="1:12">
      <c r="A2632" s="59">
        <v>2630</v>
      </c>
      <c r="B2632" s="59" t="s">
        <v>47</v>
      </c>
      <c r="C2632" s="59" t="s">
        <v>3222</v>
      </c>
      <c r="D2632" s="59">
        <v>4.35</v>
      </c>
      <c r="E2632" s="62">
        <v>50000</v>
      </c>
      <c r="F2632" s="59" t="s">
        <v>2178</v>
      </c>
      <c r="G2632" s="59" t="s">
        <v>2179</v>
      </c>
      <c r="H2632" s="59">
        <v>20200630</v>
      </c>
      <c r="I2632" s="59" t="s">
        <v>87</v>
      </c>
      <c r="J2632" s="59">
        <v>4.35</v>
      </c>
      <c r="K2632" s="59" t="s">
        <v>79</v>
      </c>
      <c r="L2632" s="66">
        <v>549.79</v>
      </c>
    </row>
    <row r="2633" ht="25" customHeight="1" spans="1:12">
      <c r="A2633" s="59">
        <v>2631</v>
      </c>
      <c r="B2633" s="59" t="s">
        <v>47</v>
      </c>
      <c r="C2633" s="59" t="s">
        <v>3223</v>
      </c>
      <c r="D2633" s="59">
        <v>4.35</v>
      </c>
      <c r="E2633" s="62">
        <v>20000</v>
      </c>
      <c r="F2633" s="59" t="s">
        <v>2178</v>
      </c>
      <c r="G2633" s="59" t="s">
        <v>2179</v>
      </c>
      <c r="H2633" s="59">
        <v>20200630</v>
      </c>
      <c r="I2633" s="59" t="s">
        <v>87</v>
      </c>
      <c r="J2633" s="59">
        <v>4.35</v>
      </c>
      <c r="K2633" s="59" t="s">
        <v>79</v>
      </c>
      <c r="L2633" s="66">
        <v>219.92</v>
      </c>
    </row>
    <row r="2634" ht="25" customHeight="1" spans="1:12">
      <c r="A2634" s="59">
        <v>2632</v>
      </c>
      <c r="B2634" s="59" t="s">
        <v>47</v>
      </c>
      <c r="C2634" s="59" t="s">
        <v>3224</v>
      </c>
      <c r="D2634" s="59">
        <v>4.35</v>
      </c>
      <c r="E2634" s="62">
        <v>5000</v>
      </c>
      <c r="F2634" s="59" t="s">
        <v>2178</v>
      </c>
      <c r="G2634" s="59" t="s">
        <v>2179</v>
      </c>
      <c r="H2634" s="59">
        <v>20200630</v>
      </c>
      <c r="I2634" s="59" t="s">
        <v>87</v>
      </c>
      <c r="J2634" s="59">
        <v>4.35</v>
      </c>
      <c r="K2634" s="59" t="s">
        <v>79</v>
      </c>
      <c r="L2634" s="66">
        <v>54.98</v>
      </c>
    </row>
    <row r="2635" ht="25" customHeight="1" spans="1:12">
      <c r="A2635" s="59">
        <v>2633</v>
      </c>
      <c r="B2635" s="59" t="s">
        <v>47</v>
      </c>
      <c r="C2635" s="59" t="s">
        <v>3225</v>
      </c>
      <c r="D2635" s="59">
        <v>4.35</v>
      </c>
      <c r="E2635" s="62">
        <v>15000</v>
      </c>
      <c r="F2635" s="59" t="s">
        <v>2178</v>
      </c>
      <c r="G2635" s="59" t="s">
        <v>2179</v>
      </c>
      <c r="H2635" s="59">
        <v>20200630</v>
      </c>
      <c r="I2635" s="59" t="s">
        <v>87</v>
      </c>
      <c r="J2635" s="59">
        <v>4.35</v>
      </c>
      <c r="K2635" s="59" t="s">
        <v>79</v>
      </c>
      <c r="L2635" s="66">
        <v>164.94</v>
      </c>
    </row>
    <row r="2636" ht="25" customHeight="1" spans="1:12">
      <c r="A2636" s="59">
        <v>2634</v>
      </c>
      <c r="B2636" s="59" t="s">
        <v>47</v>
      </c>
      <c r="C2636" s="59" t="s">
        <v>3226</v>
      </c>
      <c r="D2636" s="59">
        <v>4.35</v>
      </c>
      <c r="E2636" s="62">
        <v>20000</v>
      </c>
      <c r="F2636" s="59" t="s">
        <v>2178</v>
      </c>
      <c r="G2636" s="59" t="s">
        <v>2179</v>
      </c>
      <c r="H2636" s="59">
        <v>20200630</v>
      </c>
      <c r="I2636" s="59" t="s">
        <v>87</v>
      </c>
      <c r="J2636" s="59">
        <v>4.35</v>
      </c>
      <c r="K2636" s="59" t="s">
        <v>79</v>
      </c>
      <c r="L2636" s="66">
        <v>219.92</v>
      </c>
    </row>
    <row r="2637" ht="25" customHeight="1" spans="1:12">
      <c r="A2637" s="59">
        <v>2635</v>
      </c>
      <c r="B2637" s="59" t="s">
        <v>47</v>
      </c>
      <c r="C2637" s="59" t="s">
        <v>3227</v>
      </c>
      <c r="D2637" s="59">
        <v>4.35</v>
      </c>
      <c r="E2637" s="62">
        <v>15000</v>
      </c>
      <c r="F2637" s="59" t="s">
        <v>2178</v>
      </c>
      <c r="G2637" s="59" t="s">
        <v>2179</v>
      </c>
      <c r="H2637" s="59">
        <v>20200630</v>
      </c>
      <c r="I2637" s="59" t="s">
        <v>87</v>
      </c>
      <c r="J2637" s="59">
        <v>4.35</v>
      </c>
      <c r="K2637" s="59" t="s">
        <v>79</v>
      </c>
      <c r="L2637" s="66">
        <v>164.94</v>
      </c>
    </row>
    <row r="2638" ht="25" customHeight="1" spans="1:12">
      <c r="A2638" s="59">
        <v>2636</v>
      </c>
      <c r="B2638" s="59" t="s">
        <v>47</v>
      </c>
      <c r="C2638" s="59" t="s">
        <v>3228</v>
      </c>
      <c r="D2638" s="59">
        <v>4.35</v>
      </c>
      <c r="E2638" s="62">
        <v>10000</v>
      </c>
      <c r="F2638" s="59" t="s">
        <v>2178</v>
      </c>
      <c r="G2638" s="59" t="s">
        <v>2179</v>
      </c>
      <c r="H2638" s="59">
        <v>20200630</v>
      </c>
      <c r="I2638" s="59" t="s">
        <v>87</v>
      </c>
      <c r="J2638" s="59">
        <v>4.35</v>
      </c>
      <c r="K2638" s="59" t="s">
        <v>79</v>
      </c>
      <c r="L2638" s="66">
        <v>109.96</v>
      </c>
    </row>
    <row r="2639" ht="25" customHeight="1" spans="1:12">
      <c r="A2639" s="59">
        <v>2637</v>
      </c>
      <c r="B2639" s="59" t="s">
        <v>47</v>
      </c>
      <c r="C2639" s="59" t="s">
        <v>3229</v>
      </c>
      <c r="D2639" s="59">
        <v>4.35</v>
      </c>
      <c r="E2639" s="62">
        <v>20000</v>
      </c>
      <c r="F2639" s="59" t="s">
        <v>2178</v>
      </c>
      <c r="G2639" s="59" t="s">
        <v>2179</v>
      </c>
      <c r="H2639" s="59">
        <v>20200630</v>
      </c>
      <c r="I2639" s="59" t="s">
        <v>87</v>
      </c>
      <c r="J2639" s="59">
        <v>4.35</v>
      </c>
      <c r="K2639" s="59" t="s">
        <v>79</v>
      </c>
      <c r="L2639" s="66">
        <v>219.92</v>
      </c>
    </row>
    <row r="2640" ht="25" customHeight="1" spans="1:12">
      <c r="A2640" s="59">
        <v>2638</v>
      </c>
      <c r="B2640" s="59" t="s">
        <v>359</v>
      </c>
      <c r="C2640" s="59" t="s">
        <v>654</v>
      </c>
      <c r="D2640" s="59">
        <v>4.35</v>
      </c>
      <c r="E2640" s="62">
        <v>5000</v>
      </c>
      <c r="F2640" s="59" t="s">
        <v>2820</v>
      </c>
      <c r="G2640" s="59" t="s">
        <v>2692</v>
      </c>
      <c r="H2640" s="59">
        <v>20200630</v>
      </c>
      <c r="I2640" s="59" t="s">
        <v>87</v>
      </c>
      <c r="J2640" s="59">
        <v>4.35</v>
      </c>
      <c r="K2640" s="59" t="s">
        <v>79</v>
      </c>
      <c r="L2640" s="66">
        <v>54.98</v>
      </c>
    </row>
    <row r="2641" ht="25" customHeight="1" spans="1:12">
      <c r="A2641" s="59">
        <v>2639</v>
      </c>
      <c r="B2641" s="59" t="s">
        <v>359</v>
      </c>
      <c r="C2641" s="59" t="s">
        <v>3230</v>
      </c>
      <c r="D2641" s="59">
        <v>4.35</v>
      </c>
      <c r="E2641" s="62">
        <v>5000</v>
      </c>
      <c r="F2641" s="59" t="s">
        <v>2820</v>
      </c>
      <c r="G2641" s="59" t="s">
        <v>2692</v>
      </c>
      <c r="H2641" s="59">
        <v>20200630</v>
      </c>
      <c r="I2641" s="59" t="s">
        <v>87</v>
      </c>
      <c r="J2641" s="59">
        <v>4.35</v>
      </c>
      <c r="K2641" s="59" t="s">
        <v>79</v>
      </c>
      <c r="L2641" s="66">
        <v>54.98</v>
      </c>
    </row>
    <row r="2642" ht="25" customHeight="1" spans="1:12">
      <c r="A2642" s="59">
        <v>2640</v>
      </c>
      <c r="B2642" s="59" t="s">
        <v>359</v>
      </c>
      <c r="C2642" s="59" t="s">
        <v>3231</v>
      </c>
      <c r="D2642" s="59">
        <v>4.35</v>
      </c>
      <c r="E2642" s="62">
        <v>5000</v>
      </c>
      <c r="F2642" s="59" t="s">
        <v>2820</v>
      </c>
      <c r="G2642" s="59" t="s">
        <v>2692</v>
      </c>
      <c r="H2642" s="59">
        <v>20200630</v>
      </c>
      <c r="I2642" s="59" t="s">
        <v>87</v>
      </c>
      <c r="J2642" s="59">
        <v>4.35</v>
      </c>
      <c r="K2642" s="59" t="s">
        <v>79</v>
      </c>
      <c r="L2642" s="66">
        <v>54.98</v>
      </c>
    </row>
    <row r="2643" ht="25" customHeight="1" spans="1:12">
      <c r="A2643" s="59">
        <v>2641</v>
      </c>
      <c r="B2643" s="59" t="s">
        <v>71</v>
      </c>
      <c r="C2643" s="59" t="s">
        <v>3232</v>
      </c>
      <c r="D2643" s="59">
        <v>4.35</v>
      </c>
      <c r="E2643" s="62">
        <v>50000</v>
      </c>
      <c r="F2643" s="59" t="s">
        <v>2044</v>
      </c>
      <c r="G2643" s="59" t="s">
        <v>2045</v>
      </c>
      <c r="H2643" s="59">
        <v>20200630</v>
      </c>
      <c r="I2643" s="59" t="s">
        <v>383</v>
      </c>
      <c r="J2643" s="59">
        <v>4.35</v>
      </c>
      <c r="K2643" s="59" t="s">
        <v>79</v>
      </c>
      <c r="L2643" s="66">
        <v>549.79</v>
      </c>
    </row>
    <row r="2644" ht="25" customHeight="1" spans="1:12">
      <c r="A2644" s="59">
        <v>2642</v>
      </c>
      <c r="B2644" s="59" t="s">
        <v>71</v>
      </c>
      <c r="C2644" s="59" t="s">
        <v>3233</v>
      </c>
      <c r="D2644" s="59">
        <v>4.35</v>
      </c>
      <c r="E2644" s="62">
        <v>20000</v>
      </c>
      <c r="F2644" s="59" t="s">
        <v>2044</v>
      </c>
      <c r="G2644" s="59" t="s">
        <v>2045</v>
      </c>
      <c r="H2644" s="59">
        <v>20200630</v>
      </c>
      <c r="I2644" s="59" t="s">
        <v>3234</v>
      </c>
      <c r="J2644" s="59">
        <v>4.35</v>
      </c>
      <c r="K2644" s="59" t="s">
        <v>79</v>
      </c>
      <c r="L2644" s="66">
        <v>219.92</v>
      </c>
    </row>
    <row r="2645" ht="25" customHeight="1" spans="1:12">
      <c r="A2645" s="59">
        <v>2643</v>
      </c>
      <c r="B2645" s="59" t="s">
        <v>71</v>
      </c>
      <c r="C2645" s="59" t="s">
        <v>3235</v>
      </c>
      <c r="D2645" s="59">
        <v>4.35</v>
      </c>
      <c r="E2645" s="62">
        <v>30000</v>
      </c>
      <c r="F2645" s="59" t="s">
        <v>2044</v>
      </c>
      <c r="G2645" s="59" t="s">
        <v>2045</v>
      </c>
      <c r="H2645" s="59">
        <v>20200630</v>
      </c>
      <c r="I2645" s="59" t="s">
        <v>3236</v>
      </c>
      <c r="J2645" s="59">
        <v>4.35</v>
      </c>
      <c r="K2645" s="59" t="s">
        <v>79</v>
      </c>
      <c r="L2645" s="66">
        <v>329.88</v>
      </c>
    </row>
    <row r="2646" ht="25" customHeight="1" spans="1:12">
      <c r="A2646" s="59">
        <v>2644</v>
      </c>
      <c r="B2646" s="59" t="s">
        <v>359</v>
      </c>
      <c r="C2646" s="59" t="s">
        <v>1412</v>
      </c>
      <c r="D2646" s="59">
        <v>4.35</v>
      </c>
      <c r="E2646" s="62">
        <v>20000</v>
      </c>
      <c r="F2646" s="59" t="s">
        <v>2044</v>
      </c>
      <c r="G2646" s="59" t="s">
        <v>2045</v>
      </c>
      <c r="H2646" s="59">
        <v>20200630</v>
      </c>
      <c r="I2646" s="59" t="s">
        <v>87</v>
      </c>
      <c r="J2646" s="59">
        <v>4.35</v>
      </c>
      <c r="K2646" s="59" t="s">
        <v>79</v>
      </c>
      <c r="L2646" s="66">
        <v>219.92</v>
      </c>
    </row>
    <row r="2647" ht="25" customHeight="1" spans="1:12">
      <c r="A2647" s="59">
        <v>2645</v>
      </c>
      <c r="B2647" s="59" t="s">
        <v>71</v>
      </c>
      <c r="C2647" s="59" t="s">
        <v>3237</v>
      </c>
      <c r="D2647" s="59">
        <v>4.35</v>
      </c>
      <c r="E2647" s="62">
        <v>40000</v>
      </c>
      <c r="F2647" s="59" t="s">
        <v>2044</v>
      </c>
      <c r="G2647" s="59" t="s">
        <v>2045</v>
      </c>
      <c r="H2647" s="59">
        <v>20200630</v>
      </c>
      <c r="I2647" s="59" t="s">
        <v>363</v>
      </c>
      <c r="J2647" s="59">
        <v>4.35</v>
      </c>
      <c r="K2647" s="59" t="s">
        <v>79</v>
      </c>
      <c r="L2647" s="66">
        <v>439.83</v>
      </c>
    </row>
    <row r="2648" ht="25" customHeight="1" spans="1:12">
      <c r="A2648" s="59">
        <v>2646</v>
      </c>
      <c r="B2648" s="59" t="s">
        <v>71</v>
      </c>
      <c r="C2648" s="59" t="s">
        <v>3238</v>
      </c>
      <c r="D2648" s="59">
        <v>4.35</v>
      </c>
      <c r="E2648" s="62">
        <v>20000</v>
      </c>
      <c r="F2648" s="59" t="s">
        <v>2044</v>
      </c>
      <c r="G2648" s="59" t="s">
        <v>2045</v>
      </c>
      <c r="H2648" s="59">
        <v>20200630</v>
      </c>
      <c r="I2648" s="59" t="s">
        <v>363</v>
      </c>
      <c r="J2648" s="59">
        <v>4.35</v>
      </c>
      <c r="K2648" s="59" t="s">
        <v>79</v>
      </c>
      <c r="L2648" s="66">
        <v>219.92</v>
      </c>
    </row>
    <row r="2649" ht="25" customHeight="1" spans="1:12">
      <c r="A2649" s="59">
        <v>2647</v>
      </c>
      <c r="B2649" s="59" t="s">
        <v>71</v>
      </c>
      <c r="C2649" s="59" t="s">
        <v>3239</v>
      </c>
      <c r="D2649" s="59">
        <v>4.35</v>
      </c>
      <c r="E2649" s="62">
        <v>20000</v>
      </c>
      <c r="F2649" s="59" t="s">
        <v>2044</v>
      </c>
      <c r="G2649" s="59" t="s">
        <v>2045</v>
      </c>
      <c r="H2649" s="59">
        <v>20200630</v>
      </c>
      <c r="I2649" s="59" t="s">
        <v>363</v>
      </c>
      <c r="J2649" s="59">
        <v>4.35</v>
      </c>
      <c r="K2649" s="59" t="s">
        <v>79</v>
      </c>
      <c r="L2649" s="66">
        <v>219.92</v>
      </c>
    </row>
    <row r="2650" ht="25" customHeight="1" spans="1:12">
      <c r="A2650" s="59">
        <v>2648</v>
      </c>
      <c r="B2650" s="59" t="s">
        <v>71</v>
      </c>
      <c r="C2650" s="59" t="s">
        <v>3240</v>
      </c>
      <c r="D2650" s="59">
        <v>4.35</v>
      </c>
      <c r="E2650" s="62">
        <v>20000</v>
      </c>
      <c r="F2650" s="59" t="s">
        <v>2044</v>
      </c>
      <c r="G2650" s="59" t="s">
        <v>2045</v>
      </c>
      <c r="H2650" s="59">
        <v>20200630</v>
      </c>
      <c r="I2650" s="59" t="s">
        <v>363</v>
      </c>
      <c r="J2650" s="59">
        <v>4.35</v>
      </c>
      <c r="K2650" s="59" t="s">
        <v>79</v>
      </c>
      <c r="L2650" s="66">
        <v>219.92</v>
      </c>
    </row>
    <row r="2651" ht="25" customHeight="1" spans="1:12">
      <c r="A2651" s="59">
        <v>2649</v>
      </c>
      <c r="B2651" s="59" t="s">
        <v>359</v>
      </c>
      <c r="C2651" s="59" t="s">
        <v>3241</v>
      </c>
      <c r="D2651" s="59">
        <v>4.35</v>
      </c>
      <c r="E2651" s="62">
        <v>5000</v>
      </c>
      <c r="F2651" s="59" t="s">
        <v>2044</v>
      </c>
      <c r="G2651" s="59" t="s">
        <v>2045</v>
      </c>
      <c r="H2651" s="59">
        <v>20200630</v>
      </c>
      <c r="I2651" s="59" t="s">
        <v>87</v>
      </c>
      <c r="J2651" s="59">
        <v>4.35</v>
      </c>
      <c r="K2651" s="59" t="s">
        <v>79</v>
      </c>
      <c r="L2651" s="66">
        <v>54.98</v>
      </c>
    </row>
    <row r="2652" ht="25" customHeight="1" spans="1:12">
      <c r="A2652" s="59">
        <v>2650</v>
      </c>
      <c r="B2652" s="59" t="s">
        <v>71</v>
      </c>
      <c r="C2652" s="59" t="s">
        <v>3242</v>
      </c>
      <c r="D2652" s="59">
        <v>4.35</v>
      </c>
      <c r="E2652" s="62">
        <v>50000</v>
      </c>
      <c r="F2652" s="59" t="s">
        <v>2044</v>
      </c>
      <c r="G2652" s="59" t="s">
        <v>2045</v>
      </c>
      <c r="H2652" s="59">
        <v>20200630</v>
      </c>
      <c r="I2652" s="59" t="s">
        <v>3243</v>
      </c>
      <c r="J2652" s="59">
        <v>4.35</v>
      </c>
      <c r="K2652" s="59" t="s">
        <v>79</v>
      </c>
      <c r="L2652" s="66">
        <v>549.79</v>
      </c>
    </row>
    <row r="2653" ht="25" customHeight="1" spans="1:12">
      <c r="A2653" s="59">
        <v>2651</v>
      </c>
      <c r="B2653" s="59" t="s">
        <v>71</v>
      </c>
      <c r="C2653" s="59" t="s">
        <v>3244</v>
      </c>
      <c r="D2653" s="59">
        <v>4.35</v>
      </c>
      <c r="E2653" s="62">
        <v>30000</v>
      </c>
      <c r="F2653" s="59" t="s">
        <v>2044</v>
      </c>
      <c r="G2653" s="59" t="s">
        <v>2045</v>
      </c>
      <c r="H2653" s="59">
        <v>20200630</v>
      </c>
      <c r="I2653" s="59" t="s">
        <v>363</v>
      </c>
      <c r="J2653" s="59">
        <v>4.35</v>
      </c>
      <c r="K2653" s="59" t="s">
        <v>79</v>
      </c>
      <c r="L2653" s="66">
        <v>329.88</v>
      </c>
    </row>
    <row r="2654" ht="25" customHeight="1" spans="1:12">
      <c r="A2654" s="59">
        <v>2652</v>
      </c>
      <c r="B2654" s="59" t="s">
        <v>359</v>
      </c>
      <c r="C2654" s="59" t="s">
        <v>3245</v>
      </c>
      <c r="D2654" s="59">
        <v>4.35</v>
      </c>
      <c r="E2654" s="62">
        <v>20000</v>
      </c>
      <c r="F2654" s="59" t="s">
        <v>2044</v>
      </c>
      <c r="G2654" s="59" t="s">
        <v>2045</v>
      </c>
      <c r="H2654" s="59">
        <v>20200630</v>
      </c>
      <c r="I2654" s="59" t="s">
        <v>87</v>
      </c>
      <c r="J2654" s="59">
        <v>4.35</v>
      </c>
      <c r="K2654" s="59" t="s">
        <v>79</v>
      </c>
      <c r="L2654" s="66">
        <v>219.92</v>
      </c>
    </row>
    <row r="2655" ht="25" customHeight="1" spans="1:12">
      <c r="A2655" s="59">
        <v>2653</v>
      </c>
      <c r="B2655" s="59" t="s">
        <v>71</v>
      </c>
      <c r="C2655" s="59" t="s">
        <v>3246</v>
      </c>
      <c r="D2655" s="59">
        <v>4.35</v>
      </c>
      <c r="E2655" s="62">
        <v>20000</v>
      </c>
      <c r="F2655" s="59" t="s">
        <v>2044</v>
      </c>
      <c r="G2655" s="59" t="s">
        <v>2045</v>
      </c>
      <c r="H2655" s="59">
        <v>20200630</v>
      </c>
      <c r="I2655" s="59" t="s">
        <v>150</v>
      </c>
      <c r="J2655" s="59">
        <v>4.35</v>
      </c>
      <c r="K2655" s="59" t="s">
        <v>79</v>
      </c>
      <c r="L2655" s="66">
        <v>219.92</v>
      </c>
    </row>
    <row r="2656" ht="25" customHeight="1" spans="1:12">
      <c r="A2656" s="59">
        <v>2654</v>
      </c>
      <c r="B2656" s="59" t="s">
        <v>71</v>
      </c>
      <c r="C2656" s="59" t="s">
        <v>3247</v>
      </c>
      <c r="D2656" s="59">
        <v>4.35</v>
      </c>
      <c r="E2656" s="62">
        <v>10000</v>
      </c>
      <c r="F2656" s="59" t="s">
        <v>2044</v>
      </c>
      <c r="G2656" s="59" t="s">
        <v>2045</v>
      </c>
      <c r="H2656" s="59">
        <v>20200630</v>
      </c>
      <c r="I2656" s="59" t="s">
        <v>3248</v>
      </c>
      <c r="J2656" s="59">
        <v>4.35</v>
      </c>
      <c r="K2656" s="59" t="s">
        <v>79</v>
      </c>
      <c r="L2656" s="66">
        <v>109.96</v>
      </c>
    </row>
    <row r="2657" ht="25" customHeight="1" spans="1:12">
      <c r="A2657" s="59">
        <v>2655</v>
      </c>
      <c r="B2657" s="59" t="s">
        <v>71</v>
      </c>
      <c r="C2657" s="59" t="s">
        <v>3249</v>
      </c>
      <c r="D2657" s="59">
        <v>4.35</v>
      </c>
      <c r="E2657" s="62">
        <v>5000</v>
      </c>
      <c r="F2657" s="59" t="s">
        <v>2044</v>
      </c>
      <c r="G2657" s="59" t="s">
        <v>2045</v>
      </c>
      <c r="H2657" s="59">
        <v>20200630</v>
      </c>
      <c r="I2657" s="59" t="s">
        <v>3250</v>
      </c>
      <c r="J2657" s="59">
        <v>4.35</v>
      </c>
      <c r="K2657" s="59" t="s">
        <v>79</v>
      </c>
      <c r="L2657" s="66">
        <v>54.98</v>
      </c>
    </row>
    <row r="2658" ht="25" customHeight="1" spans="1:12">
      <c r="A2658" s="59">
        <v>2656</v>
      </c>
      <c r="B2658" s="59" t="s">
        <v>359</v>
      </c>
      <c r="C2658" s="59" t="s">
        <v>2366</v>
      </c>
      <c r="D2658" s="59">
        <v>4.35</v>
      </c>
      <c r="E2658" s="62">
        <v>5000</v>
      </c>
      <c r="F2658" s="59" t="s">
        <v>2044</v>
      </c>
      <c r="G2658" s="59" t="s">
        <v>2045</v>
      </c>
      <c r="H2658" s="59">
        <v>20200630</v>
      </c>
      <c r="I2658" s="59" t="s">
        <v>363</v>
      </c>
      <c r="J2658" s="59">
        <v>4.35</v>
      </c>
      <c r="K2658" s="59" t="s">
        <v>79</v>
      </c>
      <c r="L2658" s="66">
        <v>54.98</v>
      </c>
    </row>
    <row r="2659" ht="25" customHeight="1" spans="1:12">
      <c r="A2659" s="59">
        <v>2657</v>
      </c>
      <c r="B2659" s="59" t="s">
        <v>71</v>
      </c>
      <c r="C2659" s="59" t="s">
        <v>3251</v>
      </c>
      <c r="D2659" s="59">
        <v>4.35</v>
      </c>
      <c r="E2659" s="62">
        <v>10000</v>
      </c>
      <c r="F2659" s="59" t="s">
        <v>2044</v>
      </c>
      <c r="G2659" s="59" t="s">
        <v>2045</v>
      </c>
      <c r="H2659" s="59">
        <v>20200630</v>
      </c>
      <c r="I2659" s="59" t="s">
        <v>363</v>
      </c>
      <c r="J2659" s="59">
        <v>4.35</v>
      </c>
      <c r="K2659" s="59" t="s">
        <v>79</v>
      </c>
      <c r="L2659" s="66">
        <v>109.96</v>
      </c>
    </row>
    <row r="2660" ht="25" customHeight="1" spans="1:12">
      <c r="A2660" s="59">
        <v>2658</v>
      </c>
      <c r="B2660" s="59" t="s">
        <v>71</v>
      </c>
      <c r="C2660" s="59" t="s">
        <v>2683</v>
      </c>
      <c r="D2660" s="59">
        <v>4.35</v>
      </c>
      <c r="E2660" s="62">
        <v>10000</v>
      </c>
      <c r="F2660" s="59" t="s">
        <v>2044</v>
      </c>
      <c r="G2660" s="59" t="s">
        <v>2045</v>
      </c>
      <c r="H2660" s="59">
        <v>20200630</v>
      </c>
      <c r="I2660" s="59" t="s">
        <v>363</v>
      </c>
      <c r="J2660" s="59">
        <v>4.35</v>
      </c>
      <c r="K2660" s="59" t="s">
        <v>79</v>
      </c>
      <c r="L2660" s="66">
        <v>109.96</v>
      </c>
    </row>
    <row r="2661" ht="25" customHeight="1" spans="1:12">
      <c r="A2661" s="59">
        <v>2659</v>
      </c>
      <c r="B2661" s="59" t="s">
        <v>71</v>
      </c>
      <c r="C2661" s="59" t="s">
        <v>3252</v>
      </c>
      <c r="D2661" s="59">
        <v>4.35</v>
      </c>
      <c r="E2661" s="62">
        <v>10000</v>
      </c>
      <c r="F2661" s="59" t="s">
        <v>2044</v>
      </c>
      <c r="G2661" s="59" t="s">
        <v>2045</v>
      </c>
      <c r="H2661" s="59">
        <v>20200630</v>
      </c>
      <c r="I2661" s="59" t="s">
        <v>3234</v>
      </c>
      <c r="J2661" s="59">
        <v>4.35</v>
      </c>
      <c r="K2661" s="59" t="s">
        <v>79</v>
      </c>
      <c r="L2661" s="66">
        <v>109.96</v>
      </c>
    </row>
    <row r="2662" ht="25" customHeight="1" spans="1:12">
      <c r="A2662" s="59">
        <v>2660</v>
      </c>
      <c r="B2662" s="59" t="s">
        <v>71</v>
      </c>
      <c r="C2662" s="59" t="s">
        <v>3253</v>
      </c>
      <c r="D2662" s="59">
        <v>4.35</v>
      </c>
      <c r="E2662" s="62">
        <v>10000</v>
      </c>
      <c r="F2662" s="59" t="s">
        <v>2044</v>
      </c>
      <c r="G2662" s="59" t="s">
        <v>2045</v>
      </c>
      <c r="H2662" s="59">
        <v>20200630</v>
      </c>
      <c r="I2662" s="59" t="s">
        <v>3236</v>
      </c>
      <c r="J2662" s="59">
        <v>4.35</v>
      </c>
      <c r="K2662" s="59" t="s">
        <v>79</v>
      </c>
      <c r="L2662" s="66">
        <v>109.96</v>
      </c>
    </row>
    <row r="2663" ht="25" customHeight="1" spans="1:12">
      <c r="A2663" s="59">
        <v>2661</v>
      </c>
      <c r="B2663" s="59" t="s">
        <v>359</v>
      </c>
      <c r="C2663" s="59" t="s">
        <v>3254</v>
      </c>
      <c r="D2663" s="59">
        <v>4.35</v>
      </c>
      <c r="E2663" s="62">
        <v>5000</v>
      </c>
      <c r="F2663" s="59" t="s">
        <v>2044</v>
      </c>
      <c r="G2663" s="59" t="s">
        <v>2045</v>
      </c>
      <c r="H2663" s="59">
        <v>20200630</v>
      </c>
      <c r="I2663" s="59" t="s">
        <v>87</v>
      </c>
      <c r="J2663" s="59">
        <v>4.35</v>
      </c>
      <c r="K2663" s="59" t="s">
        <v>79</v>
      </c>
      <c r="L2663" s="66">
        <v>54.98</v>
      </c>
    </row>
    <row r="2664" ht="25" customHeight="1" spans="1:12">
      <c r="A2664" s="59">
        <v>2662</v>
      </c>
      <c r="B2664" s="59" t="s">
        <v>359</v>
      </c>
      <c r="C2664" s="59" t="s">
        <v>3255</v>
      </c>
      <c r="D2664" s="59">
        <v>4.35</v>
      </c>
      <c r="E2664" s="62">
        <v>20000</v>
      </c>
      <c r="F2664" s="59" t="s">
        <v>2044</v>
      </c>
      <c r="G2664" s="59" t="s">
        <v>2045</v>
      </c>
      <c r="H2664" s="59">
        <v>20200630</v>
      </c>
      <c r="I2664" s="59" t="s">
        <v>363</v>
      </c>
      <c r="J2664" s="59">
        <v>4.35</v>
      </c>
      <c r="K2664" s="59" t="s">
        <v>79</v>
      </c>
      <c r="L2664" s="66">
        <v>219.92</v>
      </c>
    </row>
    <row r="2665" ht="25" customHeight="1" spans="1:12">
      <c r="A2665" s="59">
        <v>2663</v>
      </c>
      <c r="B2665" s="59" t="s">
        <v>359</v>
      </c>
      <c r="C2665" s="59" t="s">
        <v>3256</v>
      </c>
      <c r="D2665" s="59">
        <v>4.35</v>
      </c>
      <c r="E2665" s="62">
        <v>10000</v>
      </c>
      <c r="F2665" s="59" t="s">
        <v>2044</v>
      </c>
      <c r="G2665" s="59" t="s">
        <v>2045</v>
      </c>
      <c r="H2665" s="59">
        <v>20200630</v>
      </c>
      <c r="I2665" s="59" t="s">
        <v>87</v>
      </c>
      <c r="J2665" s="59">
        <v>4.35</v>
      </c>
      <c r="K2665" s="59" t="s">
        <v>79</v>
      </c>
      <c r="L2665" s="66">
        <v>109.96</v>
      </c>
    </row>
    <row r="2666" ht="25" customHeight="1" spans="1:12">
      <c r="A2666" s="59">
        <v>2664</v>
      </c>
      <c r="B2666" s="59" t="s">
        <v>359</v>
      </c>
      <c r="C2666" s="59" t="s">
        <v>3257</v>
      </c>
      <c r="D2666" s="59">
        <v>4.35</v>
      </c>
      <c r="E2666" s="62">
        <v>10000</v>
      </c>
      <c r="F2666" s="59" t="s">
        <v>2044</v>
      </c>
      <c r="G2666" s="59" t="s">
        <v>2045</v>
      </c>
      <c r="H2666" s="59">
        <v>20200630</v>
      </c>
      <c r="I2666" s="59" t="s">
        <v>87</v>
      </c>
      <c r="J2666" s="59">
        <v>4.35</v>
      </c>
      <c r="K2666" s="59" t="s">
        <v>79</v>
      </c>
      <c r="L2666" s="66">
        <v>109.96</v>
      </c>
    </row>
    <row r="2667" ht="25" customHeight="1" spans="1:12">
      <c r="A2667" s="59">
        <v>2665</v>
      </c>
      <c r="B2667" s="59" t="s">
        <v>71</v>
      </c>
      <c r="C2667" s="59" t="s">
        <v>3258</v>
      </c>
      <c r="D2667" s="59">
        <v>4.35</v>
      </c>
      <c r="E2667" s="62">
        <v>20000</v>
      </c>
      <c r="F2667" s="59" t="s">
        <v>2044</v>
      </c>
      <c r="G2667" s="59" t="s">
        <v>2045</v>
      </c>
      <c r="H2667" s="59">
        <v>20200630</v>
      </c>
      <c r="I2667" s="59" t="s">
        <v>3259</v>
      </c>
      <c r="J2667" s="59">
        <v>4.35</v>
      </c>
      <c r="K2667" s="59" t="s">
        <v>79</v>
      </c>
      <c r="L2667" s="66">
        <v>219.92</v>
      </c>
    </row>
    <row r="2668" ht="25" customHeight="1" spans="1:12">
      <c r="A2668" s="59">
        <v>2666</v>
      </c>
      <c r="B2668" s="59" t="s">
        <v>71</v>
      </c>
      <c r="C2668" s="59" t="s">
        <v>3260</v>
      </c>
      <c r="D2668" s="59">
        <v>4.35</v>
      </c>
      <c r="E2668" s="62">
        <v>20000</v>
      </c>
      <c r="F2668" s="59" t="s">
        <v>2044</v>
      </c>
      <c r="G2668" s="59" t="s">
        <v>2045</v>
      </c>
      <c r="H2668" s="59">
        <v>20200630</v>
      </c>
      <c r="I2668" s="59" t="s">
        <v>361</v>
      </c>
      <c r="J2668" s="59">
        <v>4.35</v>
      </c>
      <c r="K2668" s="59" t="s">
        <v>79</v>
      </c>
      <c r="L2668" s="66">
        <v>219.92</v>
      </c>
    </row>
    <row r="2669" ht="25" customHeight="1" spans="1:12">
      <c r="A2669" s="59">
        <v>2667</v>
      </c>
      <c r="B2669" s="59" t="s">
        <v>71</v>
      </c>
      <c r="C2669" s="59" t="s">
        <v>3261</v>
      </c>
      <c r="D2669" s="59">
        <v>4.35</v>
      </c>
      <c r="E2669" s="62">
        <v>30000</v>
      </c>
      <c r="F2669" s="59" t="s">
        <v>2044</v>
      </c>
      <c r="G2669" s="59" t="s">
        <v>2045</v>
      </c>
      <c r="H2669" s="59">
        <v>20200630</v>
      </c>
      <c r="I2669" s="59" t="s">
        <v>3262</v>
      </c>
      <c r="J2669" s="59">
        <v>4.35</v>
      </c>
      <c r="K2669" s="59" t="s">
        <v>79</v>
      </c>
      <c r="L2669" s="66">
        <v>329.88</v>
      </c>
    </row>
    <row r="2670" ht="25" customHeight="1" spans="1:12">
      <c r="A2670" s="59">
        <v>2668</v>
      </c>
      <c r="B2670" s="59" t="s">
        <v>71</v>
      </c>
      <c r="C2670" s="59" t="s">
        <v>2574</v>
      </c>
      <c r="D2670" s="59">
        <v>4.35</v>
      </c>
      <c r="E2670" s="62">
        <v>5000</v>
      </c>
      <c r="F2670" s="59" t="s">
        <v>2044</v>
      </c>
      <c r="G2670" s="59" t="s">
        <v>2045</v>
      </c>
      <c r="H2670" s="59">
        <v>20200630</v>
      </c>
      <c r="I2670" s="59" t="s">
        <v>3263</v>
      </c>
      <c r="J2670" s="59">
        <v>4.35</v>
      </c>
      <c r="K2670" s="59" t="s">
        <v>79</v>
      </c>
      <c r="L2670" s="66">
        <v>54.98</v>
      </c>
    </row>
    <row r="2671" ht="25" customHeight="1" spans="1:12">
      <c r="A2671" s="59">
        <v>2669</v>
      </c>
      <c r="B2671" s="59" t="s">
        <v>43</v>
      </c>
      <c r="C2671" s="59" t="s">
        <v>3264</v>
      </c>
      <c r="D2671" s="59">
        <v>4.35</v>
      </c>
      <c r="E2671" s="62">
        <v>40000</v>
      </c>
      <c r="F2671" s="59" t="s">
        <v>1763</v>
      </c>
      <c r="G2671" s="59" t="s">
        <v>1764</v>
      </c>
      <c r="H2671" s="59">
        <v>20200630</v>
      </c>
      <c r="I2671" s="59" t="s">
        <v>32</v>
      </c>
      <c r="J2671" s="59">
        <v>4.35</v>
      </c>
      <c r="K2671" s="59" t="s">
        <v>79</v>
      </c>
      <c r="L2671" s="66">
        <v>439.83</v>
      </c>
    </row>
    <row r="2672" ht="25" customHeight="1" spans="1:12">
      <c r="A2672" s="59">
        <v>2670</v>
      </c>
      <c r="B2672" s="59" t="s">
        <v>359</v>
      </c>
      <c r="C2672" s="59" t="s">
        <v>3265</v>
      </c>
      <c r="D2672" s="59">
        <v>4.35</v>
      </c>
      <c r="E2672" s="62">
        <v>10000</v>
      </c>
      <c r="F2672" s="59" t="s">
        <v>1763</v>
      </c>
      <c r="G2672" s="59" t="s">
        <v>1764</v>
      </c>
      <c r="H2672" s="59">
        <v>20200630</v>
      </c>
      <c r="I2672" s="59" t="s">
        <v>363</v>
      </c>
      <c r="J2672" s="59">
        <v>4.35</v>
      </c>
      <c r="K2672" s="59" t="s">
        <v>79</v>
      </c>
      <c r="L2672" s="66">
        <v>109.96</v>
      </c>
    </row>
    <row r="2673" ht="25" customHeight="1" spans="1:12">
      <c r="A2673" s="59">
        <v>2671</v>
      </c>
      <c r="B2673" s="59" t="s">
        <v>43</v>
      </c>
      <c r="C2673" s="59" t="s">
        <v>3266</v>
      </c>
      <c r="D2673" s="59">
        <v>4.35</v>
      </c>
      <c r="E2673" s="62">
        <v>10000</v>
      </c>
      <c r="F2673" s="59" t="s">
        <v>1763</v>
      </c>
      <c r="G2673" s="59" t="s">
        <v>1764</v>
      </c>
      <c r="H2673" s="59">
        <v>20200630</v>
      </c>
      <c r="I2673" s="59" t="s">
        <v>436</v>
      </c>
      <c r="J2673" s="59">
        <v>4.35</v>
      </c>
      <c r="K2673" s="59" t="s">
        <v>79</v>
      </c>
      <c r="L2673" s="66">
        <v>109.96</v>
      </c>
    </row>
    <row r="2674" ht="25" customHeight="1" spans="1:12">
      <c r="A2674" s="59">
        <v>2672</v>
      </c>
      <c r="B2674" s="59" t="s">
        <v>43</v>
      </c>
      <c r="C2674" s="59" t="s">
        <v>3267</v>
      </c>
      <c r="D2674" s="59">
        <v>4.35</v>
      </c>
      <c r="E2674" s="62">
        <v>20000</v>
      </c>
      <c r="F2674" s="59" t="s">
        <v>1763</v>
      </c>
      <c r="G2674" s="59" t="s">
        <v>1764</v>
      </c>
      <c r="H2674" s="59">
        <v>20200630</v>
      </c>
      <c r="I2674" s="59" t="s">
        <v>27</v>
      </c>
      <c r="J2674" s="59">
        <v>4.35</v>
      </c>
      <c r="K2674" s="59" t="s">
        <v>79</v>
      </c>
      <c r="L2674" s="66">
        <v>219.92</v>
      </c>
    </row>
    <row r="2675" ht="25" customHeight="1" spans="1:12">
      <c r="A2675" s="59">
        <v>2673</v>
      </c>
      <c r="B2675" s="59" t="s">
        <v>43</v>
      </c>
      <c r="C2675" s="59" t="s">
        <v>3268</v>
      </c>
      <c r="D2675" s="59">
        <v>4.35</v>
      </c>
      <c r="E2675" s="62">
        <v>40000</v>
      </c>
      <c r="F2675" s="59" t="s">
        <v>1763</v>
      </c>
      <c r="G2675" s="59" t="s">
        <v>1764</v>
      </c>
      <c r="H2675" s="59">
        <v>20200630</v>
      </c>
      <c r="I2675" s="59" t="s">
        <v>436</v>
      </c>
      <c r="J2675" s="59">
        <v>4.35</v>
      </c>
      <c r="K2675" s="59" t="s">
        <v>79</v>
      </c>
      <c r="L2675" s="66">
        <v>439.83</v>
      </c>
    </row>
    <row r="2676" ht="25" customHeight="1" spans="1:12">
      <c r="A2676" s="59">
        <v>2674</v>
      </c>
      <c r="B2676" s="59" t="s">
        <v>43</v>
      </c>
      <c r="C2676" s="59" t="s">
        <v>3269</v>
      </c>
      <c r="D2676" s="59">
        <v>4.35</v>
      </c>
      <c r="E2676" s="62">
        <v>30000</v>
      </c>
      <c r="F2676" s="59" t="s">
        <v>1763</v>
      </c>
      <c r="G2676" s="59" t="s">
        <v>1764</v>
      </c>
      <c r="H2676" s="59">
        <v>20200630</v>
      </c>
      <c r="I2676" s="59" t="s">
        <v>27</v>
      </c>
      <c r="J2676" s="59">
        <v>4.35</v>
      </c>
      <c r="K2676" s="59" t="s">
        <v>79</v>
      </c>
      <c r="L2676" s="66">
        <v>329.88</v>
      </c>
    </row>
    <row r="2677" ht="25" customHeight="1" spans="1:12">
      <c r="A2677" s="59">
        <v>2675</v>
      </c>
      <c r="B2677" s="59" t="s">
        <v>359</v>
      </c>
      <c r="C2677" s="59" t="s">
        <v>3270</v>
      </c>
      <c r="D2677" s="59">
        <v>4.35</v>
      </c>
      <c r="E2677" s="62">
        <v>30000</v>
      </c>
      <c r="F2677" s="59" t="s">
        <v>1763</v>
      </c>
      <c r="G2677" s="59" t="s">
        <v>1764</v>
      </c>
      <c r="H2677" s="59">
        <v>20200630</v>
      </c>
      <c r="I2677" s="59" t="s">
        <v>363</v>
      </c>
      <c r="J2677" s="59">
        <v>4.35</v>
      </c>
      <c r="K2677" s="59" t="s">
        <v>79</v>
      </c>
      <c r="L2677" s="66">
        <v>329.88</v>
      </c>
    </row>
    <row r="2678" ht="25" customHeight="1" spans="1:12">
      <c r="A2678" s="59">
        <v>2676</v>
      </c>
      <c r="B2678" s="59" t="s">
        <v>43</v>
      </c>
      <c r="C2678" s="59" t="s">
        <v>3271</v>
      </c>
      <c r="D2678" s="59">
        <v>4.35</v>
      </c>
      <c r="E2678" s="62">
        <v>40000</v>
      </c>
      <c r="F2678" s="59" t="s">
        <v>1763</v>
      </c>
      <c r="G2678" s="59" t="s">
        <v>1764</v>
      </c>
      <c r="H2678" s="59">
        <v>20200630</v>
      </c>
      <c r="I2678" s="59" t="s">
        <v>436</v>
      </c>
      <c r="J2678" s="59">
        <v>4.35</v>
      </c>
      <c r="K2678" s="59" t="s">
        <v>79</v>
      </c>
      <c r="L2678" s="66">
        <v>439.83</v>
      </c>
    </row>
    <row r="2679" ht="25" customHeight="1" spans="1:12">
      <c r="A2679" s="59">
        <v>2677</v>
      </c>
      <c r="B2679" s="59" t="s">
        <v>47</v>
      </c>
      <c r="C2679" s="59" t="s">
        <v>3272</v>
      </c>
      <c r="D2679" s="59">
        <v>4.35</v>
      </c>
      <c r="E2679" s="62">
        <v>5000</v>
      </c>
      <c r="F2679" s="59" t="s">
        <v>1763</v>
      </c>
      <c r="G2679" s="59" t="s">
        <v>1764</v>
      </c>
      <c r="H2679" s="59">
        <v>20200630</v>
      </c>
      <c r="I2679" s="59" t="s">
        <v>27</v>
      </c>
      <c r="J2679" s="59">
        <v>4.35</v>
      </c>
      <c r="K2679" s="59" t="s">
        <v>79</v>
      </c>
      <c r="L2679" s="66">
        <v>54.98</v>
      </c>
    </row>
    <row r="2680" ht="25" customHeight="1" spans="1:12">
      <c r="A2680" s="59">
        <v>2678</v>
      </c>
      <c r="B2680" s="59" t="s">
        <v>47</v>
      </c>
      <c r="C2680" s="59" t="s">
        <v>3273</v>
      </c>
      <c r="D2680" s="59">
        <v>4.35</v>
      </c>
      <c r="E2680" s="62">
        <v>5000</v>
      </c>
      <c r="F2680" s="59" t="s">
        <v>1763</v>
      </c>
      <c r="G2680" s="59" t="s">
        <v>1764</v>
      </c>
      <c r="H2680" s="59">
        <v>20200630</v>
      </c>
      <c r="I2680" s="59" t="s">
        <v>363</v>
      </c>
      <c r="J2680" s="59">
        <v>4.35</v>
      </c>
      <c r="K2680" s="59" t="s">
        <v>79</v>
      </c>
      <c r="L2680" s="66">
        <v>54.98</v>
      </c>
    </row>
    <row r="2681" ht="25" customHeight="1" spans="1:12">
      <c r="A2681" s="59">
        <v>2679</v>
      </c>
      <c r="B2681" s="59" t="s">
        <v>47</v>
      </c>
      <c r="C2681" s="59" t="s">
        <v>3274</v>
      </c>
      <c r="D2681" s="59">
        <v>4.35</v>
      </c>
      <c r="E2681" s="62">
        <v>5000</v>
      </c>
      <c r="F2681" s="59" t="s">
        <v>1763</v>
      </c>
      <c r="G2681" s="59" t="s">
        <v>1764</v>
      </c>
      <c r="H2681" s="59">
        <v>20200630</v>
      </c>
      <c r="I2681" s="59" t="s">
        <v>27</v>
      </c>
      <c r="J2681" s="59">
        <v>4.35</v>
      </c>
      <c r="K2681" s="59" t="s">
        <v>79</v>
      </c>
      <c r="L2681" s="66">
        <v>54.98</v>
      </c>
    </row>
    <row r="2682" ht="25" customHeight="1" spans="1:12">
      <c r="A2682" s="59">
        <v>2680</v>
      </c>
      <c r="B2682" s="59" t="s">
        <v>359</v>
      </c>
      <c r="C2682" s="59" t="s">
        <v>3275</v>
      </c>
      <c r="D2682" s="59">
        <v>4.35</v>
      </c>
      <c r="E2682" s="62">
        <v>10000</v>
      </c>
      <c r="F2682" s="59" t="s">
        <v>1763</v>
      </c>
      <c r="G2682" s="59" t="s">
        <v>1764</v>
      </c>
      <c r="H2682" s="59">
        <v>20200630</v>
      </c>
      <c r="I2682" s="59" t="s">
        <v>363</v>
      </c>
      <c r="J2682" s="59">
        <v>4.35</v>
      </c>
      <c r="K2682" s="59" t="s">
        <v>79</v>
      </c>
      <c r="L2682" s="66">
        <v>109.96</v>
      </c>
    </row>
    <row r="2683" ht="25" customHeight="1" spans="1:12">
      <c r="A2683" s="59">
        <v>2681</v>
      </c>
      <c r="B2683" s="59" t="s">
        <v>43</v>
      </c>
      <c r="C2683" s="59" t="s">
        <v>3276</v>
      </c>
      <c r="D2683" s="59">
        <v>4.35</v>
      </c>
      <c r="E2683" s="62">
        <v>30000</v>
      </c>
      <c r="F2683" s="59" t="s">
        <v>1763</v>
      </c>
      <c r="G2683" s="59" t="s">
        <v>1764</v>
      </c>
      <c r="H2683" s="59">
        <v>20200630</v>
      </c>
      <c r="I2683" s="59" t="s">
        <v>27</v>
      </c>
      <c r="J2683" s="59">
        <v>4.35</v>
      </c>
      <c r="K2683" s="59" t="s">
        <v>79</v>
      </c>
      <c r="L2683" s="66">
        <v>329.88</v>
      </c>
    </row>
    <row r="2684" ht="25" customHeight="1" spans="1:12">
      <c r="A2684" s="59">
        <v>2682</v>
      </c>
      <c r="B2684" s="59" t="s">
        <v>43</v>
      </c>
      <c r="C2684" s="59" t="s">
        <v>3277</v>
      </c>
      <c r="D2684" s="59">
        <v>4.35</v>
      </c>
      <c r="E2684" s="62">
        <v>30000</v>
      </c>
      <c r="F2684" s="59" t="s">
        <v>1763</v>
      </c>
      <c r="G2684" s="59" t="s">
        <v>1764</v>
      </c>
      <c r="H2684" s="59">
        <v>20200630</v>
      </c>
      <c r="I2684" s="59" t="s">
        <v>3278</v>
      </c>
      <c r="J2684" s="59">
        <v>4.35</v>
      </c>
      <c r="K2684" s="59" t="s">
        <v>79</v>
      </c>
      <c r="L2684" s="66">
        <v>329.88</v>
      </c>
    </row>
    <row r="2685" ht="25" customHeight="1" spans="1:12">
      <c r="A2685" s="59">
        <v>2683</v>
      </c>
      <c r="B2685" s="59" t="s">
        <v>43</v>
      </c>
      <c r="C2685" s="59" t="s">
        <v>3279</v>
      </c>
      <c r="D2685" s="59">
        <v>4.35</v>
      </c>
      <c r="E2685" s="62">
        <v>20000</v>
      </c>
      <c r="F2685" s="59" t="s">
        <v>1763</v>
      </c>
      <c r="G2685" s="59" t="s">
        <v>1764</v>
      </c>
      <c r="H2685" s="59">
        <v>20200630</v>
      </c>
      <c r="I2685" s="59" t="s">
        <v>27</v>
      </c>
      <c r="J2685" s="59">
        <v>4.35</v>
      </c>
      <c r="K2685" s="59" t="s">
        <v>79</v>
      </c>
      <c r="L2685" s="66">
        <v>219.92</v>
      </c>
    </row>
    <row r="2686" ht="25" customHeight="1" spans="1:12">
      <c r="A2686" s="59">
        <v>2684</v>
      </c>
      <c r="B2686" s="59" t="s">
        <v>43</v>
      </c>
      <c r="C2686" s="59" t="s">
        <v>3280</v>
      </c>
      <c r="D2686" s="59">
        <v>4.35</v>
      </c>
      <c r="E2686" s="62">
        <v>30000</v>
      </c>
      <c r="F2686" s="59" t="s">
        <v>1763</v>
      </c>
      <c r="G2686" s="59" t="s">
        <v>1764</v>
      </c>
      <c r="H2686" s="59">
        <v>20200630</v>
      </c>
      <c r="I2686" s="59" t="s">
        <v>27</v>
      </c>
      <c r="J2686" s="59">
        <v>4.35</v>
      </c>
      <c r="K2686" s="59" t="s">
        <v>79</v>
      </c>
      <c r="L2686" s="66">
        <v>329.88</v>
      </c>
    </row>
    <row r="2687" ht="25" customHeight="1" spans="1:12">
      <c r="A2687" s="59">
        <v>2685</v>
      </c>
      <c r="B2687" s="59" t="s">
        <v>43</v>
      </c>
      <c r="C2687" s="59" t="s">
        <v>3281</v>
      </c>
      <c r="D2687" s="59">
        <v>4.35</v>
      </c>
      <c r="E2687" s="62">
        <v>20000</v>
      </c>
      <c r="F2687" s="59" t="s">
        <v>1763</v>
      </c>
      <c r="G2687" s="59" t="s">
        <v>1764</v>
      </c>
      <c r="H2687" s="59">
        <v>20200630</v>
      </c>
      <c r="I2687" s="59" t="s">
        <v>436</v>
      </c>
      <c r="J2687" s="59">
        <v>4.35</v>
      </c>
      <c r="K2687" s="59" t="s">
        <v>79</v>
      </c>
      <c r="L2687" s="66">
        <v>219.92</v>
      </c>
    </row>
    <row r="2688" ht="25" customHeight="1" spans="1:12">
      <c r="A2688" s="59">
        <v>2686</v>
      </c>
      <c r="B2688" s="59" t="s">
        <v>43</v>
      </c>
      <c r="C2688" s="59" t="s">
        <v>3282</v>
      </c>
      <c r="D2688" s="59">
        <v>4.35</v>
      </c>
      <c r="E2688" s="62">
        <v>5000</v>
      </c>
      <c r="F2688" s="59" t="s">
        <v>1763</v>
      </c>
      <c r="G2688" s="59" t="s">
        <v>1764</v>
      </c>
      <c r="H2688" s="59">
        <v>20200630</v>
      </c>
      <c r="I2688" s="59" t="s">
        <v>436</v>
      </c>
      <c r="J2688" s="59">
        <v>4.35</v>
      </c>
      <c r="K2688" s="59" t="s">
        <v>79</v>
      </c>
      <c r="L2688" s="66">
        <v>54.98</v>
      </c>
    </row>
    <row r="2689" ht="25" customHeight="1" spans="1:12">
      <c r="A2689" s="59">
        <v>2687</v>
      </c>
      <c r="B2689" s="59" t="s">
        <v>43</v>
      </c>
      <c r="C2689" s="59" t="s">
        <v>3283</v>
      </c>
      <c r="D2689" s="59">
        <v>4.35</v>
      </c>
      <c r="E2689" s="62">
        <v>10000</v>
      </c>
      <c r="F2689" s="59" t="s">
        <v>1763</v>
      </c>
      <c r="G2689" s="59" t="s">
        <v>1764</v>
      </c>
      <c r="H2689" s="59">
        <v>20200630</v>
      </c>
      <c r="I2689" s="59" t="s">
        <v>436</v>
      </c>
      <c r="J2689" s="59">
        <v>4.35</v>
      </c>
      <c r="K2689" s="59" t="s">
        <v>79</v>
      </c>
      <c r="L2689" s="66">
        <v>109.96</v>
      </c>
    </row>
    <row r="2690" ht="25" customHeight="1" spans="1:12">
      <c r="A2690" s="59">
        <v>2688</v>
      </c>
      <c r="B2690" s="59" t="s">
        <v>43</v>
      </c>
      <c r="C2690" s="59" t="s">
        <v>3284</v>
      </c>
      <c r="D2690" s="59">
        <v>4.35</v>
      </c>
      <c r="E2690" s="62">
        <v>5000</v>
      </c>
      <c r="F2690" s="59" t="s">
        <v>1763</v>
      </c>
      <c r="G2690" s="59" t="s">
        <v>1764</v>
      </c>
      <c r="H2690" s="59">
        <v>20200630</v>
      </c>
      <c r="I2690" s="59" t="s">
        <v>27</v>
      </c>
      <c r="J2690" s="59">
        <v>4.35</v>
      </c>
      <c r="K2690" s="59" t="s">
        <v>79</v>
      </c>
      <c r="L2690" s="66">
        <v>54.98</v>
      </c>
    </row>
    <row r="2691" ht="25" customHeight="1" spans="1:12">
      <c r="A2691" s="59">
        <v>2689</v>
      </c>
      <c r="B2691" s="59" t="s">
        <v>43</v>
      </c>
      <c r="C2691" s="59" t="s">
        <v>3285</v>
      </c>
      <c r="D2691" s="59">
        <v>4.35</v>
      </c>
      <c r="E2691" s="62">
        <v>20000</v>
      </c>
      <c r="F2691" s="59" t="s">
        <v>1763</v>
      </c>
      <c r="G2691" s="59" t="s">
        <v>1764</v>
      </c>
      <c r="H2691" s="59">
        <v>20200630</v>
      </c>
      <c r="I2691" s="59" t="s">
        <v>436</v>
      </c>
      <c r="J2691" s="59">
        <v>4.35</v>
      </c>
      <c r="K2691" s="59" t="s">
        <v>79</v>
      </c>
      <c r="L2691" s="66">
        <v>219.92</v>
      </c>
    </row>
    <row r="2692" ht="25" customHeight="1" spans="1:12">
      <c r="A2692" s="59">
        <v>2690</v>
      </c>
      <c r="B2692" s="59" t="s">
        <v>71</v>
      </c>
      <c r="C2692" s="59" t="s">
        <v>3286</v>
      </c>
      <c r="D2692" s="59">
        <v>4.35</v>
      </c>
      <c r="E2692" s="62">
        <v>5000</v>
      </c>
      <c r="F2692" s="59" t="s">
        <v>1766</v>
      </c>
      <c r="G2692" s="59" t="s">
        <v>1767</v>
      </c>
      <c r="H2692" s="59">
        <v>20200630</v>
      </c>
      <c r="I2692" s="59" t="s">
        <v>22</v>
      </c>
      <c r="J2692" s="59">
        <v>4.35</v>
      </c>
      <c r="K2692" s="59" t="s">
        <v>79</v>
      </c>
      <c r="L2692" s="66">
        <v>54.98</v>
      </c>
    </row>
    <row r="2693" ht="25" customHeight="1" spans="1:12">
      <c r="A2693" s="59">
        <v>2691</v>
      </c>
      <c r="B2693" s="59" t="s">
        <v>71</v>
      </c>
      <c r="C2693" s="59" t="s">
        <v>3287</v>
      </c>
      <c r="D2693" s="59">
        <v>4.35</v>
      </c>
      <c r="E2693" s="62">
        <v>5000</v>
      </c>
      <c r="F2693" s="59" t="s">
        <v>1766</v>
      </c>
      <c r="G2693" s="59" t="s">
        <v>1767</v>
      </c>
      <c r="H2693" s="59">
        <v>20200630</v>
      </c>
      <c r="I2693" s="59" t="s">
        <v>363</v>
      </c>
      <c r="J2693" s="59">
        <v>4.35</v>
      </c>
      <c r="K2693" s="59" t="s">
        <v>79</v>
      </c>
      <c r="L2693" s="66">
        <v>54.98</v>
      </c>
    </row>
    <row r="2694" ht="25" customHeight="1" spans="1:12">
      <c r="A2694" s="59">
        <v>2692</v>
      </c>
      <c r="B2694" s="59" t="s">
        <v>43</v>
      </c>
      <c r="C2694" s="59" t="s">
        <v>3288</v>
      </c>
      <c r="D2694" s="59">
        <v>4.35</v>
      </c>
      <c r="E2694" s="62">
        <v>10000</v>
      </c>
      <c r="F2694" s="59" t="s">
        <v>1766</v>
      </c>
      <c r="G2694" s="59" t="s">
        <v>1767</v>
      </c>
      <c r="H2694" s="59">
        <v>20200630</v>
      </c>
      <c r="I2694" s="59" t="s">
        <v>341</v>
      </c>
      <c r="J2694" s="59">
        <v>4.35</v>
      </c>
      <c r="K2694" s="59" t="s">
        <v>79</v>
      </c>
      <c r="L2694" s="66">
        <v>109.96</v>
      </c>
    </row>
    <row r="2695" ht="25" customHeight="1" spans="1:12">
      <c r="A2695" s="59">
        <v>2693</v>
      </c>
      <c r="B2695" s="59" t="s">
        <v>71</v>
      </c>
      <c r="C2695" s="59" t="s">
        <v>3289</v>
      </c>
      <c r="D2695" s="59">
        <v>4.35</v>
      </c>
      <c r="E2695" s="62">
        <v>40000</v>
      </c>
      <c r="F2695" s="59" t="s">
        <v>1766</v>
      </c>
      <c r="G2695" s="59" t="s">
        <v>1767</v>
      </c>
      <c r="H2695" s="59">
        <v>20200630</v>
      </c>
      <c r="I2695" s="59" t="s">
        <v>3290</v>
      </c>
      <c r="J2695" s="59">
        <v>4.35</v>
      </c>
      <c r="K2695" s="59" t="s">
        <v>79</v>
      </c>
      <c r="L2695" s="66">
        <v>439.83</v>
      </c>
    </row>
    <row r="2696" ht="25" customHeight="1" spans="1:12">
      <c r="A2696" s="59">
        <v>2694</v>
      </c>
      <c r="B2696" s="59" t="s">
        <v>71</v>
      </c>
      <c r="C2696" s="59" t="s">
        <v>3291</v>
      </c>
      <c r="D2696" s="59">
        <v>4.35</v>
      </c>
      <c r="E2696" s="62">
        <v>5000</v>
      </c>
      <c r="F2696" s="59" t="s">
        <v>1766</v>
      </c>
      <c r="G2696" s="59" t="s">
        <v>1767</v>
      </c>
      <c r="H2696" s="59">
        <v>20200630</v>
      </c>
      <c r="I2696" s="59" t="s">
        <v>444</v>
      </c>
      <c r="J2696" s="59">
        <v>4.35</v>
      </c>
      <c r="K2696" s="59" t="s">
        <v>79</v>
      </c>
      <c r="L2696" s="66">
        <v>54.98</v>
      </c>
    </row>
    <row r="2697" ht="25" customHeight="1" spans="1:12">
      <c r="A2697" s="59">
        <v>2695</v>
      </c>
      <c r="B2697" s="59" t="s">
        <v>71</v>
      </c>
      <c r="C2697" s="59" t="s">
        <v>3292</v>
      </c>
      <c r="D2697" s="59">
        <v>4.35</v>
      </c>
      <c r="E2697" s="62">
        <v>20000</v>
      </c>
      <c r="F2697" s="59" t="s">
        <v>1766</v>
      </c>
      <c r="G2697" s="59" t="s">
        <v>1767</v>
      </c>
      <c r="H2697" s="59">
        <v>20200630</v>
      </c>
      <c r="I2697" s="59" t="s">
        <v>2156</v>
      </c>
      <c r="J2697" s="59">
        <v>4.35</v>
      </c>
      <c r="K2697" s="59" t="s">
        <v>79</v>
      </c>
      <c r="L2697" s="66">
        <v>219.92</v>
      </c>
    </row>
    <row r="2698" ht="25" customHeight="1" spans="1:12">
      <c r="A2698" s="59">
        <v>2696</v>
      </c>
      <c r="B2698" s="59" t="s">
        <v>47</v>
      </c>
      <c r="C2698" s="59" t="s">
        <v>3293</v>
      </c>
      <c r="D2698" s="59">
        <v>4.35</v>
      </c>
      <c r="E2698" s="62">
        <v>20000</v>
      </c>
      <c r="F2698" s="59" t="s">
        <v>1766</v>
      </c>
      <c r="G2698" s="59" t="s">
        <v>1767</v>
      </c>
      <c r="H2698" s="59">
        <v>20200630</v>
      </c>
      <c r="I2698" s="59" t="s">
        <v>3294</v>
      </c>
      <c r="J2698" s="59">
        <v>4.35</v>
      </c>
      <c r="K2698" s="59" t="s">
        <v>79</v>
      </c>
      <c r="L2698" s="66">
        <v>219.92</v>
      </c>
    </row>
    <row r="2699" ht="25" customHeight="1" spans="1:12">
      <c r="A2699" s="59">
        <v>2697</v>
      </c>
      <c r="B2699" s="59" t="s">
        <v>71</v>
      </c>
      <c r="C2699" s="59" t="s">
        <v>3295</v>
      </c>
      <c r="D2699" s="59">
        <v>4.35</v>
      </c>
      <c r="E2699" s="62">
        <v>5000</v>
      </c>
      <c r="F2699" s="59" t="s">
        <v>2423</v>
      </c>
      <c r="G2699" s="59" t="s">
        <v>2424</v>
      </c>
      <c r="H2699" s="59">
        <v>20200630</v>
      </c>
      <c r="I2699" s="59" t="s">
        <v>363</v>
      </c>
      <c r="J2699" s="59">
        <v>4.35</v>
      </c>
      <c r="K2699" s="59" t="s">
        <v>79</v>
      </c>
      <c r="L2699" s="66">
        <v>54.98</v>
      </c>
    </row>
    <row r="2700" ht="25" customHeight="1" spans="1:12">
      <c r="A2700" s="59">
        <v>2698</v>
      </c>
      <c r="B2700" s="59" t="s">
        <v>56</v>
      </c>
      <c r="C2700" s="59" t="s">
        <v>3296</v>
      </c>
      <c r="D2700" s="61">
        <v>4.75</v>
      </c>
      <c r="E2700" s="61">
        <v>5000</v>
      </c>
      <c r="F2700" s="59">
        <v>20180607</v>
      </c>
      <c r="G2700" s="59">
        <v>20210607</v>
      </c>
      <c r="H2700" s="62">
        <v>20200630</v>
      </c>
      <c r="I2700" s="59" t="s">
        <v>150</v>
      </c>
      <c r="J2700" s="61">
        <v>4.75</v>
      </c>
      <c r="K2700" s="59" t="s">
        <v>79</v>
      </c>
      <c r="L2700" s="66">
        <v>59.38</v>
      </c>
    </row>
    <row r="2701" ht="25" customHeight="1" spans="1:12">
      <c r="A2701" s="59">
        <v>2699</v>
      </c>
      <c r="B2701" s="59" t="s">
        <v>56</v>
      </c>
      <c r="C2701" s="59" t="s">
        <v>3297</v>
      </c>
      <c r="D2701" s="61">
        <v>4.75</v>
      </c>
      <c r="E2701" s="61">
        <v>5000</v>
      </c>
      <c r="F2701" s="59">
        <v>20180607</v>
      </c>
      <c r="G2701" s="59">
        <v>20210607</v>
      </c>
      <c r="H2701" s="62">
        <v>20200630</v>
      </c>
      <c r="I2701" s="59" t="s">
        <v>150</v>
      </c>
      <c r="J2701" s="61">
        <v>4.75</v>
      </c>
      <c r="K2701" s="59" t="s">
        <v>79</v>
      </c>
      <c r="L2701" s="66">
        <v>59.38</v>
      </c>
    </row>
    <row r="2702" ht="25" customHeight="1" spans="1:12">
      <c r="A2702" s="59">
        <v>2700</v>
      </c>
      <c r="B2702" s="59" t="s">
        <v>56</v>
      </c>
      <c r="C2702" s="59" t="s">
        <v>3298</v>
      </c>
      <c r="D2702" s="61">
        <v>4.75</v>
      </c>
      <c r="E2702" s="61">
        <v>5000</v>
      </c>
      <c r="F2702" s="59">
        <v>20180611</v>
      </c>
      <c r="G2702" s="59">
        <v>20210611</v>
      </c>
      <c r="H2702" s="62">
        <v>20200630</v>
      </c>
      <c r="I2702" s="59" t="s">
        <v>87</v>
      </c>
      <c r="J2702" s="61">
        <v>4.75</v>
      </c>
      <c r="K2702" s="59" t="s">
        <v>79</v>
      </c>
      <c r="L2702" s="66">
        <v>59.38</v>
      </c>
    </row>
    <row r="2703" ht="25" customHeight="1" spans="1:12">
      <c r="A2703" s="59">
        <v>2701</v>
      </c>
      <c r="B2703" s="59" t="s">
        <v>56</v>
      </c>
      <c r="C2703" s="59" t="s">
        <v>3299</v>
      </c>
      <c r="D2703" s="61">
        <v>4.75</v>
      </c>
      <c r="E2703" s="61">
        <v>5000</v>
      </c>
      <c r="F2703" s="59">
        <v>20180611</v>
      </c>
      <c r="G2703" s="59">
        <v>20210611</v>
      </c>
      <c r="H2703" s="62">
        <v>20200630</v>
      </c>
      <c r="I2703" s="59" t="s">
        <v>87</v>
      </c>
      <c r="J2703" s="61">
        <v>4.75</v>
      </c>
      <c r="K2703" s="59" t="s">
        <v>79</v>
      </c>
      <c r="L2703" s="66">
        <v>59.38</v>
      </c>
    </row>
    <row r="2704" ht="25" customHeight="1" spans="1:12">
      <c r="A2704" s="59">
        <v>2702</v>
      </c>
      <c r="B2704" s="59" t="s">
        <v>56</v>
      </c>
      <c r="C2704" s="59" t="s">
        <v>3300</v>
      </c>
      <c r="D2704" s="61">
        <v>4.75</v>
      </c>
      <c r="E2704" s="61">
        <v>5000</v>
      </c>
      <c r="F2704" s="59">
        <v>20180612</v>
      </c>
      <c r="G2704" s="59">
        <v>20210612</v>
      </c>
      <c r="H2704" s="62">
        <v>20200630</v>
      </c>
      <c r="I2704" s="59" t="s">
        <v>150</v>
      </c>
      <c r="J2704" s="61">
        <v>4.75</v>
      </c>
      <c r="K2704" s="59" t="s">
        <v>79</v>
      </c>
      <c r="L2704" s="66">
        <v>59.38</v>
      </c>
    </row>
    <row r="2705" ht="25" customHeight="1" spans="1:12">
      <c r="A2705" s="59">
        <v>2703</v>
      </c>
      <c r="B2705" s="59" t="s">
        <v>56</v>
      </c>
      <c r="C2705" s="59" t="s">
        <v>3301</v>
      </c>
      <c r="D2705" s="61">
        <v>4.75</v>
      </c>
      <c r="E2705" s="61">
        <v>5000</v>
      </c>
      <c r="F2705" s="59">
        <v>20180614</v>
      </c>
      <c r="G2705" s="59">
        <v>20210614</v>
      </c>
      <c r="H2705" s="62">
        <v>20200630</v>
      </c>
      <c r="I2705" s="59" t="s">
        <v>87</v>
      </c>
      <c r="J2705" s="61">
        <v>4.75</v>
      </c>
      <c r="K2705" s="59" t="s">
        <v>79</v>
      </c>
      <c r="L2705" s="66">
        <v>59.38</v>
      </c>
    </row>
    <row r="2706" ht="25" customHeight="1" spans="1:12">
      <c r="A2706" s="59">
        <v>2704</v>
      </c>
      <c r="B2706" s="59" t="s">
        <v>56</v>
      </c>
      <c r="C2706" s="59" t="s">
        <v>3302</v>
      </c>
      <c r="D2706" s="61">
        <v>4.75</v>
      </c>
      <c r="E2706" s="61">
        <v>5000</v>
      </c>
      <c r="F2706" s="59">
        <v>20180618</v>
      </c>
      <c r="G2706" s="59">
        <v>20210618</v>
      </c>
      <c r="H2706" s="62">
        <v>20200630</v>
      </c>
      <c r="I2706" s="59" t="s">
        <v>87</v>
      </c>
      <c r="J2706" s="61">
        <v>4.75</v>
      </c>
      <c r="K2706" s="59" t="s">
        <v>79</v>
      </c>
      <c r="L2706" s="66">
        <v>59.38</v>
      </c>
    </row>
    <row r="2707" ht="25" customHeight="1" spans="1:12">
      <c r="A2707" s="59">
        <v>2705</v>
      </c>
      <c r="B2707" s="59" t="s">
        <v>56</v>
      </c>
      <c r="C2707" s="59" t="s">
        <v>3303</v>
      </c>
      <c r="D2707" s="61">
        <v>4.75</v>
      </c>
      <c r="E2707" s="61">
        <v>5000</v>
      </c>
      <c r="F2707" s="59">
        <v>20180618</v>
      </c>
      <c r="G2707" s="59">
        <v>20210618</v>
      </c>
      <c r="H2707" s="62">
        <v>20200630</v>
      </c>
      <c r="I2707" s="59" t="s">
        <v>87</v>
      </c>
      <c r="J2707" s="61">
        <v>4.75</v>
      </c>
      <c r="K2707" s="59" t="s">
        <v>79</v>
      </c>
      <c r="L2707" s="66">
        <v>59.38</v>
      </c>
    </row>
    <row r="2708" ht="25" customHeight="1" spans="1:12">
      <c r="A2708" s="59">
        <v>2706</v>
      </c>
      <c r="B2708" s="59" t="s">
        <v>56</v>
      </c>
      <c r="C2708" s="59" t="s">
        <v>3304</v>
      </c>
      <c r="D2708" s="61">
        <v>4.75</v>
      </c>
      <c r="E2708" s="61">
        <v>5000</v>
      </c>
      <c r="F2708" s="59">
        <v>20180619</v>
      </c>
      <c r="G2708" s="59">
        <v>20210619</v>
      </c>
      <c r="H2708" s="62">
        <v>20200630</v>
      </c>
      <c r="I2708" s="59" t="s">
        <v>87</v>
      </c>
      <c r="J2708" s="61">
        <v>4.75</v>
      </c>
      <c r="K2708" s="59" t="s">
        <v>79</v>
      </c>
      <c r="L2708" s="66">
        <v>59.38</v>
      </c>
    </row>
    <row r="2709" ht="25" customHeight="1" spans="1:12">
      <c r="A2709" s="59">
        <v>2707</v>
      </c>
      <c r="B2709" s="59" t="s">
        <v>56</v>
      </c>
      <c r="C2709" s="59" t="s">
        <v>3305</v>
      </c>
      <c r="D2709" s="61">
        <v>4.75</v>
      </c>
      <c r="E2709" s="61">
        <v>5000</v>
      </c>
      <c r="F2709" s="59">
        <v>20180625</v>
      </c>
      <c r="G2709" s="59">
        <v>20210625</v>
      </c>
      <c r="H2709" s="62">
        <v>20200630</v>
      </c>
      <c r="I2709" s="59" t="s">
        <v>150</v>
      </c>
      <c r="J2709" s="61">
        <v>4.75</v>
      </c>
      <c r="K2709" s="59" t="s">
        <v>79</v>
      </c>
      <c r="L2709" s="66">
        <v>59.38</v>
      </c>
    </row>
    <row r="2710" ht="25" customHeight="1" spans="1:12">
      <c r="A2710" s="59">
        <v>2708</v>
      </c>
      <c r="B2710" s="59" t="s">
        <v>56</v>
      </c>
      <c r="C2710" s="59" t="s">
        <v>3306</v>
      </c>
      <c r="D2710" s="61">
        <v>4.75</v>
      </c>
      <c r="E2710" s="61">
        <v>5000</v>
      </c>
      <c r="F2710" s="59">
        <v>20180625</v>
      </c>
      <c r="G2710" s="59">
        <v>20210625</v>
      </c>
      <c r="H2710" s="62">
        <v>20200630</v>
      </c>
      <c r="I2710" s="59" t="s">
        <v>150</v>
      </c>
      <c r="J2710" s="61">
        <v>4.75</v>
      </c>
      <c r="K2710" s="59" t="s">
        <v>79</v>
      </c>
      <c r="L2710" s="66">
        <v>59.38</v>
      </c>
    </row>
    <row r="2711" ht="25" customHeight="1" spans="1:12">
      <c r="A2711" s="59">
        <v>2709</v>
      </c>
      <c r="B2711" s="59" t="s">
        <v>56</v>
      </c>
      <c r="C2711" s="59" t="s">
        <v>3307</v>
      </c>
      <c r="D2711" s="61">
        <v>4.75</v>
      </c>
      <c r="E2711" s="61">
        <v>5000</v>
      </c>
      <c r="F2711" s="59">
        <v>20180709</v>
      </c>
      <c r="G2711" s="59">
        <v>20210709</v>
      </c>
      <c r="H2711" s="62">
        <v>20200630</v>
      </c>
      <c r="I2711" s="59" t="s">
        <v>87</v>
      </c>
      <c r="J2711" s="61">
        <v>4.75</v>
      </c>
      <c r="K2711" s="59" t="s">
        <v>79</v>
      </c>
      <c r="L2711" s="66">
        <v>59.38</v>
      </c>
    </row>
    <row r="2712" ht="25" customHeight="1" spans="1:12">
      <c r="A2712" s="59">
        <v>2710</v>
      </c>
      <c r="B2712" s="59" t="s">
        <v>56</v>
      </c>
      <c r="C2712" s="59" t="s">
        <v>3308</v>
      </c>
      <c r="D2712" s="61">
        <v>4.75</v>
      </c>
      <c r="E2712" s="61">
        <v>5000</v>
      </c>
      <c r="F2712" s="59">
        <v>20180713</v>
      </c>
      <c r="G2712" s="59">
        <v>20210713</v>
      </c>
      <c r="H2712" s="62">
        <v>20200630</v>
      </c>
      <c r="I2712" s="59" t="s">
        <v>87</v>
      </c>
      <c r="J2712" s="61">
        <v>4.75</v>
      </c>
      <c r="K2712" s="59" t="s">
        <v>79</v>
      </c>
      <c r="L2712" s="66">
        <v>59.38</v>
      </c>
    </row>
    <row r="2713" ht="25" customHeight="1" spans="1:12">
      <c r="A2713" s="59">
        <v>2711</v>
      </c>
      <c r="B2713" s="59" t="s">
        <v>56</v>
      </c>
      <c r="C2713" s="59" t="s">
        <v>917</v>
      </c>
      <c r="D2713" s="61">
        <v>4.75</v>
      </c>
      <c r="E2713" s="61">
        <v>5000</v>
      </c>
      <c r="F2713" s="59">
        <v>20180713</v>
      </c>
      <c r="G2713" s="59">
        <v>20210713</v>
      </c>
      <c r="H2713" s="62">
        <v>20200630</v>
      </c>
      <c r="I2713" s="59" t="s">
        <v>87</v>
      </c>
      <c r="J2713" s="61">
        <v>4.75</v>
      </c>
      <c r="K2713" s="59" t="s">
        <v>79</v>
      </c>
      <c r="L2713" s="66">
        <v>59.38</v>
      </c>
    </row>
    <row r="2714" ht="25" customHeight="1" spans="1:12">
      <c r="A2714" s="59">
        <v>2712</v>
      </c>
      <c r="B2714" s="59" t="s">
        <v>56</v>
      </c>
      <c r="C2714" s="59" t="s">
        <v>3309</v>
      </c>
      <c r="D2714" s="61">
        <v>4.75</v>
      </c>
      <c r="E2714" s="61">
        <v>5000</v>
      </c>
      <c r="F2714" s="59">
        <v>20180713</v>
      </c>
      <c r="G2714" s="59">
        <v>20210713</v>
      </c>
      <c r="H2714" s="62">
        <v>20200630</v>
      </c>
      <c r="I2714" s="59" t="s">
        <v>150</v>
      </c>
      <c r="J2714" s="61">
        <v>4.75</v>
      </c>
      <c r="K2714" s="59" t="s">
        <v>79</v>
      </c>
      <c r="L2714" s="66">
        <v>59.38</v>
      </c>
    </row>
    <row r="2715" ht="25" customHeight="1" spans="1:12">
      <c r="A2715" s="59">
        <v>2713</v>
      </c>
      <c r="B2715" s="59" t="s">
        <v>56</v>
      </c>
      <c r="C2715" s="59" t="s">
        <v>3310</v>
      </c>
      <c r="D2715" s="61">
        <v>4.75</v>
      </c>
      <c r="E2715" s="61">
        <v>5000</v>
      </c>
      <c r="F2715" s="59">
        <v>20180716</v>
      </c>
      <c r="G2715" s="59">
        <v>20210716</v>
      </c>
      <c r="H2715" s="62">
        <v>20200630</v>
      </c>
      <c r="I2715" s="59" t="s">
        <v>87</v>
      </c>
      <c r="J2715" s="61">
        <v>4.75</v>
      </c>
      <c r="K2715" s="59" t="s">
        <v>79</v>
      </c>
      <c r="L2715" s="66">
        <v>59.38</v>
      </c>
    </row>
    <row r="2716" ht="25" customHeight="1" spans="1:12">
      <c r="A2716" s="59">
        <v>2714</v>
      </c>
      <c r="B2716" s="59" t="s">
        <v>56</v>
      </c>
      <c r="C2716" s="59" t="s">
        <v>3311</v>
      </c>
      <c r="D2716" s="61">
        <v>4.75</v>
      </c>
      <c r="E2716" s="61">
        <v>5000</v>
      </c>
      <c r="F2716" s="59">
        <v>20180717</v>
      </c>
      <c r="G2716" s="59">
        <v>20210717</v>
      </c>
      <c r="H2716" s="62">
        <v>20200630</v>
      </c>
      <c r="I2716" s="59" t="s">
        <v>87</v>
      </c>
      <c r="J2716" s="61">
        <v>4.75</v>
      </c>
      <c r="K2716" s="59" t="s">
        <v>79</v>
      </c>
      <c r="L2716" s="66">
        <v>59.38</v>
      </c>
    </row>
    <row r="2717" ht="25" customHeight="1" spans="1:12">
      <c r="A2717" s="59">
        <v>2715</v>
      </c>
      <c r="B2717" s="59" t="s">
        <v>56</v>
      </c>
      <c r="C2717" s="59" t="s">
        <v>3312</v>
      </c>
      <c r="D2717" s="61">
        <v>4.75</v>
      </c>
      <c r="E2717" s="61">
        <v>5000</v>
      </c>
      <c r="F2717" s="59">
        <v>20180719</v>
      </c>
      <c r="G2717" s="59">
        <v>20210719</v>
      </c>
      <c r="H2717" s="62">
        <v>20200630</v>
      </c>
      <c r="I2717" s="59" t="s">
        <v>87</v>
      </c>
      <c r="J2717" s="61">
        <v>4.75</v>
      </c>
      <c r="K2717" s="59" t="s">
        <v>79</v>
      </c>
      <c r="L2717" s="66">
        <v>59.38</v>
      </c>
    </row>
    <row r="2718" ht="25" customHeight="1" spans="1:12">
      <c r="A2718" s="59">
        <v>2716</v>
      </c>
      <c r="B2718" s="59" t="s">
        <v>56</v>
      </c>
      <c r="C2718" s="59" t="s">
        <v>3313</v>
      </c>
      <c r="D2718" s="61">
        <v>4.75</v>
      </c>
      <c r="E2718" s="61">
        <v>5000</v>
      </c>
      <c r="F2718" s="59">
        <v>20180721</v>
      </c>
      <c r="G2718" s="59">
        <v>20210721</v>
      </c>
      <c r="H2718" s="62">
        <v>20200630</v>
      </c>
      <c r="I2718" s="59" t="s">
        <v>87</v>
      </c>
      <c r="J2718" s="61">
        <v>4.75</v>
      </c>
      <c r="K2718" s="59" t="s">
        <v>79</v>
      </c>
      <c r="L2718" s="66">
        <v>59.38</v>
      </c>
    </row>
    <row r="2719" ht="25" customHeight="1" spans="1:12">
      <c r="A2719" s="59">
        <v>2717</v>
      </c>
      <c r="B2719" s="59" t="s">
        <v>427</v>
      </c>
      <c r="C2719" s="60" t="s">
        <v>3314</v>
      </c>
      <c r="D2719" s="59">
        <v>4.35</v>
      </c>
      <c r="E2719" s="62">
        <v>20000</v>
      </c>
      <c r="F2719" s="60" t="s">
        <v>3315</v>
      </c>
      <c r="G2719" s="60" t="s">
        <v>3316</v>
      </c>
      <c r="H2719" s="59">
        <v>20200512</v>
      </c>
      <c r="I2719" s="59" t="s">
        <v>50</v>
      </c>
      <c r="J2719" s="59">
        <v>4.35</v>
      </c>
      <c r="K2719" s="59" t="s">
        <v>18</v>
      </c>
      <c r="L2719" s="66">
        <v>2.42</v>
      </c>
    </row>
    <row r="2720" ht="25" customHeight="1" spans="1:12">
      <c r="A2720" s="59">
        <v>2718</v>
      </c>
      <c r="B2720" s="59" t="s">
        <v>158</v>
      </c>
      <c r="C2720" s="60" t="s">
        <v>1924</v>
      </c>
      <c r="D2720" s="59">
        <v>4.35</v>
      </c>
      <c r="E2720" s="62">
        <v>20000</v>
      </c>
      <c r="F2720" s="60" t="s">
        <v>3317</v>
      </c>
      <c r="G2720" s="60" t="s">
        <v>3318</v>
      </c>
      <c r="H2720" s="59">
        <v>20200609</v>
      </c>
      <c r="I2720" s="59" t="s">
        <v>50</v>
      </c>
      <c r="J2720" s="59">
        <v>4.35</v>
      </c>
      <c r="K2720" s="59" t="s">
        <v>18</v>
      </c>
      <c r="L2720" s="66">
        <v>19.33</v>
      </c>
    </row>
    <row r="2721" ht="25" customHeight="1" spans="1:12">
      <c r="A2721" s="59">
        <v>2719</v>
      </c>
      <c r="B2721" s="59" t="s">
        <v>355</v>
      </c>
      <c r="C2721" s="59" t="s">
        <v>3319</v>
      </c>
      <c r="D2721" s="59">
        <v>4.35</v>
      </c>
      <c r="E2721" s="62">
        <v>50000</v>
      </c>
      <c r="F2721" s="65">
        <v>43947</v>
      </c>
      <c r="G2721" s="65">
        <v>44312</v>
      </c>
      <c r="H2721" s="63">
        <v>44012</v>
      </c>
      <c r="I2721" s="59" t="s">
        <v>52</v>
      </c>
      <c r="J2721" s="59">
        <v>4.35</v>
      </c>
      <c r="K2721" s="59" t="s">
        <v>53</v>
      </c>
      <c r="L2721" s="66">
        <v>387.328767123288</v>
      </c>
    </row>
    <row r="2722" ht="25" customHeight="1" spans="1:12">
      <c r="A2722" s="59">
        <v>2720</v>
      </c>
      <c r="B2722" s="59" t="s">
        <v>355</v>
      </c>
      <c r="C2722" s="59" t="s">
        <v>3320</v>
      </c>
      <c r="D2722" s="59">
        <v>4.35</v>
      </c>
      <c r="E2722" s="62">
        <v>50000</v>
      </c>
      <c r="F2722" s="65">
        <v>43949</v>
      </c>
      <c r="G2722" s="65">
        <v>44314</v>
      </c>
      <c r="H2722" s="63">
        <v>44012</v>
      </c>
      <c r="I2722" s="59" t="s">
        <v>52</v>
      </c>
      <c r="J2722" s="59">
        <v>4.35</v>
      </c>
      <c r="K2722" s="59" t="s">
        <v>53</v>
      </c>
      <c r="L2722" s="66">
        <v>375.41095890411</v>
      </c>
    </row>
    <row r="2723" ht="25" customHeight="1" spans="1:12">
      <c r="A2723" s="59">
        <v>2721</v>
      </c>
      <c r="B2723" s="59" t="s">
        <v>355</v>
      </c>
      <c r="C2723" s="59" t="s">
        <v>3321</v>
      </c>
      <c r="D2723" s="59">
        <v>4.35</v>
      </c>
      <c r="E2723" s="62">
        <v>50000</v>
      </c>
      <c r="F2723" s="65">
        <v>43947</v>
      </c>
      <c r="G2723" s="65">
        <v>44312</v>
      </c>
      <c r="H2723" s="63">
        <v>44012</v>
      </c>
      <c r="I2723" s="59" t="s">
        <v>52</v>
      </c>
      <c r="J2723" s="59">
        <v>4.35</v>
      </c>
      <c r="K2723" s="59" t="s">
        <v>53</v>
      </c>
      <c r="L2723" s="66">
        <v>387.328767123288</v>
      </c>
    </row>
    <row r="2724" ht="25" customHeight="1" spans="1:12">
      <c r="A2724" s="59">
        <v>2722</v>
      </c>
      <c r="B2724" s="59" t="s">
        <v>355</v>
      </c>
      <c r="C2724" s="59" t="s">
        <v>3322</v>
      </c>
      <c r="D2724" s="59">
        <v>4.35</v>
      </c>
      <c r="E2724" s="62">
        <v>50000</v>
      </c>
      <c r="F2724" s="65">
        <v>43983</v>
      </c>
      <c r="G2724" s="65">
        <v>44348</v>
      </c>
      <c r="H2724" s="63">
        <v>44012</v>
      </c>
      <c r="I2724" s="59" t="s">
        <v>52</v>
      </c>
      <c r="J2724" s="59">
        <v>4.35</v>
      </c>
      <c r="K2724" s="59" t="s">
        <v>53</v>
      </c>
      <c r="L2724" s="66">
        <v>172.808219178082</v>
      </c>
    </row>
    <row r="2725" ht="25" customHeight="1" spans="1:12">
      <c r="A2725" s="59">
        <v>2723</v>
      </c>
      <c r="B2725" s="59" t="s">
        <v>355</v>
      </c>
      <c r="C2725" s="59" t="s">
        <v>3323</v>
      </c>
      <c r="D2725" s="59">
        <v>4.35</v>
      </c>
      <c r="E2725" s="62">
        <v>30000</v>
      </c>
      <c r="F2725" s="65">
        <v>43947</v>
      </c>
      <c r="G2725" s="65">
        <v>44312</v>
      </c>
      <c r="H2725" s="63">
        <v>44012</v>
      </c>
      <c r="I2725" s="59" t="s">
        <v>52</v>
      </c>
      <c r="J2725" s="59">
        <v>4.35</v>
      </c>
      <c r="K2725" s="59" t="s">
        <v>53</v>
      </c>
      <c r="L2725" s="66">
        <v>232.397260273973</v>
      </c>
    </row>
    <row r="2726" ht="25" customHeight="1" spans="1:12">
      <c r="A2726" s="59">
        <v>2724</v>
      </c>
      <c r="B2726" s="59" t="s">
        <v>355</v>
      </c>
      <c r="C2726" s="59" t="s">
        <v>3324</v>
      </c>
      <c r="D2726" s="59">
        <v>4.35</v>
      </c>
      <c r="E2726" s="62">
        <v>30000</v>
      </c>
      <c r="F2726" s="65">
        <v>43950</v>
      </c>
      <c r="G2726" s="65">
        <v>44315</v>
      </c>
      <c r="H2726" s="63">
        <v>44012</v>
      </c>
      <c r="I2726" s="59" t="s">
        <v>52</v>
      </c>
      <c r="J2726" s="59">
        <v>4.35</v>
      </c>
      <c r="K2726" s="59" t="s">
        <v>53</v>
      </c>
      <c r="L2726" s="66">
        <v>221.671232876712</v>
      </c>
    </row>
    <row r="2727" ht="25" customHeight="1" spans="1:12">
      <c r="A2727" s="59">
        <v>2725</v>
      </c>
      <c r="B2727" s="59" t="s">
        <v>355</v>
      </c>
      <c r="C2727" s="59" t="s">
        <v>3325</v>
      </c>
      <c r="D2727" s="59">
        <v>4.35</v>
      </c>
      <c r="E2727" s="62">
        <v>30000</v>
      </c>
      <c r="F2727" s="65">
        <v>43943</v>
      </c>
      <c r="G2727" s="65">
        <v>44308</v>
      </c>
      <c r="H2727" s="63">
        <v>44012</v>
      </c>
      <c r="I2727" s="59" t="s">
        <v>52</v>
      </c>
      <c r="J2727" s="59">
        <v>4.35</v>
      </c>
      <c r="K2727" s="59" t="s">
        <v>53</v>
      </c>
      <c r="L2727" s="66">
        <v>246.698630136986</v>
      </c>
    </row>
    <row r="2728" ht="25" customHeight="1" spans="1:12">
      <c r="A2728" s="59">
        <v>2726</v>
      </c>
      <c r="B2728" s="59" t="s">
        <v>355</v>
      </c>
      <c r="C2728" s="59" t="s">
        <v>2528</v>
      </c>
      <c r="D2728" s="59">
        <v>4.35</v>
      </c>
      <c r="E2728" s="62">
        <v>50000</v>
      </c>
      <c r="F2728" s="65">
        <v>43947</v>
      </c>
      <c r="G2728" s="65">
        <v>44312</v>
      </c>
      <c r="H2728" s="63">
        <v>44012</v>
      </c>
      <c r="I2728" s="59" t="s">
        <v>52</v>
      </c>
      <c r="J2728" s="59">
        <v>4.35</v>
      </c>
      <c r="K2728" s="59" t="s">
        <v>53</v>
      </c>
      <c r="L2728" s="66">
        <v>387.328767123288</v>
      </c>
    </row>
    <row r="2729" ht="25" customHeight="1" spans="1:12">
      <c r="A2729" s="59">
        <v>2727</v>
      </c>
      <c r="B2729" s="59" t="s">
        <v>355</v>
      </c>
      <c r="C2729" s="59" t="s">
        <v>3326</v>
      </c>
      <c r="D2729" s="59">
        <v>4.35</v>
      </c>
      <c r="E2729" s="62">
        <v>50000</v>
      </c>
      <c r="F2729" s="65">
        <v>43950</v>
      </c>
      <c r="G2729" s="65">
        <v>44315</v>
      </c>
      <c r="H2729" s="63">
        <v>44012</v>
      </c>
      <c r="I2729" s="59" t="s">
        <v>52</v>
      </c>
      <c r="J2729" s="59">
        <v>4.35</v>
      </c>
      <c r="K2729" s="59" t="s">
        <v>53</v>
      </c>
      <c r="L2729" s="66">
        <v>369.452054794521</v>
      </c>
    </row>
    <row r="2730" ht="25" customHeight="1" spans="1:12">
      <c r="A2730" s="59">
        <v>2728</v>
      </c>
      <c r="B2730" s="59" t="s">
        <v>355</v>
      </c>
      <c r="C2730" s="59" t="s">
        <v>3327</v>
      </c>
      <c r="D2730" s="59">
        <v>4.35</v>
      </c>
      <c r="E2730" s="62">
        <v>50000</v>
      </c>
      <c r="F2730" s="65">
        <v>43964</v>
      </c>
      <c r="G2730" s="65">
        <v>44329</v>
      </c>
      <c r="H2730" s="63">
        <v>44012</v>
      </c>
      <c r="I2730" s="59" t="s">
        <v>52</v>
      </c>
      <c r="J2730" s="59">
        <v>4.35</v>
      </c>
      <c r="K2730" s="59" t="s">
        <v>53</v>
      </c>
      <c r="L2730" s="66">
        <v>286.027397260274</v>
      </c>
    </row>
    <row r="2731" ht="25" customHeight="1" spans="1:12">
      <c r="A2731" s="59">
        <v>2729</v>
      </c>
      <c r="B2731" s="59" t="s">
        <v>355</v>
      </c>
      <c r="C2731" s="59" t="s">
        <v>3328</v>
      </c>
      <c r="D2731" s="59">
        <v>4.35</v>
      </c>
      <c r="E2731" s="62">
        <v>50000</v>
      </c>
      <c r="F2731" s="65">
        <v>43983</v>
      </c>
      <c r="G2731" s="65">
        <v>44348</v>
      </c>
      <c r="H2731" s="63">
        <v>44012</v>
      </c>
      <c r="I2731" s="59" t="s">
        <v>52</v>
      </c>
      <c r="J2731" s="59">
        <v>4.35</v>
      </c>
      <c r="K2731" s="59" t="s">
        <v>53</v>
      </c>
      <c r="L2731" s="66">
        <v>172.808219178082</v>
      </c>
    </row>
    <row r="2732" ht="25" customHeight="1" spans="1:12">
      <c r="A2732" s="59">
        <v>2730</v>
      </c>
      <c r="B2732" s="59" t="s">
        <v>355</v>
      </c>
      <c r="C2732" s="59" t="s">
        <v>3329</v>
      </c>
      <c r="D2732" s="59">
        <v>4.35</v>
      </c>
      <c r="E2732" s="62">
        <v>10000</v>
      </c>
      <c r="F2732" s="65">
        <v>43985</v>
      </c>
      <c r="G2732" s="65">
        <v>44350</v>
      </c>
      <c r="H2732" s="63">
        <v>44012</v>
      </c>
      <c r="I2732" s="59" t="s">
        <v>52</v>
      </c>
      <c r="J2732" s="59">
        <v>4.35</v>
      </c>
      <c r="K2732" s="59" t="s">
        <v>53</v>
      </c>
      <c r="L2732" s="66">
        <v>32.1780821917808</v>
      </c>
    </row>
    <row r="2733" ht="25" customHeight="1" spans="1:12">
      <c r="A2733" s="59">
        <v>2731</v>
      </c>
      <c r="B2733" s="59" t="s">
        <v>355</v>
      </c>
      <c r="C2733" s="59" t="s">
        <v>3330</v>
      </c>
      <c r="D2733" s="59">
        <v>4.35</v>
      </c>
      <c r="E2733" s="62">
        <v>10000</v>
      </c>
      <c r="F2733" s="65">
        <v>43987</v>
      </c>
      <c r="G2733" s="65">
        <v>44352</v>
      </c>
      <c r="H2733" s="63">
        <v>44012</v>
      </c>
      <c r="I2733" s="59" t="s">
        <v>52</v>
      </c>
      <c r="J2733" s="59">
        <v>4.35</v>
      </c>
      <c r="K2733" s="59" t="s">
        <v>53</v>
      </c>
      <c r="L2733" s="66">
        <v>29.7945205479452</v>
      </c>
    </row>
    <row r="2734" ht="25" customHeight="1" spans="1:12">
      <c r="A2734" s="59">
        <v>2732</v>
      </c>
      <c r="B2734" s="59" t="s">
        <v>355</v>
      </c>
      <c r="C2734" s="59" t="s">
        <v>3331</v>
      </c>
      <c r="D2734" s="59">
        <v>4.35</v>
      </c>
      <c r="E2734" s="62">
        <v>50000</v>
      </c>
      <c r="F2734" s="65">
        <v>43943</v>
      </c>
      <c r="G2734" s="65">
        <v>44308</v>
      </c>
      <c r="H2734" s="63">
        <v>44012</v>
      </c>
      <c r="I2734" s="59" t="s">
        <v>52</v>
      </c>
      <c r="J2734" s="59">
        <v>4.35</v>
      </c>
      <c r="K2734" s="59" t="s">
        <v>53</v>
      </c>
      <c r="L2734" s="66">
        <v>411.164383561644</v>
      </c>
    </row>
    <row r="2735" ht="25" customHeight="1" spans="1:12">
      <c r="A2735" s="59">
        <v>2733</v>
      </c>
      <c r="B2735" s="59" t="s">
        <v>355</v>
      </c>
      <c r="C2735" s="59" t="s">
        <v>3332</v>
      </c>
      <c r="D2735" s="59">
        <v>4.35</v>
      </c>
      <c r="E2735" s="62">
        <v>50000</v>
      </c>
      <c r="F2735" s="65">
        <v>43980</v>
      </c>
      <c r="G2735" s="65">
        <v>44345</v>
      </c>
      <c r="H2735" s="63">
        <v>44012</v>
      </c>
      <c r="I2735" s="59" t="s">
        <v>52</v>
      </c>
      <c r="J2735" s="59">
        <v>4.35</v>
      </c>
      <c r="K2735" s="59" t="s">
        <v>53</v>
      </c>
      <c r="L2735" s="66">
        <v>190.684931506849</v>
      </c>
    </row>
    <row r="2736" ht="25" customHeight="1" spans="1:12">
      <c r="A2736" s="59">
        <v>2734</v>
      </c>
      <c r="B2736" s="59" t="s">
        <v>337</v>
      </c>
      <c r="C2736" s="59" t="s">
        <v>2082</v>
      </c>
      <c r="D2736" s="59">
        <v>4.35</v>
      </c>
      <c r="E2736" s="62">
        <v>50000</v>
      </c>
      <c r="F2736" s="65">
        <v>43949</v>
      </c>
      <c r="G2736" s="65">
        <v>44314</v>
      </c>
      <c r="H2736" s="63">
        <v>44012</v>
      </c>
      <c r="I2736" s="59" t="s">
        <v>52</v>
      </c>
      <c r="J2736" s="59">
        <v>4.35</v>
      </c>
      <c r="K2736" s="59" t="s">
        <v>53</v>
      </c>
      <c r="L2736" s="66">
        <v>375.41095890411</v>
      </c>
    </row>
    <row r="2737" ht="25" customHeight="1" spans="1:12">
      <c r="A2737" s="59">
        <v>2735</v>
      </c>
      <c r="B2737" s="59" t="s">
        <v>337</v>
      </c>
      <c r="C2737" s="59" t="s">
        <v>349</v>
      </c>
      <c r="D2737" s="59">
        <v>4.35</v>
      </c>
      <c r="E2737" s="62">
        <v>50000</v>
      </c>
      <c r="F2737" s="65">
        <v>43991</v>
      </c>
      <c r="G2737" s="65">
        <v>44356</v>
      </c>
      <c r="H2737" s="63">
        <v>44012</v>
      </c>
      <c r="I2737" s="59" t="s">
        <v>52</v>
      </c>
      <c r="J2737" s="59">
        <v>4.35</v>
      </c>
      <c r="K2737" s="59" t="s">
        <v>53</v>
      </c>
      <c r="L2737" s="66">
        <v>125.13698630137</v>
      </c>
    </row>
    <row r="2738" ht="25" customHeight="1" spans="1:12">
      <c r="A2738" s="59">
        <v>2736</v>
      </c>
      <c r="B2738" s="59" t="s">
        <v>337</v>
      </c>
      <c r="C2738" s="59" t="s">
        <v>3333</v>
      </c>
      <c r="D2738" s="59">
        <v>4.35</v>
      </c>
      <c r="E2738" s="62">
        <v>50000</v>
      </c>
      <c r="F2738" s="65">
        <v>43993</v>
      </c>
      <c r="G2738" s="65">
        <v>44358</v>
      </c>
      <c r="H2738" s="63">
        <v>44012</v>
      </c>
      <c r="I2738" s="59" t="s">
        <v>52</v>
      </c>
      <c r="J2738" s="59">
        <v>4.35</v>
      </c>
      <c r="K2738" s="59" t="s">
        <v>53</v>
      </c>
      <c r="L2738" s="66">
        <v>113.219178082192</v>
      </c>
    </row>
    <row r="2739" ht="25" customHeight="1" spans="1:12">
      <c r="A2739" s="59">
        <v>2737</v>
      </c>
      <c r="B2739" s="59" t="s">
        <v>337</v>
      </c>
      <c r="C2739" s="59" t="s">
        <v>3334</v>
      </c>
      <c r="D2739" s="59">
        <v>4.35</v>
      </c>
      <c r="E2739" s="62">
        <v>50000</v>
      </c>
      <c r="F2739" s="65">
        <v>43998</v>
      </c>
      <c r="G2739" s="65">
        <v>44363</v>
      </c>
      <c r="H2739" s="63">
        <v>44012</v>
      </c>
      <c r="I2739" s="59" t="s">
        <v>52</v>
      </c>
      <c r="J2739" s="59">
        <v>4.35</v>
      </c>
      <c r="K2739" s="59" t="s">
        <v>53</v>
      </c>
      <c r="L2739" s="66">
        <v>83.4246575342466</v>
      </c>
    </row>
    <row r="2740" ht="25" customHeight="1" spans="1:12">
      <c r="A2740" s="59">
        <v>2738</v>
      </c>
      <c r="B2740" s="59" t="s">
        <v>337</v>
      </c>
      <c r="C2740" s="59" t="s">
        <v>3335</v>
      </c>
      <c r="D2740" s="59">
        <v>4.35</v>
      </c>
      <c r="E2740" s="62">
        <v>50000</v>
      </c>
      <c r="F2740" s="65">
        <v>43991</v>
      </c>
      <c r="G2740" s="65">
        <v>44356</v>
      </c>
      <c r="H2740" s="63">
        <v>44012</v>
      </c>
      <c r="I2740" s="59" t="s">
        <v>52</v>
      </c>
      <c r="J2740" s="59">
        <v>4.35</v>
      </c>
      <c r="K2740" s="59" t="s">
        <v>53</v>
      </c>
      <c r="L2740" s="66">
        <v>125.13698630137</v>
      </c>
    </row>
    <row r="2741" ht="25" customHeight="1" spans="1:12">
      <c r="A2741" s="59">
        <v>2739</v>
      </c>
      <c r="B2741" s="59" t="s">
        <v>337</v>
      </c>
      <c r="C2741" s="59" t="s">
        <v>3336</v>
      </c>
      <c r="D2741" s="59">
        <v>4.35</v>
      </c>
      <c r="E2741" s="62">
        <v>50000</v>
      </c>
      <c r="F2741" s="65">
        <v>44000</v>
      </c>
      <c r="G2741" s="65">
        <v>44365</v>
      </c>
      <c r="H2741" s="63">
        <v>44012</v>
      </c>
      <c r="I2741" s="59" t="s">
        <v>52</v>
      </c>
      <c r="J2741" s="59">
        <v>4.35</v>
      </c>
      <c r="K2741" s="59" t="s">
        <v>53</v>
      </c>
      <c r="L2741" s="66">
        <v>71.5068493150685</v>
      </c>
    </row>
    <row r="2742" ht="25" customHeight="1" spans="1:12">
      <c r="A2742" s="59">
        <v>2740</v>
      </c>
      <c r="B2742" s="59" t="s">
        <v>337</v>
      </c>
      <c r="C2742" s="59" t="s">
        <v>3337</v>
      </c>
      <c r="D2742" s="59">
        <v>4.35</v>
      </c>
      <c r="E2742" s="62">
        <v>50000</v>
      </c>
      <c r="F2742" s="65">
        <v>43931</v>
      </c>
      <c r="G2742" s="65">
        <v>44296</v>
      </c>
      <c r="H2742" s="63">
        <v>44012</v>
      </c>
      <c r="I2742" s="59" t="s">
        <v>52</v>
      </c>
      <c r="J2742" s="59">
        <v>4.35</v>
      </c>
      <c r="K2742" s="59" t="s">
        <v>53</v>
      </c>
      <c r="L2742" s="66">
        <v>482.671232876712</v>
      </c>
    </row>
    <row r="2743" ht="25" customHeight="1" spans="1:12">
      <c r="A2743" s="59">
        <v>2741</v>
      </c>
      <c r="B2743" s="59" t="s">
        <v>337</v>
      </c>
      <c r="C2743" s="59" t="s">
        <v>3338</v>
      </c>
      <c r="D2743" s="59">
        <v>4.35</v>
      </c>
      <c r="E2743" s="62">
        <v>50000</v>
      </c>
      <c r="F2743" s="65">
        <v>43949</v>
      </c>
      <c r="G2743" s="65">
        <v>44314</v>
      </c>
      <c r="H2743" s="63">
        <v>44012</v>
      </c>
      <c r="I2743" s="59" t="s">
        <v>52</v>
      </c>
      <c r="J2743" s="59">
        <v>4.35</v>
      </c>
      <c r="K2743" s="59" t="s">
        <v>53</v>
      </c>
      <c r="L2743" s="66">
        <v>375.41095890411</v>
      </c>
    </row>
    <row r="2744" ht="25" customHeight="1" spans="1:12">
      <c r="A2744" s="59">
        <v>2742</v>
      </c>
      <c r="B2744" s="59" t="s">
        <v>337</v>
      </c>
      <c r="C2744" s="59" t="s">
        <v>3339</v>
      </c>
      <c r="D2744" s="59">
        <v>4.35</v>
      </c>
      <c r="E2744" s="62">
        <v>50000</v>
      </c>
      <c r="F2744" s="65">
        <v>43949</v>
      </c>
      <c r="G2744" s="65">
        <v>44314</v>
      </c>
      <c r="H2744" s="63">
        <v>44012</v>
      </c>
      <c r="I2744" s="59" t="s">
        <v>52</v>
      </c>
      <c r="J2744" s="59">
        <v>4.35</v>
      </c>
      <c r="K2744" s="59" t="s">
        <v>53</v>
      </c>
      <c r="L2744" s="66">
        <v>375.41095890411</v>
      </c>
    </row>
    <row r="2745" ht="25" customHeight="1" spans="1:12">
      <c r="A2745" s="59">
        <v>2743</v>
      </c>
      <c r="B2745" s="59" t="s">
        <v>337</v>
      </c>
      <c r="C2745" s="59" t="s">
        <v>3340</v>
      </c>
      <c r="D2745" s="59">
        <v>4.35</v>
      </c>
      <c r="E2745" s="62">
        <v>50000</v>
      </c>
      <c r="F2745" s="65">
        <v>43931</v>
      </c>
      <c r="G2745" s="65">
        <v>44296</v>
      </c>
      <c r="H2745" s="63">
        <v>44012</v>
      </c>
      <c r="I2745" s="59" t="s">
        <v>52</v>
      </c>
      <c r="J2745" s="59">
        <v>4.35</v>
      </c>
      <c r="K2745" s="59" t="s">
        <v>53</v>
      </c>
      <c r="L2745" s="66">
        <v>482.671232876712</v>
      </c>
    </row>
    <row r="2746" ht="25" customHeight="1" spans="1:12">
      <c r="A2746" s="59">
        <v>2744</v>
      </c>
      <c r="B2746" s="59" t="s">
        <v>337</v>
      </c>
      <c r="C2746" s="59" t="s">
        <v>352</v>
      </c>
      <c r="D2746" s="59">
        <v>4.35</v>
      </c>
      <c r="E2746" s="62">
        <v>20000</v>
      </c>
      <c r="F2746" s="65">
        <v>43998</v>
      </c>
      <c r="G2746" s="65">
        <v>44363</v>
      </c>
      <c r="H2746" s="63">
        <v>44012</v>
      </c>
      <c r="I2746" s="59" t="s">
        <v>52</v>
      </c>
      <c r="J2746" s="59">
        <v>4.35</v>
      </c>
      <c r="K2746" s="59" t="s">
        <v>53</v>
      </c>
      <c r="L2746" s="66">
        <v>33.3698630136986</v>
      </c>
    </row>
    <row r="2747" ht="25" customHeight="1" spans="1:12">
      <c r="A2747" s="59">
        <v>2745</v>
      </c>
      <c r="B2747" s="59" t="s">
        <v>337</v>
      </c>
      <c r="C2747" s="59" t="s">
        <v>3341</v>
      </c>
      <c r="D2747" s="59">
        <v>4.35</v>
      </c>
      <c r="E2747" s="62">
        <v>50000</v>
      </c>
      <c r="F2747" s="65">
        <v>43991</v>
      </c>
      <c r="G2747" s="65">
        <v>44356</v>
      </c>
      <c r="H2747" s="63">
        <v>44012</v>
      </c>
      <c r="I2747" s="59" t="s">
        <v>52</v>
      </c>
      <c r="J2747" s="59">
        <v>4.35</v>
      </c>
      <c r="K2747" s="59" t="s">
        <v>53</v>
      </c>
      <c r="L2747" s="66">
        <v>125.13698630137</v>
      </c>
    </row>
    <row r="2748" ht="25" customHeight="1" spans="1:12">
      <c r="A2748" s="59">
        <v>2746</v>
      </c>
      <c r="B2748" s="59" t="s">
        <v>337</v>
      </c>
      <c r="C2748" s="59" t="s">
        <v>3342</v>
      </c>
      <c r="D2748" s="59">
        <v>4.35</v>
      </c>
      <c r="E2748" s="62">
        <v>50000</v>
      </c>
      <c r="F2748" s="65">
        <v>43998</v>
      </c>
      <c r="G2748" s="65">
        <v>44363</v>
      </c>
      <c r="H2748" s="63">
        <v>44012</v>
      </c>
      <c r="I2748" s="59" t="s">
        <v>52</v>
      </c>
      <c r="J2748" s="59">
        <v>4.35</v>
      </c>
      <c r="K2748" s="59" t="s">
        <v>53</v>
      </c>
      <c r="L2748" s="66">
        <v>83.4246575342466</v>
      </c>
    </row>
    <row r="2749" ht="25" customHeight="1" spans="1:12">
      <c r="A2749" s="59">
        <v>2747</v>
      </c>
      <c r="B2749" s="59" t="s">
        <v>337</v>
      </c>
      <c r="C2749" s="59" t="s">
        <v>3343</v>
      </c>
      <c r="D2749" s="59">
        <v>4.35</v>
      </c>
      <c r="E2749" s="62">
        <v>30000</v>
      </c>
      <c r="F2749" s="65">
        <v>43931</v>
      </c>
      <c r="G2749" s="65">
        <v>44296</v>
      </c>
      <c r="H2749" s="63">
        <v>44012</v>
      </c>
      <c r="I2749" s="59" t="s">
        <v>52</v>
      </c>
      <c r="J2749" s="59">
        <v>4.35</v>
      </c>
      <c r="K2749" s="59" t="s">
        <v>53</v>
      </c>
      <c r="L2749" s="66">
        <v>289.602739726027</v>
      </c>
    </row>
    <row r="2750" ht="25" customHeight="1" spans="1:12">
      <c r="A2750" s="59">
        <v>2748</v>
      </c>
      <c r="B2750" s="59" t="s">
        <v>337</v>
      </c>
      <c r="C2750" s="59" t="s">
        <v>3344</v>
      </c>
      <c r="D2750" s="59">
        <v>4.35</v>
      </c>
      <c r="E2750" s="62">
        <v>20000</v>
      </c>
      <c r="F2750" s="65">
        <v>43993</v>
      </c>
      <c r="G2750" s="65">
        <v>44358</v>
      </c>
      <c r="H2750" s="63">
        <v>44012</v>
      </c>
      <c r="I2750" s="59" t="s">
        <v>52</v>
      </c>
      <c r="J2750" s="59">
        <v>4.35</v>
      </c>
      <c r="K2750" s="59" t="s">
        <v>53</v>
      </c>
      <c r="L2750" s="66">
        <v>45.2876712328767</v>
      </c>
    </row>
    <row r="2751" ht="25" customHeight="1" spans="1:12">
      <c r="A2751" s="59">
        <v>2749</v>
      </c>
      <c r="B2751" s="59" t="s">
        <v>337</v>
      </c>
      <c r="C2751" s="59" t="s">
        <v>3345</v>
      </c>
      <c r="D2751" s="59">
        <v>4.35</v>
      </c>
      <c r="E2751" s="62">
        <v>30000</v>
      </c>
      <c r="F2751" s="65">
        <v>43931</v>
      </c>
      <c r="G2751" s="65">
        <v>44296</v>
      </c>
      <c r="H2751" s="63">
        <v>44012</v>
      </c>
      <c r="I2751" s="59" t="s">
        <v>52</v>
      </c>
      <c r="J2751" s="59">
        <v>4.35</v>
      </c>
      <c r="K2751" s="59" t="s">
        <v>53</v>
      </c>
      <c r="L2751" s="66">
        <v>289.602739726027</v>
      </c>
    </row>
    <row r="2752" ht="25" customHeight="1" spans="1:12">
      <c r="A2752" s="59">
        <v>2750</v>
      </c>
      <c r="B2752" s="59" t="s">
        <v>337</v>
      </c>
      <c r="C2752" s="59" t="s">
        <v>3346</v>
      </c>
      <c r="D2752" s="59">
        <v>4.35</v>
      </c>
      <c r="E2752" s="62">
        <v>50000</v>
      </c>
      <c r="F2752" s="65">
        <v>43950</v>
      </c>
      <c r="G2752" s="65">
        <v>44315</v>
      </c>
      <c r="H2752" s="63">
        <v>44012</v>
      </c>
      <c r="I2752" s="59" t="s">
        <v>52</v>
      </c>
      <c r="J2752" s="59">
        <v>4.35</v>
      </c>
      <c r="K2752" s="59" t="s">
        <v>53</v>
      </c>
      <c r="L2752" s="66">
        <v>369.452054794521</v>
      </c>
    </row>
    <row r="2753" ht="25" customHeight="1" spans="1:12">
      <c r="A2753" s="59">
        <v>2751</v>
      </c>
      <c r="B2753" s="59" t="s">
        <v>337</v>
      </c>
      <c r="C2753" s="59" t="s">
        <v>3347</v>
      </c>
      <c r="D2753" s="59">
        <v>4.35</v>
      </c>
      <c r="E2753" s="62">
        <v>50000</v>
      </c>
      <c r="F2753" s="65">
        <v>43951</v>
      </c>
      <c r="G2753" s="65">
        <v>44316</v>
      </c>
      <c r="H2753" s="63">
        <v>44012</v>
      </c>
      <c r="I2753" s="59" t="s">
        <v>52</v>
      </c>
      <c r="J2753" s="59">
        <v>4.35</v>
      </c>
      <c r="K2753" s="59" t="s">
        <v>53</v>
      </c>
      <c r="L2753" s="66">
        <v>363.493150684931</v>
      </c>
    </row>
    <row r="2754" ht="25" customHeight="1" spans="1:12">
      <c r="A2754" s="59">
        <v>2752</v>
      </c>
      <c r="B2754" s="59" t="s">
        <v>13</v>
      </c>
      <c r="C2754" s="59" t="s">
        <v>3348</v>
      </c>
      <c r="D2754" s="59">
        <v>4.35</v>
      </c>
      <c r="E2754" s="62">
        <v>30000</v>
      </c>
      <c r="F2754" s="65">
        <v>43922</v>
      </c>
      <c r="G2754" s="65">
        <v>44287</v>
      </c>
      <c r="H2754" s="63">
        <v>44012</v>
      </c>
      <c r="I2754" s="59" t="s">
        <v>52</v>
      </c>
      <c r="J2754" s="59">
        <v>4.35</v>
      </c>
      <c r="K2754" s="59" t="s">
        <v>53</v>
      </c>
      <c r="L2754" s="66">
        <v>321.780821917808</v>
      </c>
    </row>
    <row r="2755" ht="25" customHeight="1" spans="1:12">
      <c r="A2755" s="59">
        <v>2753</v>
      </c>
      <c r="B2755" s="59" t="s">
        <v>13</v>
      </c>
      <c r="C2755" s="59" t="s">
        <v>3349</v>
      </c>
      <c r="D2755" s="59">
        <v>4.35</v>
      </c>
      <c r="E2755" s="62">
        <v>30000</v>
      </c>
      <c r="F2755" s="65">
        <v>43922</v>
      </c>
      <c r="G2755" s="65">
        <v>44287</v>
      </c>
      <c r="H2755" s="63">
        <v>44012</v>
      </c>
      <c r="I2755" s="59" t="s">
        <v>52</v>
      </c>
      <c r="J2755" s="59">
        <v>4.35</v>
      </c>
      <c r="K2755" s="59" t="s">
        <v>53</v>
      </c>
      <c r="L2755" s="66">
        <v>321.780821917808</v>
      </c>
    </row>
    <row r="2756" ht="25" customHeight="1" spans="1:12">
      <c r="A2756" s="59">
        <v>2754</v>
      </c>
      <c r="B2756" s="59" t="s">
        <v>13</v>
      </c>
      <c r="C2756" s="59" t="s">
        <v>3350</v>
      </c>
      <c r="D2756" s="59">
        <v>4.35</v>
      </c>
      <c r="E2756" s="62">
        <v>30000</v>
      </c>
      <c r="F2756" s="65">
        <v>43922</v>
      </c>
      <c r="G2756" s="65">
        <v>44287</v>
      </c>
      <c r="H2756" s="63">
        <v>44012</v>
      </c>
      <c r="I2756" s="59" t="s">
        <v>52</v>
      </c>
      <c r="J2756" s="59">
        <v>4.35</v>
      </c>
      <c r="K2756" s="59" t="s">
        <v>53</v>
      </c>
      <c r="L2756" s="66">
        <v>321.780821917808</v>
      </c>
    </row>
    <row r="2757" ht="25" customHeight="1" spans="1:12">
      <c r="A2757" s="59">
        <v>2755</v>
      </c>
      <c r="B2757" s="59" t="s">
        <v>13</v>
      </c>
      <c r="C2757" s="59" t="s">
        <v>3351</v>
      </c>
      <c r="D2757" s="59">
        <v>4.35</v>
      </c>
      <c r="E2757" s="62">
        <v>30000</v>
      </c>
      <c r="F2757" s="65">
        <v>43928</v>
      </c>
      <c r="G2757" s="65">
        <v>44293</v>
      </c>
      <c r="H2757" s="63">
        <v>44012</v>
      </c>
      <c r="I2757" s="59" t="s">
        <v>52</v>
      </c>
      <c r="J2757" s="59">
        <v>4.35</v>
      </c>
      <c r="K2757" s="59" t="s">
        <v>53</v>
      </c>
      <c r="L2757" s="66">
        <v>300.328767123288</v>
      </c>
    </row>
    <row r="2758" ht="25" customHeight="1" spans="1:12">
      <c r="A2758" s="59">
        <v>2756</v>
      </c>
      <c r="B2758" s="59" t="s">
        <v>13</v>
      </c>
      <c r="C2758" s="59" t="s">
        <v>3352</v>
      </c>
      <c r="D2758" s="59">
        <v>4.35</v>
      </c>
      <c r="E2758" s="62">
        <v>30000</v>
      </c>
      <c r="F2758" s="65">
        <v>43922</v>
      </c>
      <c r="G2758" s="65">
        <v>44287</v>
      </c>
      <c r="H2758" s="63">
        <v>44012</v>
      </c>
      <c r="I2758" s="59" t="s">
        <v>52</v>
      </c>
      <c r="J2758" s="59">
        <v>4.35</v>
      </c>
      <c r="K2758" s="59" t="s">
        <v>53</v>
      </c>
      <c r="L2758" s="66">
        <v>321.780821917808</v>
      </c>
    </row>
    <row r="2759" ht="25" customHeight="1" spans="1:12">
      <c r="A2759" s="59">
        <v>2757</v>
      </c>
      <c r="B2759" s="59" t="s">
        <v>13</v>
      </c>
      <c r="C2759" s="59" t="s">
        <v>3353</v>
      </c>
      <c r="D2759" s="59">
        <v>4.35</v>
      </c>
      <c r="E2759" s="62">
        <v>30000</v>
      </c>
      <c r="F2759" s="65">
        <v>43950</v>
      </c>
      <c r="G2759" s="65">
        <v>44315</v>
      </c>
      <c r="H2759" s="63">
        <v>44012</v>
      </c>
      <c r="I2759" s="59" t="s">
        <v>52</v>
      </c>
      <c r="J2759" s="59">
        <v>4.35</v>
      </c>
      <c r="K2759" s="59" t="s">
        <v>53</v>
      </c>
      <c r="L2759" s="66">
        <v>221.671232876712</v>
      </c>
    </row>
    <row r="2760" ht="25" customHeight="1" spans="1:12">
      <c r="A2760" s="59">
        <v>2758</v>
      </c>
      <c r="B2760" s="59" t="s">
        <v>13</v>
      </c>
      <c r="C2760" s="59" t="s">
        <v>3354</v>
      </c>
      <c r="D2760" s="59">
        <v>4.35</v>
      </c>
      <c r="E2760" s="62">
        <v>40000</v>
      </c>
      <c r="F2760" s="65">
        <v>43950</v>
      </c>
      <c r="G2760" s="65">
        <v>44315</v>
      </c>
      <c r="H2760" s="63">
        <v>44012</v>
      </c>
      <c r="I2760" s="59" t="s">
        <v>52</v>
      </c>
      <c r="J2760" s="59">
        <v>4.35</v>
      </c>
      <c r="K2760" s="59" t="s">
        <v>53</v>
      </c>
      <c r="L2760" s="66">
        <v>295.561643835616</v>
      </c>
    </row>
    <row r="2761" ht="25" customHeight="1" spans="1:12">
      <c r="A2761" s="59">
        <v>2759</v>
      </c>
      <c r="B2761" s="59" t="s">
        <v>13</v>
      </c>
      <c r="C2761" s="59" t="s">
        <v>3355</v>
      </c>
      <c r="D2761" s="59">
        <v>4.35</v>
      </c>
      <c r="E2761" s="62">
        <v>50000</v>
      </c>
      <c r="F2761" s="65">
        <v>43950</v>
      </c>
      <c r="G2761" s="65">
        <v>44315</v>
      </c>
      <c r="H2761" s="63">
        <v>44012</v>
      </c>
      <c r="I2761" s="59" t="s">
        <v>52</v>
      </c>
      <c r="J2761" s="59">
        <v>4.35</v>
      </c>
      <c r="K2761" s="59" t="s">
        <v>53</v>
      </c>
      <c r="L2761" s="66">
        <v>369.452054794521</v>
      </c>
    </row>
    <row r="2762" ht="25" customHeight="1" spans="1:12">
      <c r="A2762" s="59">
        <v>2760</v>
      </c>
      <c r="B2762" s="59" t="s">
        <v>13</v>
      </c>
      <c r="C2762" s="59" t="s">
        <v>3356</v>
      </c>
      <c r="D2762" s="59">
        <v>4.35</v>
      </c>
      <c r="E2762" s="62">
        <v>40000</v>
      </c>
      <c r="F2762" s="65">
        <v>43950</v>
      </c>
      <c r="G2762" s="65">
        <v>44315</v>
      </c>
      <c r="H2762" s="63">
        <v>44012</v>
      </c>
      <c r="I2762" s="59" t="s">
        <v>52</v>
      </c>
      <c r="J2762" s="59">
        <v>4.35</v>
      </c>
      <c r="K2762" s="59" t="s">
        <v>53</v>
      </c>
      <c r="L2762" s="66">
        <v>295.561643835616</v>
      </c>
    </row>
    <row r="2763" ht="25" customHeight="1" spans="1:12">
      <c r="A2763" s="59">
        <v>2761</v>
      </c>
      <c r="B2763" s="59" t="s">
        <v>28</v>
      </c>
      <c r="C2763" s="59" t="s">
        <v>51</v>
      </c>
      <c r="D2763" s="59">
        <v>4.35</v>
      </c>
      <c r="E2763" s="62">
        <v>50000</v>
      </c>
      <c r="F2763" s="65">
        <v>43976</v>
      </c>
      <c r="G2763" s="65">
        <v>44341</v>
      </c>
      <c r="H2763" s="63">
        <v>44012</v>
      </c>
      <c r="I2763" s="59" t="s">
        <v>52</v>
      </c>
      <c r="J2763" s="59">
        <v>4.35</v>
      </c>
      <c r="K2763" s="59" t="s">
        <v>53</v>
      </c>
      <c r="L2763" s="66">
        <v>214.520547945205</v>
      </c>
    </row>
    <row r="2764" ht="25" customHeight="1" spans="1:12">
      <c r="A2764" s="59">
        <v>2762</v>
      </c>
      <c r="B2764" s="59" t="s">
        <v>23</v>
      </c>
      <c r="C2764" s="59" t="s">
        <v>3357</v>
      </c>
      <c r="D2764" s="59">
        <v>4.35</v>
      </c>
      <c r="E2764" s="62">
        <v>20000</v>
      </c>
      <c r="F2764" s="65">
        <v>43935</v>
      </c>
      <c r="G2764" s="65">
        <v>44300</v>
      </c>
      <c r="H2764" s="63">
        <v>44012</v>
      </c>
      <c r="I2764" s="59" t="s">
        <v>52</v>
      </c>
      <c r="J2764" s="59">
        <v>4.35</v>
      </c>
      <c r="K2764" s="59" t="s">
        <v>53</v>
      </c>
      <c r="L2764" s="66">
        <v>183.534246575342</v>
      </c>
    </row>
    <row r="2765" ht="25" customHeight="1" spans="1:12">
      <c r="A2765" s="59">
        <v>2763</v>
      </c>
      <c r="B2765" s="59" t="s">
        <v>23</v>
      </c>
      <c r="C2765" s="59" t="s">
        <v>3358</v>
      </c>
      <c r="D2765" s="59">
        <v>4.35</v>
      </c>
      <c r="E2765" s="62">
        <v>50000</v>
      </c>
      <c r="F2765" s="65">
        <v>43935</v>
      </c>
      <c r="G2765" s="65">
        <v>44300</v>
      </c>
      <c r="H2765" s="63">
        <v>44012</v>
      </c>
      <c r="I2765" s="59" t="s">
        <v>52</v>
      </c>
      <c r="J2765" s="59">
        <v>4.35</v>
      </c>
      <c r="K2765" s="59" t="s">
        <v>53</v>
      </c>
      <c r="L2765" s="66">
        <v>458.835616438356</v>
      </c>
    </row>
    <row r="2766" ht="25" customHeight="1" spans="1:12">
      <c r="A2766" s="59">
        <v>2764</v>
      </c>
      <c r="B2766" s="59" t="s">
        <v>23</v>
      </c>
      <c r="C2766" s="59" t="s">
        <v>3359</v>
      </c>
      <c r="D2766" s="59">
        <v>4.35</v>
      </c>
      <c r="E2766" s="62">
        <v>20000</v>
      </c>
      <c r="F2766" s="65">
        <v>43938</v>
      </c>
      <c r="G2766" s="65">
        <v>44303</v>
      </c>
      <c r="H2766" s="63">
        <v>44012</v>
      </c>
      <c r="I2766" s="59" t="s">
        <v>52</v>
      </c>
      <c r="J2766" s="59">
        <v>4.35</v>
      </c>
      <c r="K2766" s="59" t="s">
        <v>53</v>
      </c>
      <c r="L2766" s="66">
        <v>176.383561643836</v>
      </c>
    </row>
    <row r="2767" ht="25" customHeight="1" spans="1:12">
      <c r="A2767" s="59">
        <v>2765</v>
      </c>
      <c r="B2767" s="59" t="s">
        <v>23</v>
      </c>
      <c r="C2767" s="59" t="s">
        <v>3360</v>
      </c>
      <c r="D2767" s="59">
        <v>4.35</v>
      </c>
      <c r="E2767" s="62">
        <v>30000</v>
      </c>
      <c r="F2767" s="65">
        <v>43938</v>
      </c>
      <c r="G2767" s="65">
        <v>44303</v>
      </c>
      <c r="H2767" s="63">
        <v>44012</v>
      </c>
      <c r="I2767" s="59" t="s">
        <v>52</v>
      </c>
      <c r="J2767" s="59">
        <v>4.35</v>
      </c>
      <c r="K2767" s="59" t="s">
        <v>53</v>
      </c>
      <c r="L2767" s="66">
        <v>264.575342465753</v>
      </c>
    </row>
    <row r="2768" ht="25" customHeight="1" spans="1:12">
      <c r="A2768" s="59">
        <v>2766</v>
      </c>
      <c r="B2768" s="59" t="s">
        <v>23</v>
      </c>
      <c r="C2768" s="59" t="s">
        <v>3361</v>
      </c>
      <c r="D2768" s="59">
        <v>4.35</v>
      </c>
      <c r="E2768" s="62">
        <v>50000</v>
      </c>
      <c r="F2768" s="65">
        <v>43936</v>
      </c>
      <c r="G2768" s="65">
        <v>44301</v>
      </c>
      <c r="H2768" s="63">
        <v>44012</v>
      </c>
      <c r="I2768" s="59" t="s">
        <v>52</v>
      </c>
      <c r="J2768" s="59">
        <v>4.35</v>
      </c>
      <c r="K2768" s="59" t="s">
        <v>53</v>
      </c>
      <c r="L2768" s="66">
        <v>452.876712328767</v>
      </c>
    </row>
    <row r="2769" ht="25" customHeight="1" spans="1:12">
      <c r="A2769" s="59">
        <v>2767</v>
      </c>
      <c r="B2769" s="59" t="s">
        <v>23</v>
      </c>
      <c r="C2769" s="59" t="s">
        <v>3362</v>
      </c>
      <c r="D2769" s="59">
        <v>4.35</v>
      </c>
      <c r="E2769" s="62">
        <v>50000</v>
      </c>
      <c r="F2769" s="65">
        <v>43935</v>
      </c>
      <c r="G2769" s="65">
        <v>44300</v>
      </c>
      <c r="H2769" s="63">
        <v>44012</v>
      </c>
      <c r="I2769" s="59" t="s">
        <v>52</v>
      </c>
      <c r="J2769" s="59">
        <v>4.35</v>
      </c>
      <c r="K2769" s="59" t="s">
        <v>53</v>
      </c>
      <c r="L2769" s="66">
        <v>458.835616438356</v>
      </c>
    </row>
    <row r="2770" ht="25" customHeight="1" spans="1:12">
      <c r="A2770" s="59">
        <v>2768</v>
      </c>
      <c r="B2770" s="59" t="s">
        <v>23</v>
      </c>
      <c r="C2770" s="59" t="s">
        <v>503</v>
      </c>
      <c r="D2770" s="59">
        <v>4.35</v>
      </c>
      <c r="E2770" s="62">
        <v>20000</v>
      </c>
      <c r="F2770" s="65">
        <v>43979</v>
      </c>
      <c r="G2770" s="65">
        <v>44344</v>
      </c>
      <c r="H2770" s="63">
        <v>44012</v>
      </c>
      <c r="I2770" s="59" t="s">
        <v>52</v>
      </c>
      <c r="J2770" s="59">
        <v>4.35</v>
      </c>
      <c r="K2770" s="59" t="s">
        <v>53</v>
      </c>
      <c r="L2770" s="66">
        <v>78.6575342465753</v>
      </c>
    </row>
    <row r="2771" ht="25" customHeight="1" spans="1:12">
      <c r="A2771" s="59">
        <v>2769</v>
      </c>
      <c r="B2771" s="59" t="s">
        <v>23</v>
      </c>
      <c r="C2771" s="59" t="s">
        <v>3363</v>
      </c>
      <c r="D2771" s="59">
        <v>4.35</v>
      </c>
      <c r="E2771" s="62">
        <v>20000</v>
      </c>
      <c r="F2771" s="65">
        <v>43988</v>
      </c>
      <c r="G2771" s="65">
        <v>44353</v>
      </c>
      <c r="H2771" s="63">
        <v>44012</v>
      </c>
      <c r="I2771" s="59" t="s">
        <v>52</v>
      </c>
      <c r="J2771" s="59">
        <v>4.35</v>
      </c>
      <c r="K2771" s="59" t="s">
        <v>53</v>
      </c>
      <c r="L2771" s="66">
        <v>57.2054794520548</v>
      </c>
    </row>
    <row r="2772" ht="25" customHeight="1" spans="1:12">
      <c r="A2772" s="59">
        <v>2770</v>
      </c>
      <c r="B2772" s="59" t="s">
        <v>23</v>
      </c>
      <c r="C2772" s="59" t="s">
        <v>489</v>
      </c>
      <c r="D2772" s="59">
        <v>4.35</v>
      </c>
      <c r="E2772" s="62">
        <v>30000</v>
      </c>
      <c r="F2772" s="65">
        <v>43988</v>
      </c>
      <c r="G2772" s="65">
        <v>44353</v>
      </c>
      <c r="H2772" s="63">
        <v>44012</v>
      </c>
      <c r="I2772" s="59" t="s">
        <v>52</v>
      </c>
      <c r="J2772" s="59">
        <v>4.35</v>
      </c>
      <c r="K2772" s="59" t="s">
        <v>53</v>
      </c>
      <c r="L2772" s="66">
        <v>85.8082191780822</v>
      </c>
    </row>
    <row r="2773" ht="25" customHeight="1" spans="1:12">
      <c r="A2773" s="59">
        <v>2771</v>
      </c>
      <c r="B2773" s="59" t="s">
        <v>23</v>
      </c>
      <c r="C2773" s="59" t="s">
        <v>3364</v>
      </c>
      <c r="D2773" s="59">
        <v>4.35</v>
      </c>
      <c r="E2773" s="62">
        <v>20000</v>
      </c>
      <c r="F2773" s="65">
        <v>43988</v>
      </c>
      <c r="G2773" s="65">
        <v>44353</v>
      </c>
      <c r="H2773" s="63">
        <v>44012</v>
      </c>
      <c r="I2773" s="59" t="s">
        <v>52</v>
      </c>
      <c r="J2773" s="59">
        <v>4.35</v>
      </c>
      <c r="K2773" s="59" t="s">
        <v>53</v>
      </c>
      <c r="L2773" s="66">
        <v>57.2054794520548</v>
      </c>
    </row>
    <row r="2774" ht="25" customHeight="1" spans="1:12">
      <c r="A2774" s="59">
        <v>2772</v>
      </c>
      <c r="B2774" s="59" t="s">
        <v>23</v>
      </c>
      <c r="C2774" s="59" t="s">
        <v>3365</v>
      </c>
      <c r="D2774" s="59">
        <v>4.35</v>
      </c>
      <c r="E2774" s="62">
        <v>50000</v>
      </c>
      <c r="F2774" s="65">
        <v>43981</v>
      </c>
      <c r="G2774" s="65">
        <v>44346</v>
      </c>
      <c r="H2774" s="63">
        <v>44012</v>
      </c>
      <c r="I2774" s="59" t="s">
        <v>52</v>
      </c>
      <c r="J2774" s="59">
        <v>4.35</v>
      </c>
      <c r="K2774" s="59" t="s">
        <v>53</v>
      </c>
      <c r="L2774" s="66">
        <v>184.72602739726</v>
      </c>
    </row>
    <row r="2775" ht="25" customHeight="1" spans="1:12">
      <c r="A2775" s="59">
        <v>2773</v>
      </c>
      <c r="B2775" s="59" t="s">
        <v>23</v>
      </c>
      <c r="C2775" s="59" t="s">
        <v>3366</v>
      </c>
      <c r="D2775" s="59">
        <v>4.35</v>
      </c>
      <c r="E2775" s="62">
        <v>20000</v>
      </c>
      <c r="F2775" s="65">
        <v>43988</v>
      </c>
      <c r="G2775" s="65">
        <v>44353</v>
      </c>
      <c r="H2775" s="63">
        <v>44012</v>
      </c>
      <c r="I2775" s="59" t="s">
        <v>52</v>
      </c>
      <c r="J2775" s="59">
        <v>4.35</v>
      </c>
      <c r="K2775" s="59" t="s">
        <v>53</v>
      </c>
      <c r="L2775" s="66">
        <v>57.2054794520548</v>
      </c>
    </row>
    <row r="2776" ht="25" customHeight="1" spans="1:12">
      <c r="A2776" s="59">
        <v>2774</v>
      </c>
      <c r="B2776" s="59" t="s">
        <v>23</v>
      </c>
      <c r="C2776" s="59" t="s">
        <v>3367</v>
      </c>
      <c r="D2776" s="59">
        <v>4.35</v>
      </c>
      <c r="E2776" s="62">
        <v>20000</v>
      </c>
      <c r="F2776" s="65">
        <v>43979</v>
      </c>
      <c r="G2776" s="65">
        <v>44344</v>
      </c>
      <c r="H2776" s="63">
        <v>44012</v>
      </c>
      <c r="I2776" s="59" t="s">
        <v>52</v>
      </c>
      <c r="J2776" s="59">
        <v>4.35</v>
      </c>
      <c r="K2776" s="59" t="s">
        <v>53</v>
      </c>
      <c r="L2776" s="66">
        <v>78.6575342465753</v>
      </c>
    </row>
    <row r="2777" ht="25" customHeight="1" spans="1:12">
      <c r="A2777" s="59">
        <v>2775</v>
      </c>
      <c r="B2777" s="59" t="s">
        <v>56</v>
      </c>
      <c r="C2777" s="59" t="s">
        <v>3368</v>
      </c>
      <c r="D2777" s="59">
        <v>4.35</v>
      </c>
      <c r="E2777" s="62">
        <v>30000</v>
      </c>
      <c r="F2777" s="65">
        <v>44005</v>
      </c>
      <c r="G2777" s="65">
        <v>44370</v>
      </c>
      <c r="H2777" s="63">
        <v>44012</v>
      </c>
      <c r="I2777" s="59" t="s">
        <v>52</v>
      </c>
      <c r="J2777" s="59">
        <v>4.35</v>
      </c>
      <c r="K2777" s="59" t="s">
        <v>53</v>
      </c>
      <c r="L2777" s="66">
        <v>25.027397260274</v>
      </c>
    </row>
    <row r="2778" ht="25" customHeight="1" spans="1:12">
      <c r="A2778" s="59">
        <v>2776</v>
      </c>
      <c r="B2778" s="59" t="s">
        <v>56</v>
      </c>
      <c r="C2778" s="59" t="s">
        <v>3369</v>
      </c>
      <c r="D2778" s="59">
        <v>4.35</v>
      </c>
      <c r="E2778" s="62">
        <v>50000</v>
      </c>
      <c r="F2778" s="65">
        <v>43940</v>
      </c>
      <c r="G2778" s="65">
        <v>44305</v>
      </c>
      <c r="H2778" s="63">
        <v>44012</v>
      </c>
      <c r="I2778" s="59" t="s">
        <v>52</v>
      </c>
      <c r="J2778" s="59">
        <v>4.35</v>
      </c>
      <c r="K2778" s="59" t="s">
        <v>53</v>
      </c>
      <c r="L2778" s="66">
        <v>429.041095890411</v>
      </c>
    </row>
    <row r="2779" ht="25" customHeight="1" spans="1:12">
      <c r="A2779" s="59">
        <v>2777</v>
      </c>
      <c r="B2779" s="59" t="s">
        <v>56</v>
      </c>
      <c r="C2779" s="59" t="s">
        <v>3370</v>
      </c>
      <c r="D2779" s="59">
        <v>4.35</v>
      </c>
      <c r="E2779" s="62">
        <v>10000</v>
      </c>
      <c r="F2779" s="65">
        <v>43979</v>
      </c>
      <c r="G2779" s="65">
        <v>44344</v>
      </c>
      <c r="H2779" s="63">
        <v>44012</v>
      </c>
      <c r="I2779" s="59" t="s">
        <v>52</v>
      </c>
      <c r="J2779" s="59">
        <v>4.35</v>
      </c>
      <c r="K2779" s="59" t="s">
        <v>53</v>
      </c>
      <c r="L2779" s="66">
        <v>39.3287671232877</v>
      </c>
    </row>
    <row r="2780" ht="25" customHeight="1" spans="1:12">
      <c r="A2780" s="59">
        <v>2778</v>
      </c>
      <c r="B2780" s="59" t="s">
        <v>56</v>
      </c>
      <c r="C2780" s="59" t="s">
        <v>3371</v>
      </c>
      <c r="D2780" s="59">
        <v>4.35</v>
      </c>
      <c r="E2780" s="62">
        <v>10000</v>
      </c>
      <c r="F2780" s="65">
        <v>43979</v>
      </c>
      <c r="G2780" s="65">
        <v>44344</v>
      </c>
      <c r="H2780" s="63">
        <v>44012</v>
      </c>
      <c r="I2780" s="59" t="s">
        <v>52</v>
      </c>
      <c r="J2780" s="59">
        <v>4.35</v>
      </c>
      <c r="K2780" s="59" t="s">
        <v>53</v>
      </c>
      <c r="L2780" s="66">
        <v>39.3287671232877</v>
      </c>
    </row>
    <row r="2781" ht="25" customHeight="1" spans="1:12">
      <c r="A2781" s="59">
        <v>2779</v>
      </c>
      <c r="B2781" s="59" t="s">
        <v>56</v>
      </c>
      <c r="C2781" s="59" t="s">
        <v>3372</v>
      </c>
      <c r="D2781" s="59">
        <v>4.35</v>
      </c>
      <c r="E2781" s="62">
        <v>10000</v>
      </c>
      <c r="F2781" s="65">
        <v>43972</v>
      </c>
      <c r="G2781" s="65">
        <v>44337</v>
      </c>
      <c r="H2781" s="63">
        <v>44012</v>
      </c>
      <c r="I2781" s="59" t="s">
        <v>52</v>
      </c>
      <c r="J2781" s="59">
        <v>4.35</v>
      </c>
      <c r="K2781" s="59" t="s">
        <v>53</v>
      </c>
      <c r="L2781" s="66">
        <v>47.6712328767123</v>
      </c>
    </row>
    <row r="2782" ht="25" customHeight="1" spans="1:12">
      <c r="A2782" s="59">
        <v>2780</v>
      </c>
      <c r="B2782" s="59" t="s">
        <v>56</v>
      </c>
      <c r="C2782" s="59" t="s">
        <v>3373</v>
      </c>
      <c r="D2782" s="59">
        <v>4.35</v>
      </c>
      <c r="E2782" s="62">
        <v>30000</v>
      </c>
      <c r="F2782" s="65">
        <v>43979</v>
      </c>
      <c r="G2782" s="65">
        <v>44344</v>
      </c>
      <c r="H2782" s="63">
        <v>44012</v>
      </c>
      <c r="I2782" s="59" t="s">
        <v>52</v>
      </c>
      <c r="J2782" s="59">
        <v>4.35</v>
      </c>
      <c r="K2782" s="59" t="s">
        <v>53</v>
      </c>
      <c r="L2782" s="66">
        <v>117.986301369863</v>
      </c>
    </row>
    <row r="2783" ht="25" customHeight="1" spans="1:12">
      <c r="A2783" s="59">
        <v>2781</v>
      </c>
      <c r="B2783" s="59" t="s">
        <v>56</v>
      </c>
      <c r="C2783" s="59" t="s">
        <v>3374</v>
      </c>
      <c r="D2783" s="59">
        <v>4.35</v>
      </c>
      <c r="E2783" s="62">
        <v>10000</v>
      </c>
      <c r="F2783" s="65">
        <v>43979</v>
      </c>
      <c r="G2783" s="65">
        <v>44344</v>
      </c>
      <c r="H2783" s="63">
        <v>44012</v>
      </c>
      <c r="I2783" s="59" t="s">
        <v>52</v>
      </c>
      <c r="J2783" s="59">
        <v>4.35</v>
      </c>
      <c r="K2783" s="59" t="s">
        <v>53</v>
      </c>
      <c r="L2783" s="66">
        <v>39.3287671232877</v>
      </c>
    </row>
    <row r="2784" ht="25" customHeight="1" spans="1:12">
      <c r="A2784" s="59">
        <v>2782</v>
      </c>
      <c r="B2784" s="59" t="s">
        <v>56</v>
      </c>
      <c r="C2784" s="59" t="s">
        <v>3375</v>
      </c>
      <c r="D2784" s="59">
        <v>4.35</v>
      </c>
      <c r="E2784" s="62">
        <v>10000</v>
      </c>
      <c r="F2784" s="65">
        <v>43992</v>
      </c>
      <c r="G2784" s="65">
        <v>44357</v>
      </c>
      <c r="H2784" s="63">
        <v>44012</v>
      </c>
      <c r="I2784" s="59" t="s">
        <v>52</v>
      </c>
      <c r="J2784" s="59">
        <v>4.35</v>
      </c>
      <c r="K2784" s="59" t="s">
        <v>53</v>
      </c>
      <c r="L2784" s="66">
        <v>23.8356164383562</v>
      </c>
    </row>
    <row r="2785" ht="25" customHeight="1" spans="1:12">
      <c r="A2785" s="59">
        <v>2783</v>
      </c>
      <c r="B2785" s="59" t="s">
        <v>56</v>
      </c>
      <c r="C2785" s="59" t="s">
        <v>420</v>
      </c>
      <c r="D2785" s="59">
        <v>4.35</v>
      </c>
      <c r="E2785" s="62">
        <v>20000</v>
      </c>
      <c r="F2785" s="65">
        <v>43992</v>
      </c>
      <c r="G2785" s="65">
        <v>44357</v>
      </c>
      <c r="H2785" s="63">
        <v>44012</v>
      </c>
      <c r="I2785" s="59" t="s">
        <v>52</v>
      </c>
      <c r="J2785" s="59">
        <v>4.35</v>
      </c>
      <c r="K2785" s="59" t="s">
        <v>53</v>
      </c>
      <c r="L2785" s="66">
        <v>47.6712328767123</v>
      </c>
    </row>
    <row r="2786" ht="25" customHeight="1" spans="1:12">
      <c r="A2786" s="59">
        <v>2784</v>
      </c>
      <c r="B2786" s="59" t="s">
        <v>56</v>
      </c>
      <c r="C2786" s="59" t="s">
        <v>412</v>
      </c>
      <c r="D2786" s="59">
        <v>4.35</v>
      </c>
      <c r="E2786" s="62">
        <v>30000</v>
      </c>
      <c r="F2786" s="65">
        <v>43993</v>
      </c>
      <c r="G2786" s="65">
        <v>44358</v>
      </c>
      <c r="H2786" s="63">
        <v>44012</v>
      </c>
      <c r="I2786" s="59" t="s">
        <v>52</v>
      </c>
      <c r="J2786" s="59">
        <v>4.35</v>
      </c>
      <c r="K2786" s="59" t="s">
        <v>53</v>
      </c>
      <c r="L2786" s="66">
        <v>67.9315068493151</v>
      </c>
    </row>
    <row r="2787" ht="25" customHeight="1" spans="1:12">
      <c r="A2787" s="59">
        <v>2785</v>
      </c>
      <c r="B2787" s="59" t="s">
        <v>56</v>
      </c>
      <c r="C2787" s="59" t="s">
        <v>3376</v>
      </c>
      <c r="D2787" s="59">
        <v>4.35</v>
      </c>
      <c r="E2787" s="62">
        <v>50000</v>
      </c>
      <c r="F2787" s="65">
        <v>43946</v>
      </c>
      <c r="G2787" s="65">
        <v>44311</v>
      </c>
      <c r="H2787" s="63">
        <v>44012</v>
      </c>
      <c r="I2787" s="59" t="s">
        <v>52</v>
      </c>
      <c r="J2787" s="59">
        <v>4.35</v>
      </c>
      <c r="K2787" s="59" t="s">
        <v>53</v>
      </c>
      <c r="L2787" s="66">
        <v>393.287671232877</v>
      </c>
    </row>
    <row r="2788" ht="25" customHeight="1" spans="1:12">
      <c r="A2788" s="59">
        <v>2786</v>
      </c>
      <c r="B2788" s="59" t="s">
        <v>56</v>
      </c>
      <c r="C2788" s="59" t="s">
        <v>3377</v>
      </c>
      <c r="D2788" s="59">
        <v>4.35</v>
      </c>
      <c r="E2788" s="62">
        <v>40000</v>
      </c>
      <c r="F2788" s="65">
        <v>43938</v>
      </c>
      <c r="G2788" s="65">
        <v>44303</v>
      </c>
      <c r="H2788" s="63">
        <v>44012</v>
      </c>
      <c r="I2788" s="59" t="s">
        <v>52</v>
      </c>
      <c r="J2788" s="59">
        <v>4.35</v>
      </c>
      <c r="K2788" s="59" t="s">
        <v>53</v>
      </c>
      <c r="L2788" s="66">
        <v>352.767123287671</v>
      </c>
    </row>
    <row r="2789" ht="25" customHeight="1" spans="1:12">
      <c r="A2789" s="59">
        <v>2787</v>
      </c>
      <c r="B2789" s="59" t="s">
        <v>56</v>
      </c>
      <c r="C2789" s="59" t="s">
        <v>59</v>
      </c>
      <c r="D2789" s="59">
        <v>4.35</v>
      </c>
      <c r="E2789" s="62">
        <v>20000</v>
      </c>
      <c r="F2789" s="65">
        <v>43981</v>
      </c>
      <c r="G2789" s="65">
        <v>44346</v>
      </c>
      <c r="H2789" s="63">
        <v>44012</v>
      </c>
      <c r="I2789" s="59" t="s">
        <v>52</v>
      </c>
      <c r="J2789" s="59">
        <v>4.35</v>
      </c>
      <c r="K2789" s="59" t="s">
        <v>53</v>
      </c>
      <c r="L2789" s="66">
        <v>73.8904109589041</v>
      </c>
    </row>
    <row r="2790" ht="25" customHeight="1" spans="1:12">
      <c r="A2790" s="59">
        <v>2788</v>
      </c>
      <c r="B2790" s="59" t="s">
        <v>56</v>
      </c>
      <c r="C2790" s="59" t="s">
        <v>3378</v>
      </c>
      <c r="D2790" s="59">
        <v>4.35</v>
      </c>
      <c r="E2790" s="62">
        <v>10000</v>
      </c>
      <c r="F2790" s="65">
        <v>43992</v>
      </c>
      <c r="G2790" s="65">
        <v>44357</v>
      </c>
      <c r="H2790" s="63">
        <v>44012</v>
      </c>
      <c r="I2790" s="59" t="s">
        <v>52</v>
      </c>
      <c r="J2790" s="59">
        <v>4.35</v>
      </c>
      <c r="K2790" s="59" t="s">
        <v>53</v>
      </c>
      <c r="L2790" s="66">
        <v>23.8356164383562</v>
      </c>
    </row>
    <row r="2791" ht="25" customHeight="1" spans="1:12">
      <c r="A2791" s="59">
        <v>2789</v>
      </c>
      <c r="B2791" s="59" t="s">
        <v>56</v>
      </c>
      <c r="C2791" s="59" t="s">
        <v>3379</v>
      </c>
      <c r="D2791" s="59">
        <v>4.35</v>
      </c>
      <c r="E2791" s="62">
        <v>30000</v>
      </c>
      <c r="F2791" s="65">
        <v>44001</v>
      </c>
      <c r="G2791" s="65">
        <v>44366</v>
      </c>
      <c r="H2791" s="63">
        <v>44012</v>
      </c>
      <c r="I2791" s="59" t="s">
        <v>52</v>
      </c>
      <c r="J2791" s="59">
        <v>4.35</v>
      </c>
      <c r="K2791" s="59" t="s">
        <v>53</v>
      </c>
      <c r="L2791" s="66">
        <v>39.3287671232877</v>
      </c>
    </row>
    <row r="2792" ht="25" customHeight="1" spans="1:12">
      <c r="A2792" s="59">
        <v>2790</v>
      </c>
      <c r="B2792" s="59" t="s">
        <v>56</v>
      </c>
      <c r="C2792" s="59" t="s">
        <v>62</v>
      </c>
      <c r="D2792" s="59">
        <v>4.35</v>
      </c>
      <c r="E2792" s="62">
        <v>20000</v>
      </c>
      <c r="F2792" s="65">
        <v>43948</v>
      </c>
      <c r="G2792" s="65">
        <v>44313</v>
      </c>
      <c r="H2792" s="63">
        <v>44012</v>
      </c>
      <c r="I2792" s="59" t="s">
        <v>52</v>
      </c>
      <c r="J2792" s="59">
        <v>4.35</v>
      </c>
      <c r="K2792" s="59" t="s">
        <v>53</v>
      </c>
      <c r="L2792" s="66">
        <v>152.547945205479</v>
      </c>
    </row>
    <row r="2793" ht="25" customHeight="1" spans="1:12">
      <c r="A2793" s="59">
        <v>2791</v>
      </c>
      <c r="B2793" s="59" t="s">
        <v>56</v>
      </c>
      <c r="C2793" s="59" t="s">
        <v>3380</v>
      </c>
      <c r="D2793" s="59">
        <v>4.35</v>
      </c>
      <c r="E2793" s="62">
        <v>10000</v>
      </c>
      <c r="F2793" s="65">
        <v>43981</v>
      </c>
      <c r="G2793" s="65">
        <v>44346</v>
      </c>
      <c r="H2793" s="63">
        <v>44012</v>
      </c>
      <c r="I2793" s="59" t="s">
        <v>52</v>
      </c>
      <c r="J2793" s="59">
        <v>4.35</v>
      </c>
      <c r="K2793" s="59" t="s">
        <v>53</v>
      </c>
      <c r="L2793" s="66">
        <v>36.9452054794521</v>
      </c>
    </row>
    <row r="2794" ht="25" customHeight="1" spans="1:12">
      <c r="A2794" s="59">
        <v>2792</v>
      </c>
      <c r="B2794" s="59" t="s">
        <v>56</v>
      </c>
      <c r="C2794" s="59" t="s">
        <v>3381</v>
      </c>
      <c r="D2794" s="59">
        <v>4.35</v>
      </c>
      <c r="E2794" s="62">
        <v>20000</v>
      </c>
      <c r="F2794" s="65">
        <v>43971</v>
      </c>
      <c r="G2794" s="65">
        <v>44336</v>
      </c>
      <c r="H2794" s="63">
        <v>44012</v>
      </c>
      <c r="I2794" s="59" t="s">
        <v>52</v>
      </c>
      <c r="J2794" s="59">
        <v>4.35</v>
      </c>
      <c r="K2794" s="59" t="s">
        <v>53</v>
      </c>
      <c r="L2794" s="66">
        <v>97.7260273972603</v>
      </c>
    </row>
    <row r="2795" ht="25" customHeight="1" spans="1:12">
      <c r="A2795" s="59">
        <v>2793</v>
      </c>
      <c r="B2795" s="59" t="s">
        <v>56</v>
      </c>
      <c r="C2795" s="59" t="s">
        <v>3382</v>
      </c>
      <c r="D2795" s="59">
        <v>4.35</v>
      </c>
      <c r="E2795" s="62">
        <v>10000</v>
      </c>
      <c r="F2795" s="65">
        <v>43979</v>
      </c>
      <c r="G2795" s="65">
        <v>44344</v>
      </c>
      <c r="H2795" s="63">
        <v>44012</v>
      </c>
      <c r="I2795" s="59" t="s">
        <v>52</v>
      </c>
      <c r="J2795" s="59">
        <v>4.35</v>
      </c>
      <c r="K2795" s="59" t="s">
        <v>53</v>
      </c>
      <c r="L2795" s="66">
        <v>39.3287671232877</v>
      </c>
    </row>
    <row r="2796" ht="25" customHeight="1" spans="1:12">
      <c r="A2796" s="59">
        <v>2794</v>
      </c>
      <c r="B2796" s="59" t="s">
        <v>56</v>
      </c>
      <c r="C2796" s="59" t="s">
        <v>3383</v>
      </c>
      <c r="D2796" s="59">
        <v>4.35</v>
      </c>
      <c r="E2796" s="62">
        <v>10000</v>
      </c>
      <c r="F2796" s="65">
        <v>43979</v>
      </c>
      <c r="G2796" s="65">
        <v>44344</v>
      </c>
      <c r="H2796" s="63">
        <v>44012</v>
      </c>
      <c r="I2796" s="59" t="s">
        <v>52</v>
      </c>
      <c r="J2796" s="59">
        <v>4.35</v>
      </c>
      <c r="K2796" s="59" t="s">
        <v>53</v>
      </c>
      <c r="L2796" s="66">
        <v>39.3287671232877</v>
      </c>
    </row>
    <row r="2797" ht="25" customHeight="1" spans="1:12">
      <c r="A2797" s="59">
        <v>2795</v>
      </c>
      <c r="B2797" s="59" t="s">
        <v>56</v>
      </c>
      <c r="C2797" s="59" t="s">
        <v>3384</v>
      </c>
      <c r="D2797" s="59">
        <v>4.35</v>
      </c>
      <c r="E2797" s="62">
        <v>10000</v>
      </c>
      <c r="F2797" s="65">
        <v>43992</v>
      </c>
      <c r="G2797" s="65">
        <v>44357</v>
      </c>
      <c r="H2797" s="63">
        <v>44012</v>
      </c>
      <c r="I2797" s="59" t="s">
        <v>52</v>
      </c>
      <c r="J2797" s="59">
        <v>4.35</v>
      </c>
      <c r="K2797" s="59" t="s">
        <v>53</v>
      </c>
      <c r="L2797" s="66">
        <v>23.8356164383562</v>
      </c>
    </row>
    <row r="2798" ht="25" customHeight="1" spans="1:12">
      <c r="A2798" s="59">
        <v>2796</v>
      </c>
      <c r="B2798" s="59" t="s">
        <v>56</v>
      </c>
      <c r="C2798" s="59" t="s">
        <v>3385</v>
      </c>
      <c r="D2798" s="59">
        <v>4.35</v>
      </c>
      <c r="E2798" s="62">
        <v>10000</v>
      </c>
      <c r="F2798" s="65">
        <v>43995</v>
      </c>
      <c r="G2798" s="65">
        <v>44360</v>
      </c>
      <c r="H2798" s="63">
        <v>44012</v>
      </c>
      <c r="I2798" s="59" t="s">
        <v>52</v>
      </c>
      <c r="J2798" s="59">
        <v>4.35</v>
      </c>
      <c r="K2798" s="59" t="s">
        <v>53</v>
      </c>
      <c r="L2798" s="66">
        <v>20.2602739726027</v>
      </c>
    </row>
    <row r="2799" ht="25" customHeight="1" spans="1:12">
      <c r="A2799" s="59">
        <v>2797</v>
      </c>
      <c r="B2799" s="59" t="s">
        <v>56</v>
      </c>
      <c r="C2799" s="59" t="s">
        <v>3386</v>
      </c>
      <c r="D2799" s="59">
        <v>4.35</v>
      </c>
      <c r="E2799" s="62">
        <v>50000</v>
      </c>
      <c r="F2799" s="65">
        <v>43938</v>
      </c>
      <c r="G2799" s="65">
        <v>44303</v>
      </c>
      <c r="H2799" s="63">
        <v>44012</v>
      </c>
      <c r="I2799" s="59" t="s">
        <v>52</v>
      </c>
      <c r="J2799" s="59">
        <v>4.35</v>
      </c>
      <c r="K2799" s="59" t="s">
        <v>53</v>
      </c>
      <c r="L2799" s="66">
        <v>440.958904109589</v>
      </c>
    </row>
    <row r="2800" ht="25" customHeight="1" spans="1:12">
      <c r="A2800" s="59">
        <v>2798</v>
      </c>
      <c r="B2800" s="59" t="s">
        <v>56</v>
      </c>
      <c r="C2800" s="59" t="s">
        <v>3387</v>
      </c>
      <c r="D2800" s="59">
        <v>4.35</v>
      </c>
      <c r="E2800" s="62">
        <v>10000</v>
      </c>
      <c r="F2800" s="65">
        <v>43938</v>
      </c>
      <c r="G2800" s="65">
        <v>44303</v>
      </c>
      <c r="H2800" s="63">
        <v>44012</v>
      </c>
      <c r="I2800" s="59" t="s">
        <v>52</v>
      </c>
      <c r="J2800" s="59">
        <v>4.35</v>
      </c>
      <c r="K2800" s="59" t="s">
        <v>53</v>
      </c>
      <c r="L2800" s="66">
        <v>88.1917808219178</v>
      </c>
    </row>
    <row r="2801" ht="25" customHeight="1" spans="1:12">
      <c r="A2801" s="59">
        <v>2799</v>
      </c>
      <c r="B2801" s="59" t="s">
        <v>56</v>
      </c>
      <c r="C2801" s="59" t="s">
        <v>3388</v>
      </c>
      <c r="D2801" s="59">
        <v>4.35</v>
      </c>
      <c r="E2801" s="62">
        <v>50000</v>
      </c>
      <c r="F2801" s="65">
        <v>43938</v>
      </c>
      <c r="G2801" s="65">
        <v>44303</v>
      </c>
      <c r="H2801" s="63">
        <v>44012</v>
      </c>
      <c r="I2801" s="59" t="s">
        <v>52</v>
      </c>
      <c r="J2801" s="59">
        <v>4.35</v>
      </c>
      <c r="K2801" s="59" t="s">
        <v>53</v>
      </c>
      <c r="L2801" s="66">
        <v>440.958904109589</v>
      </c>
    </row>
    <row r="2802" ht="25" customHeight="1" spans="1:12">
      <c r="A2802" s="59">
        <v>2800</v>
      </c>
      <c r="B2802" s="59" t="s">
        <v>56</v>
      </c>
      <c r="C2802" s="59" t="s">
        <v>3389</v>
      </c>
      <c r="D2802" s="59">
        <v>4.35</v>
      </c>
      <c r="E2802" s="62">
        <v>50000</v>
      </c>
      <c r="F2802" s="65">
        <v>43938</v>
      </c>
      <c r="G2802" s="65">
        <v>44303</v>
      </c>
      <c r="H2802" s="63">
        <v>44012</v>
      </c>
      <c r="I2802" s="59" t="s">
        <v>52</v>
      </c>
      <c r="J2802" s="59">
        <v>4.35</v>
      </c>
      <c r="K2802" s="59" t="s">
        <v>53</v>
      </c>
      <c r="L2802" s="66">
        <v>440.958904109589</v>
      </c>
    </row>
    <row r="2803" ht="25" customHeight="1" spans="1:12">
      <c r="A2803" s="59">
        <v>2801</v>
      </c>
      <c r="B2803" s="59" t="s">
        <v>56</v>
      </c>
      <c r="C2803" s="59" t="s">
        <v>69</v>
      </c>
      <c r="D2803" s="59">
        <v>4.35</v>
      </c>
      <c r="E2803" s="62">
        <v>50000</v>
      </c>
      <c r="F2803" s="65">
        <v>43992</v>
      </c>
      <c r="G2803" s="65">
        <v>44357</v>
      </c>
      <c r="H2803" s="63">
        <v>44012</v>
      </c>
      <c r="I2803" s="59" t="s">
        <v>52</v>
      </c>
      <c r="J2803" s="59">
        <v>4.35</v>
      </c>
      <c r="K2803" s="59" t="s">
        <v>53</v>
      </c>
      <c r="L2803" s="66">
        <v>119.178082191781</v>
      </c>
    </row>
    <row r="2804" ht="25" customHeight="1" spans="1:12">
      <c r="A2804" s="59">
        <v>2802</v>
      </c>
      <c r="B2804" s="59" t="s">
        <v>56</v>
      </c>
      <c r="C2804" s="59" t="s">
        <v>3390</v>
      </c>
      <c r="D2804" s="59">
        <v>4.35</v>
      </c>
      <c r="E2804" s="62">
        <v>20000</v>
      </c>
      <c r="F2804" s="65">
        <v>43992</v>
      </c>
      <c r="G2804" s="65">
        <v>44357</v>
      </c>
      <c r="H2804" s="63">
        <v>44012</v>
      </c>
      <c r="I2804" s="59" t="s">
        <v>52</v>
      </c>
      <c r="J2804" s="59">
        <v>4.35</v>
      </c>
      <c r="K2804" s="59" t="s">
        <v>53</v>
      </c>
      <c r="L2804" s="66">
        <v>47.6712328767123</v>
      </c>
    </row>
    <row r="2805" ht="25" customHeight="1" spans="1:12">
      <c r="A2805" s="59">
        <v>2803</v>
      </c>
      <c r="B2805" s="59" t="s">
        <v>56</v>
      </c>
      <c r="C2805" s="59" t="s">
        <v>3391</v>
      </c>
      <c r="D2805" s="59">
        <v>4.35</v>
      </c>
      <c r="E2805" s="62">
        <v>10000</v>
      </c>
      <c r="F2805" s="65">
        <v>43979</v>
      </c>
      <c r="G2805" s="65">
        <v>44344</v>
      </c>
      <c r="H2805" s="63">
        <v>44012</v>
      </c>
      <c r="I2805" s="59" t="s">
        <v>52</v>
      </c>
      <c r="J2805" s="59">
        <v>4.35</v>
      </c>
      <c r="K2805" s="59" t="s">
        <v>53</v>
      </c>
      <c r="L2805" s="66">
        <v>39.3287671232877</v>
      </c>
    </row>
    <row r="2806" ht="25" customHeight="1" spans="1:12">
      <c r="A2806" s="59">
        <v>2804</v>
      </c>
      <c r="B2806" s="59" t="s">
        <v>56</v>
      </c>
      <c r="C2806" s="59" t="s">
        <v>3392</v>
      </c>
      <c r="D2806" s="59">
        <v>4.35</v>
      </c>
      <c r="E2806" s="62">
        <v>10000</v>
      </c>
      <c r="F2806" s="65">
        <v>44005</v>
      </c>
      <c r="G2806" s="65">
        <v>44370</v>
      </c>
      <c r="H2806" s="63">
        <v>44012</v>
      </c>
      <c r="I2806" s="59" t="s">
        <v>52</v>
      </c>
      <c r="J2806" s="59">
        <v>4.35</v>
      </c>
      <c r="K2806" s="59" t="s">
        <v>53</v>
      </c>
      <c r="L2806" s="66">
        <v>8.34246575342466</v>
      </c>
    </row>
    <row r="2807" ht="25" customHeight="1" spans="1:12">
      <c r="A2807" s="59">
        <v>2805</v>
      </c>
      <c r="B2807" s="59" t="s">
        <v>56</v>
      </c>
      <c r="C2807" s="59" t="s">
        <v>3393</v>
      </c>
      <c r="D2807" s="59">
        <v>4.35</v>
      </c>
      <c r="E2807" s="62">
        <v>30000</v>
      </c>
      <c r="F2807" s="65">
        <v>44005</v>
      </c>
      <c r="G2807" s="65">
        <v>44370</v>
      </c>
      <c r="H2807" s="63">
        <v>44012</v>
      </c>
      <c r="I2807" s="59" t="s">
        <v>52</v>
      </c>
      <c r="J2807" s="59">
        <v>4.35</v>
      </c>
      <c r="K2807" s="59" t="s">
        <v>53</v>
      </c>
      <c r="L2807" s="66">
        <v>25.027397260274</v>
      </c>
    </row>
    <row r="2808" ht="25" customHeight="1" spans="1:12">
      <c r="A2808" s="59">
        <v>2806</v>
      </c>
      <c r="B2808" s="59" t="s">
        <v>56</v>
      </c>
      <c r="C2808" s="59" t="s">
        <v>1834</v>
      </c>
      <c r="D2808" s="59">
        <v>4.35</v>
      </c>
      <c r="E2808" s="62">
        <v>50000</v>
      </c>
      <c r="F2808" s="65">
        <v>44005</v>
      </c>
      <c r="G2808" s="65">
        <v>44370</v>
      </c>
      <c r="H2808" s="63">
        <v>44012</v>
      </c>
      <c r="I2808" s="59" t="s">
        <v>52</v>
      </c>
      <c r="J2808" s="59">
        <v>4.35</v>
      </c>
      <c r="K2808" s="59" t="s">
        <v>53</v>
      </c>
      <c r="L2808" s="66">
        <v>41.7123287671233</v>
      </c>
    </row>
    <row r="2809" ht="25" customHeight="1" spans="1:12">
      <c r="A2809" s="59">
        <v>2807</v>
      </c>
      <c r="B2809" s="59" t="s">
        <v>56</v>
      </c>
      <c r="C2809" s="59" t="s">
        <v>57</v>
      </c>
      <c r="D2809" s="59">
        <v>4.35</v>
      </c>
      <c r="E2809" s="62">
        <v>40000</v>
      </c>
      <c r="F2809" s="65">
        <v>43963</v>
      </c>
      <c r="G2809" s="65">
        <v>44328</v>
      </c>
      <c r="H2809" s="63">
        <v>44012</v>
      </c>
      <c r="I2809" s="59" t="s">
        <v>52</v>
      </c>
      <c r="J2809" s="59">
        <v>4.35</v>
      </c>
      <c r="K2809" s="59" t="s">
        <v>53</v>
      </c>
      <c r="L2809" s="66">
        <v>233.58904109589</v>
      </c>
    </row>
    <row r="2810" ht="25" customHeight="1" spans="1:12">
      <c r="A2810" s="59">
        <v>2808</v>
      </c>
      <c r="B2810" s="59" t="s">
        <v>56</v>
      </c>
      <c r="C2810" s="59" t="s">
        <v>3394</v>
      </c>
      <c r="D2810" s="59">
        <v>4.35</v>
      </c>
      <c r="E2810" s="62">
        <v>20000</v>
      </c>
      <c r="F2810" s="65">
        <v>43992</v>
      </c>
      <c r="G2810" s="65">
        <v>44357</v>
      </c>
      <c r="H2810" s="63">
        <v>44012</v>
      </c>
      <c r="I2810" s="59" t="s">
        <v>52</v>
      </c>
      <c r="J2810" s="59">
        <v>4.35</v>
      </c>
      <c r="K2810" s="59" t="s">
        <v>53</v>
      </c>
      <c r="L2810" s="66">
        <v>47.6712328767123</v>
      </c>
    </row>
    <row r="2811" ht="25" customHeight="1" spans="1:12">
      <c r="A2811" s="59">
        <v>2809</v>
      </c>
      <c r="B2811" s="59" t="s">
        <v>56</v>
      </c>
      <c r="C2811" s="59" t="s">
        <v>3395</v>
      </c>
      <c r="D2811" s="59">
        <v>4.35</v>
      </c>
      <c r="E2811" s="62">
        <v>30000</v>
      </c>
      <c r="F2811" s="65">
        <v>43992</v>
      </c>
      <c r="G2811" s="65">
        <v>44357</v>
      </c>
      <c r="H2811" s="63">
        <v>44012</v>
      </c>
      <c r="I2811" s="59" t="s">
        <v>52</v>
      </c>
      <c r="J2811" s="59">
        <v>4.35</v>
      </c>
      <c r="K2811" s="59" t="s">
        <v>53</v>
      </c>
      <c r="L2811" s="66">
        <v>71.5068493150685</v>
      </c>
    </row>
    <row r="2812" ht="25" customHeight="1" spans="1:12">
      <c r="A2812" s="59">
        <v>2810</v>
      </c>
      <c r="B2812" s="59" t="s">
        <v>56</v>
      </c>
      <c r="C2812" s="59" t="s">
        <v>3396</v>
      </c>
      <c r="D2812" s="59">
        <v>4.35</v>
      </c>
      <c r="E2812" s="62">
        <v>30000</v>
      </c>
      <c r="F2812" s="65">
        <v>43931</v>
      </c>
      <c r="G2812" s="65">
        <v>44296</v>
      </c>
      <c r="H2812" s="63">
        <v>44012</v>
      </c>
      <c r="I2812" s="59" t="s">
        <v>52</v>
      </c>
      <c r="J2812" s="59">
        <v>4.35</v>
      </c>
      <c r="K2812" s="59" t="s">
        <v>53</v>
      </c>
      <c r="L2812" s="66">
        <v>289.602739726027</v>
      </c>
    </row>
    <row r="2813" ht="25" customHeight="1" spans="1:12">
      <c r="A2813" s="59">
        <v>2811</v>
      </c>
      <c r="B2813" s="59" t="s">
        <v>56</v>
      </c>
      <c r="C2813" s="59" t="s">
        <v>3397</v>
      </c>
      <c r="D2813" s="59">
        <v>4.35</v>
      </c>
      <c r="E2813" s="62">
        <v>50000</v>
      </c>
      <c r="F2813" s="65">
        <v>43939</v>
      </c>
      <c r="G2813" s="65">
        <v>44304</v>
      </c>
      <c r="H2813" s="63">
        <v>44012</v>
      </c>
      <c r="I2813" s="59" t="s">
        <v>52</v>
      </c>
      <c r="J2813" s="59">
        <v>4.35</v>
      </c>
      <c r="K2813" s="59" t="s">
        <v>53</v>
      </c>
      <c r="L2813" s="66">
        <v>435</v>
      </c>
    </row>
    <row r="2814" ht="25" customHeight="1" spans="1:12">
      <c r="A2814" s="59">
        <v>2812</v>
      </c>
      <c r="B2814" s="59" t="s">
        <v>56</v>
      </c>
      <c r="C2814" s="59" t="s">
        <v>3398</v>
      </c>
      <c r="D2814" s="59">
        <v>4.35</v>
      </c>
      <c r="E2814" s="62">
        <v>40000</v>
      </c>
      <c r="F2814" s="65">
        <v>43992</v>
      </c>
      <c r="G2814" s="65">
        <v>44357</v>
      </c>
      <c r="H2814" s="63">
        <v>44012</v>
      </c>
      <c r="I2814" s="59" t="s">
        <v>52</v>
      </c>
      <c r="J2814" s="59">
        <v>4.35</v>
      </c>
      <c r="K2814" s="59" t="s">
        <v>53</v>
      </c>
      <c r="L2814" s="66">
        <v>95.3424657534246</v>
      </c>
    </row>
    <row r="2815" ht="25" customHeight="1" spans="1:12">
      <c r="A2815" s="59">
        <v>2813</v>
      </c>
      <c r="B2815" s="59" t="s">
        <v>56</v>
      </c>
      <c r="C2815" s="59" t="s">
        <v>3399</v>
      </c>
      <c r="D2815" s="59">
        <v>4.35</v>
      </c>
      <c r="E2815" s="62">
        <v>20000</v>
      </c>
      <c r="F2815" s="65">
        <v>43992</v>
      </c>
      <c r="G2815" s="65">
        <v>44357</v>
      </c>
      <c r="H2815" s="63">
        <v>44012</v>
      </c>
      <c r="I2815" s="59" t="s">
        <v>52</v>
      </c>
      <c r="J2815" s="59">
        <v>4.35</v>
      </c>
      <c r="K2815" s="59" t="s">
        <v>53</v>
      </c>
      <c r="L2815" s="66">
        <v>47.6712328767123</v>
      </c>
    </row>
    <row r="2816" ht="25" customHeight="1" spans="1:12">
      <c r="A2816" s="59">
        <v>2814</v>
      </c>
      <c r="B2816" s="59" t="s">
        <v>56</v>
      </c>
      <c r="C2816" s="59" t="s">
        <v>3400</v>
      </c>
      <c r="D2816" s="59">
        <v>4.35</v>
      </c>
      <c r="E2816" s="62">
        <v>40000</v>
      </c>
      <c r="F2816" s="65">
        <v>43946</v>
      </c>
      <c r="G2816" s="65">
        <v>44311</v>
      </c>
      <c r="H2816" s="63">
        <v>44012</v>
      </c>
      <c r="I2816" s="59" t="s">
        <v>52</v>
      </c>
      <c r="J2816" s="59">
        <v>4.35</v>
      </c>
      <c r="K2816" s="59" t="s">
        <v>53</v>
      </c>
      <c r="L2816" s="66">
        <v>314.630136986301</v>
      </c>
    </row>
    <row r="2817" ht="25" customHeight="1" spans="1:12">
      <c r="A2817" s="59">
        <v>2815</v>
      </c>
      <c r="B2817" s="59" t="s">
        <v>56</v>
      </c>
      <c r="C2817" s="59" t="s">
        <v>58</v>
      </c>
      <c r="D2817" s="59">
        <v>4.35</v>
      </c>
      <c r="E2817" s="62">
        <v>10000</v>
      </c>
      <c r="F2817" s="65">
        <v>43992</v>
      </c>
      <c r="G2817" s="65">
        <v>44357</v>
      </c>
      <c r="H2817" s="63">
        <v>44012</v>
      </c>
      <c r="I2817" s="59" t="s">
        <v>52</v>
      </c>
      <c r="J2817" s="59">
        <v>4.35</v>
      </c>
      <c r="K2817" s="59" t="s">
        <v>53</v>
      </c>
      <c r="L2817" s="66">
        <v>23.8356164383562</v>
      </c>
    </row>
    <row r="2818" ht="25" customHeight="1" spans="1:12">
      <c r="A2818" s="59">
        <v>2816</v>
      </c>
      <c r="B2818" s="59" t="s">
        <v>56</v>
      </c>
      <c r="C2818" s="59" t="s">
        <v>3401</v>
      </c>
      <c r="D2818" s="59">
        <v>4.35</v>
      </c>
      <c r="E2818" s="62">
        <v>20000</v>
      </c>
      <c r="F2818" s="65">
        <v>43992</v>
      </c>
      <c r="G2818" s="65">
        <v>44357</v>
      </c>
      <c r="H2818" s="63">
        <v>44012</v>
      </c>
      <c r="I2818" s="59" t="s">
        <v>52</v>
      </c>
      <c r="J2818" s="59">
        <v>4.35</v>
      </c>
      <c r="K2818" s="59" t="s">
        <v>53</v>
      </c>
      <c r="L2818" s="66">
        <v>47.6712328767123</v>
      </c>
    </row>
    <row r="2819" ht="25" customHeight="1" spans="1:12">
      <c r="A2819" s="59">
        <v>2817</v>
      </c>
      <c r="B2819" s="59" t="s">
        <v>56</v>
      </c>
      <c r="C2819" s="59" t="s">
        <v>3402</v>
      </c>
      <c r="D2819" s="59">
        <v>4.35</v>
      </c>
      <c r="E2819" s="62">
        <v>10000</v>
      </c>
      <c r="F2819" s="65">
        <v>43979</v>
      </c>
      <c r="G2819" s="65">
        <v>44344</v>
      </c>
      <c r="H2819" s="63">
        <v>44012</v>
      </c>
      <c r="I2819" s="59" t="s">
        <v>52</v>
      </c>
      <c r="J2819" s="59">
        <v>4.35</v>
      </c>
      <c r="K2819" s="59" t="s">
        <v>53</v>
      </c>
      <c r="L2819" s="66">
        <v>39.3287671232877</v>
      </c>
    </row>
    <row r="2820" ht="25" customHeight="1" spans="1:12">
      <c r="A2820" s="59">
        <v>2818</v>
      </c>
      <c r="B2820" s="59" t="s">
        <v>56</v>
      </c>
      <c r="C2820" s="59" t="s">
        <v>3403</v>
      </c>
      <c r="D2820" s="59">
        <v>4.35</v>
      </c>
      <c r="E2820" s="62">
        <v>10000</v>
      </c>
      <c r="F2820" s="65">
        <v>43984</v>
      </c>
      <c r="G2820" s="65">
        <v>44349</v>
      </c>
      <c r="H2820" s="63">
        <v>44012</v>
      </c>
      <c r="I2820" s="59" t="s">
        <v>52</v>
      </c>
      <c r="J2820" s="59">
        <v>4.35</v>
      </c>
      <c r="K2820" s="59" t="s">
        <v>53</v>
      </c>
      <c r="L2820" s="66">
        <v>33.3698630136986</v>
      </c>
    </row>
    <row r="2821" ht="25" customHeight="1" spans="1:12">
      <c r="A2821" s="59">
        <v>2819</v>
      </c>
      <c r="B2821" s="59" t="s">
        <v>427</v>
      </c>
      <c r="C2821" s="59" t="s">
        <v>3404</v>
      </c>
      <c r="D2821" s="59">
        <v>4.35</v>
      </c>
      <c r="E2821" s="62">
        <v>10000</v>
      </c>
      <c r="F2821" s="65">
        <v>43951</v>
      </c>
      <c r="G2821" s="65">
        <v>44316</v>
      </c>
      <c r="H2821" s="63">
        <v>44012</v>
      </c>
      <c r="I2821" s="59" t="s">
        <v>52</v>
      </c>
      <c r="J2821" s="59">
        <v>4.35</v>
      </c>
      <c r="K2821" s="59" t="s">
        <v>53</v>
      </c>
      <c r="L2821" s="66">
        <v>72.6986301369863</v>
      </c>
    </row>
    <row r="2822" ht="25" customHeight="1" spans="1:12">
      <c r="A2822" s="59">
        <v>2820</v>
      </c>
      <c r="B2822" s="59" t="s">
        <v>427</v>
      </c>
      <c r="C2822" s="59" t="s">
        <v>3405</v>
      </c>
      <c r="D2822" s="59">
        <v>4.35</v>
      </c>
      <c r="E2822" s="62">
        <v>20000</v>
      </c>
      <c r="F2822" s="65">
        <v>43951</v>
      </c>
      <c r="G2822" s="65">
        <v>44316</v>
      </c>
      <c r="H2822" s="63">
        <v>44012</v>
      </c>
      <c r="I2822" s="59" t="s">
        <v>52</v>
      </c>
      <c r="J2822" s="59">
        <v>4.35</v>
      </c>
      <c r="K2822" s="59" t="s">
        <v>53</v>
      </c>
      <c r="L2822" s="66">
        <v>145.397260273973</v>
      </c>
    </row>
    <row r="2823" ht="25" customHeight="1" spans="1:12">
      <c r="A2823" s="59">
        <v>2821</v>
      </c>
      <c r="B2823" s="59" t="s">
        <v>427</v>
      </c>
      <c r="C2823" s="59" t="s">
        <v>3406</v>
      </c>
      <c r="D2823" s="59">
        <v>4.35</v>
      </c>
      <c r="E2823" s="62">
        <v>10000</v>
      </c>
      <c r="F2823" s="65">
        <v>43951</v>
      </c>
      <c r="G2823" s="65">
        <v>44316</v>
      </c>
      <c r="H2823" s="63">
        <v>44012</v>
      </c>
      <c r="I2823" s="59" t="s">
        <v>52</v>
      </c>
      <c r="J2823" s="59">
        <v>4.35</v>
      </c>
      <c r="K2823" s="59" t="s">
        <v>53</v>
      </c>
      <c r="L2823" s="66">
        <v>72.6986301369863</v>
      </c>
    </row>
    <row r="2824" ht="25" customHeight="1" spans="1:12">
      <c r="A2824" s="59">
        <v>2822</v>
      </c>
      <c r="B2824" s="59" t="s">
        <v>427</v>
      </c>
      <c r="C2824" s="59" t="s">
        <v>3407</v>
      </c>
      <c r="D2824" s="59">
        <v>4.35</v>
      </c>
      <c r="E2824" s="62">
        <v>10000</v>
      </c>
      <c r="F2824" s="65">
        <v>43958</v>
      </c>
      <c r="G2824" s="65">
        <v>44323</v>
      </c>
      <c r="H2824" s="63">
        <v>44012</v>
      </c>
      <c r="I2824" s="59" t="s">
        <v>52</v>
      </c>
      <c r="J2824" s="59">
        <v>4.35</v>
      </c>
      <c r="K2824" s="59" t="s">
        <v>53</v>
      </c>
      <c r="L2824" s="66">
        <v>64.3561643835616</v>
      </c>
    </row>
    <row r="2825" ht="25" customHeight="1" spans="1:12">
      <c r="A2825" s="59">
        <v>2823</v>
      </c>
      <c r="B2825" s="59" t="s">
        <v>427</v>
      </c>
      <c r="C2825" s="59" t="s">
        <v>3408</v>
      </c>
      <c r="D2825" s="59">
        <v>4.35</v>
      </c>
      <c r="E2825" s="62">
        <v>10000</v>
      </c>
      <c r="F2825" s="65">
        <v>43951</v>
      </c>
      <c r="G2825" s="65">
        <v>44316</v>
      </c>
      <c r="H2825" s="63">
        <v>44012</v>
      </c>
      <c r="I2825" s="59" t="s">
        <v>52</v>
      </c>
      <c r="J2825" s="59">
        <v>4.35</v>
      </c>
      <c r="K2825" s="59" t="s">
        <v>53</v>
      </c>
      <c r="L2825" s="66">
        <v>72.6986301369863</v>
      </c>
    </row>
    <row r="2826" ht="25" customHeight="1" spans="1:12">
      <c r="A2826" s="59">
        <v>2824</v>
      </c>
      <c r="B2826" s="59" t="s">
        <v>427</v>
      </c>
      <c r="C2826" s="59" t="s">
        <v>3409</v>
      </c>
      <c r="D2826" s="59">
        <v>4.35</v>
      </c>
      <c r="E2826" s="62">
        <v>20000</v>
      </c>
      <c r="F2826" s="65">
        <v>43951</v>
      </c>
      <c r="G2826" s="65">
        <v>44316</v>
      </c>
      <c r="H2826" s="63">
        <v>44012</v>
      </c>
      <c r="I2826" s="59" t="s">
        <v>52</v>
      </c>
      <c r="J2826" s="59">
        <v>4.35</v>
      </c>
      <c r="K2826" s="59" t="s">
        <v>53</v>
      </c>
      <c r="L2826" s="66">
        <v>145.397260273973</v>
      </c>
    </row>
    <row r="2827" ht="25" customHeight="1" spans="1:12">
      <c r="A2827" s="59">
        <v>2825</v>
      </c>
      <c r="B2827" s="59" t="s">
        <v>427</v>
      </c>
      <c r="C2827" s="59" t="s">
        <v>3410</v>
      </c>
      <c r="D2827" s="59">
        <v>4.35</v>
      </c>
      <c r="E2827" s="62">
        <v>10000</v>
      </c>
      <c r="F2827" s="65">
        <v>43951</v>
      </c>
      <c r="G2827" s="65">
        <v>44316</v>
      </c>
      <c r="H2827" s="63">
        <v>44012</v>
      </c>
      <c r="I2827" s="59" t="s">
        <v>52</v>
      </c>
      <c r="J2827" s="59">
        <v>4.35</v>
      </c>
      <c r="K2827" s="59" t="s">
        <v>53</v>
      </c>
      <c r="L2827" s="66">
        <v>72.6986301369863</v>
      </c>
    </row>
    <row r="2828" ht="25" customHeight="1" spans="1:12">
      <c r="A2828" s="59">
        <v>2826</v>
      </c>
      <c r="B2828" s="59" t="s">
        <v>427</v>
      </c>
      <c r="C2828" s="59" t="s">
        <v>3411</v>
      </c>
      <c r="D2828" s="59">
        <v>4.35</v>
      </c>
      <c r="E2828" s="62">
        <v>20000</v>
      </c>
      <c r="F2828" s="65">
        <v>43951</v>
      </c>
      <c r="G2828" s="65">
        <v>44316</v>
      </c>
      <c r="H2828" s="63">
        <v>44012</v>
      </c>
      <c r="I2828" s="59" t="s">
        <v>52</v>
      </c>
      <c r="J2828" s="59">
        <v>4.35</v>
      </c>
      <c r="K2828" s="59" t="s">
        <v>53</v>
      </c>
      <c r="L2828" s="66">
        <v>145.397260273973</v>
      </c>
    </row>
    <row r="2829" ht="25" customHeight="1" spans="1:12">
      <c r="A2829" s="59">
        <v>2827</v>
      </c>
      <c r="B2829" s="59" t="s">
        <v>427</v>
      </c>
      <c r="C2829" s="59" t="s">
        <v>3412</v>
      </c>
      <c r="D2829" s="59">
        <v>4.35</v>
      </c>
      <c r="E2829" s="62">
        <v>10000</v>
      </c>
      <c r="F2829" s="65">
        <v>43951</v>
      </c>
      <c r="G2829" s="65">
        <v>44316</v>
      </c>
      <c r="H2829" s="63">
        <v>44012</v>
      </c>
      <c r="I2829" s="59" t="s">
        <v>52</v>
      </c>
      <c r="J2829" s="59">
        <v>4.35</v>
      </c>
      <c r="K2829" s="59" t="s">
        <v>53</v>
      </c>
      <c r="L2829" s="66">
        <v>72.6986301369863</v>
      </c>
    </row>
    <row r="2830" ht="25" customHeight="1" spans="1:12">
      <c r="A2830" s="59">
        <v>2828</v>
      </c>
      <c r="B2830" s="59" t="s">
        <v>427</v>
      </c>
      <c r="C2830" s="59" t="s">
        <v>3413</v>
      </c>
      <c r="D2830" s="59">
        <v>4.35</v>
      </c>
      <c r="E2830" s="62">
        <v>30000</v>
      </c>
      <c r="F2830" s="65">
        <v>43964</v>
      </c>
      <c r="G2830" s="65">
        <v>44329</v>
      </c>
      <c r="H2830" s="63">
        <v>44012</v>
      </c>
      <c r="I2830" s="59" t="s">
        <v>52</v>
      </c>
      <c r="J2830" s="59">
        <v>4.35</v>
      </c>
      <c r="K2830" s="59" t="s">
        <v>53</v>
      </c>
      <c r="L2830" s="66">
        <v>171.616438356164</v>
      </c>
    </row>
    <row r="2831" ht="25" customHeight="1" spans="1:12">
      <c r="A2831" s="59">
        <v>2829</v>
      </c>
      <c r="B2831" s="59" t="s">
        <v>71</v>
      </c>
      <c r="C2831" s="59" t="s">
        <v>3414</v>
      </c>
      <c r="D2831" s="59">
        <v>4.35</v>
      </c>
      <c r="E2831" s="62">
        <v>50000</v>
      </c>
      <c r="F2831" s="65">
        <v>43935</v>
      </c>
      <c r="G2831" s="65">
        <v>44300</v>
      </c>
      <c r="H2831" s="63">
        <v>44012</v>
      </c>
      <c r="I2831" s="59" t="s">
        <v>52</v>
      </c>
      <c r="J2831" s="59">
        <v>4.35</v>
      </c>
      <c r="K2831" s="59" t="s">
        <v>53</v>
      </c>
      <c r="L2831" s="66">
        <v>458.835616438356</v>
      </c>
    </row>
    <row r="2832" ht="25" customHeight="1" spans="1:12">
      <c r="A2832" s="59">
        <v>2830</v>
      </c>
      <c r="B2832" s="59" t="s">
        <v>71</v>
      </c>
      <c r="C2832" s="59" t="s">
        <v>3415</v>
      </c>
      <c r="D2832" s="59">
        <v>4.35</v>
      </c>
      <c r="E2832" s="62">
        <v>50000</v>
      </c>
      <c r="F2832" s="65">
        <v>43951</v>
      </c>
      <c r="G2832" s="65">
        <v>44316</v>
      </c>
      <c r="H2832" s="63">
        <v>44012</v>
      </c>
      <c r="I2832" s="59" t="s">
        <v>52</v>
      </c>
      <c r="J2832" s="59">
        <v>4.35</v>
      </c>
      <c r="K2832" s="59" t="s">
        <v>53</v>
      </c>
      <c r="L2832" s="66">
        <v>363.493150684931</v>
      </c>
    </row>
    <row r="2833" ht="25" customHeight="1" spans="1:12">
      <c r="A2833" s="59">
        <v>2831</v>
      </c>
      <c r="B2833" s="59" t="s">
        <v>71</v>
      </c>
      <c r="C2833" s="59" t="s">
        <v>335</v>
      </c>
      <c r="D2833" s="59">
        <v>4.35</v>
      </c>
      <c r="E2833" s="62">
        <v>20000</v>
      </c>
      <c r="F2833" s="65">
        <v>44002</v>
      </c>
      <c r="G2833" s="65">
        <v>44367</v>
      </c>
      <c r="H2833" s="63">
        <v>44012</v>
      </c>
      <c r="I2833" s="59" t="s">
        <v>52</v>
      </c>
      <c r="J2833" s="59">
        <v>4.35</v>
      </c>
      <c r="K2833" s="59" t="s">
        <v>53</v>
      </c>
      <c r="L2833" s="66">
        <v>23.8356164383562</v>
      </c>
    </row>
    <row r="2834" ht="25" customHeight="1" spans="1:12">
      <c r="A2834" s="59">
        <v>2832</v>
      </c>
      <c r="B2834" s="59" t="s">
        <v>71</v>
      </c>
      <c r="C2834" s="59" t="s">
        <v>3416</v>
      </c>
      <c r="D2834" s="59">
        <v>4.35</v>
      </c>
      <c r="E2834" s="62">
        <v>10000</v>
      </c>
      <c r="F2834" s="65">
        <v>44010</v>
      </c>
      <c r="G2834" s="65">
        <v>44375</v>
      </c>
      <c r="H2834" s="63">
        <v>44012</v>
      </c>
      <c r="I2834" s="59" t="s">
        <v>52</v>
      </c>
      <c r="J2834" s="59">
        <v>4.35</v>
      </c>
      <c r="K2834" s="59" t="s">
        <v>53</v>
      </c>
      <c r="L2834" s="66">
        <v>2.38356164383562</v>
      </c>
    </row>
    <row r="2835" ht="25" customHeight="1" spans="1:12">
      <c r="A2835" s="59">
        <v>2833</v>
      </c>
      <c r="B2835" s="59" t="s">
        <v>71</v>
      </c>
      <c r="C2835" s="59" t="s">
        <v>3417</v>
      </c>
      <c r="D2835" s="59">
        <v>4.35</v>
      </c>
      <c r="E2835" s="62">
        <v>10000</v>
      </c>
      <c r="F2835" s="65">
        <v>44010</v>
      </c>
      <c r="G2835" s="65">
        <v>44375</v>
      </c>
      <c r="H2835" s="63">
        <v>44012</v>
      </c>
      <c r="I2835" s="59" t="s">
        <v>52</v>
      </c>
      <c r="J2835" s="59">
        <v>4.35</v>
      </c>
      <c r="K2835" s="59" t="s">
        <v>53</v>
      </c>
      <c r="L2835" s="66">
        <v>2.38356164383562</v>
      </c>
    </row>
    <row r="2836" ht="25" customHeight="1" spans="1:12">
      <c r="A2836" s="59">
        <v>2834</v>
      </c>
      <c r="B2836" s="59" t="s">
        <v>71</v>
      </c>
      <c r="C2836" s="59" t="s">
        <v>3418</v>
      </c>
      <c r="D2836" s="59">
        <v>4.35</v>
      </c>
      <c r="E2836" s="62">
        <v>10000</v>
      </c>
      <c r="F2836" s="65">
        <v>43927</v>
      </c>
      <c r="G2836" s="65">
        <v>44292</v>
      </c>
      <c r="H2836" s="63">
        <v>44012</v>
      </c>
      <c r="I2836" s="59" t="s">
        <v>52</v>
      </c>
      <c r="J2836" s="59">
        <v>4.35</v>
      </c>
      <c r="K2836" s="59" t="s">
        <v>53</v>
      </c>
      <c r="L2836" s="66">
        <v>101.301369863014</v>
      </c>
    </row>
    <row r="2837" ht="25" customHeight="1" spans="1:12">
      <c r="A2837" s="59">
        <v>2835</v>
      </c>
      <c r="B2837" s="59" t="s">
        <v>71</v>
      </c>
      <c r="C2837" s="59" t="s">
        <v>3419</v>
      </c>
      <c r="D2837" s="59">
        <v>4.35</v>
      </c>
      <c r="E2837" s="62">
        <v>50000</v>
      </c>
      <c r="F2837" s="65">
        <v>43930</v>
      </c>
      <c r="G2837" s="65">
        <v>44295</v>
      </c>
      <c r="H2837" s="63">
        <v>44012</v>
      </c>
      <c r="I2837" s="59" t="s">
        <v>52</v>
      </c>
      <c r="J2837" s="59">
        <v>4.35</v>
      </c>
      <c r="K2837" s="59" t="s">
        <v>53</v>
      </c>
      <c r="L2837" s="66">
        <v>488.630136986301</v>
      </c>
    </row>
    <row r="2838" ht="25" customHeight="1" spans="1:12">
      <c r="A2838" s="59">
        <v>2836</v>
      </c>
      <c r="B2838" s="59" t="s">
        <v>71</v>
      </c>
      <c r="C2838" s="59" t="s">
        <v>3420</v>
      </c>
      <c r="D2838" s="59">
        <v>4.35</v>
      </c>
      <c r="E2838" s="62">
        <v>10000</v>
      </c>
      <c r="F2838" s="65">
        <v>43963</v>
      </c>
      <c r="G2838" s="65">
        <v>44328</v>
      </c>
      <c r="H2838" s="63">
        <v>44012</v>
      </c>
      <c r="I2838" s="59" t="s">
        <v>52</v>
      </c>
      <c r="J2838" s="59">
        <v>4.35</v>
      </c>
      <c r="K2838" s="59" t="s">
        <v>53</v>
      </c>
      <c r="L2838" s="66">
        <v>58.3972602739726</v>
      </c>
    </row>
    <row r="2839" ht="25" customHeight="1" spans="1:12">
      <c r="A2839" s="59">
        <v>2837</v>
      </c>
      <c r="B2839" s="59" t="s">
        <v>71</v>
      </c>
      <c r="C2839" s="59" t="s">
        <v>3421</v>
      </c>
      <c r="D2839" s="59">
        <v>4.35</v>
      </c>
      <c r="E2839" s="62">
        <v>20000</v>
      </c>
      <c r="F2839" s="65">
        <v>43998</v>
      </c>
      <c r="G2839" s="65">
        <v>44363</v>
      </c>
      <c r="H2839" s="63">
        <v>44012</v>
      </c>
      <c r="I2839" s="59" t="s">
        <v>52</v>
      </c>
      <c r="J2839" s="59">
        <v>4.35</v>
      </c>
      <c r="K2839" s="59" t="s">
        <v>53</v>
      </c>
      <c r="L2839" s="66">
        <v>33.3698630136986</v>
      </c>
    </row>
    <row r="2840" ht="25" customHeight="1" spans="1:12">
      <c r="A2840" s="59">
        <v>2838</v>
      </c>
      <c r="B2840" s="59" t="s">
        <v>71</v>
      </c>
      <c r="C2840" s="59" t="s">
        <v>3422</v>
      </c>
      <c r="D2840" s="59">
        <v>4.35</v>
      </c>
      <c r="E2840" s="62">
        <v>50000</v>
      </c>
      <c r="F2840" s="65">
        <v>44001</v>
      </c>
      <c r="G2840" s="65">
        <v>44366</v>
      </c>
      <c r="H2840" s="63">
        <v>44012</v>
      </c>
      <c r="I2840" s="59" t="s">
        <v>52</v>
      </c>
      <c r="J2840" s="59">
        <v>4.35</v>
      </c>
      <c r="K2840" s="59" t="s">
        <v>53</v>
      </c>
      <c r="L2840" s="66">
        <v>65.5479452054795</v>
      </c>
    </row>
    <row r="2841" ht="25" customHeight="1" spans="1:12">
      <c r="A2841" s="59">
        <v>2839</v>
      </c>
      <c r="B2841" s="59" t="s">
        <v>71</v>
      </c>
      <c r="C2841" s="59" t="s">
        <v>3423</v>
      </c>
      <c r="D2841" s="59">
        <v>4.35</v>
      </c>
      <c r="E2841" s="62">
        <v>10000</v>
      </c>
      <c r="F2841" s="65">
        <v>43937</v>
      </c>
      <c r="G2841" s="65">
        <v>44302</v>
      </c>
      <c r="H2841" s="63">
        <v>44012</v>
      </c>
      <c r="I2841" s="59" t="s">
        <v>52</v>
      </c>
      <c r="J2841" s="59">
        <v>4.35</v>
      </c>
      <c r="K2841" s="59" t="s">
        <v>53</v>
      </c>
      <c r="L2841" s="66">
        <v>89.3835616438356</v>
      </c>
    </row>
    <row r="2842" ht="25" customHeight="1" spans="1:12">
      <c r="A2842" s="59">
        <v>2840</v>
      </c>
      <c r="B2842" s="59" t="s">
        <v>71</v>
      </c>
      <c r="C2842" s="59" t="s">
        <v>3424</v>
      </c>
      <c r="D2842" s="59">
        <v>4.35</v>
      </c>
      <c r="E2842" s="62">
        <v>50000</v>
      </c>
      <c r="F2842" s="65">
        <v>43931</v>
      </c>
      <c r="G2842" s="65">
        <v>44296</v>
      </c>
      <c r="H2842" s="63">
        <v>44012</v>
      </c>
      <c r="I2842" s="59" t="s">
        <v>52</v>
      </c>
      <c r="J2842" s="59">
        <v>4.35</v>
      </c>
      <c r="K2842" s="59" t="s">
        <v>53</v>
      </c>
      <c r="L2842" s="66">
        <v>482.671232876712</v>
      </c>
    </row>
    <row r="2843" ht="25" customHeight="1" spans="1:12">
      <c r="A2843" s="59">
        <v>2841</v>
      </c>
      <c r="B2843" s="59" t="s">
        <v>71</v>
      </c>
      <c r="C2843" s="59" t="s">
        <v>3425</v>
      </c>
      <c r="D2843" s="59">
        <v>4.35</v>
      </c>
      <c r="E2843" s="62">
        <v>50000</v>
      </c>
      <c r="F2843" s="65">
        <v>43931</v>
      </c>
      <c r="G2843" s="65">
        <v>44296</v>
      </c>
      <c r="H2843" s="63">
        <v>44012</v>
      </c>
      <c r="I2843" s="59" t="s">
        <v>52</v>
      </c>
      <c r="J2843" s="59">
        <v>4.35</v>
      </c>
      <c r="K2843" s="59" t="s">
        <v>53</v>
      </c>
      <c r="L2843" s="66">
        <v>482.671232876712</v>
      </c>
    </row>
    <row r="2844" ht="25" customHeight="1" spans="1:12">
      <c r="A2844" s="59">
        <v>2842</v>
      </c>
      <c r="B2844" s="59" t="s">
        <v>71</v>
      </c>
      <c r="C2844" s="59" t="s">
        <v>3426</v>
      </c>
      <c r="D2844" s="59">
        <v>4.35</v>
      </c>
      <c r="E2844" s="62">
        <v>30000</v>
      </c>
      <c r="F2844" s="65">
        <v>43934</v>
      </c>
      <c r="G2844" s="65">
        <v>44299</v>
      </c>
      <c r="H2844" s="63">
        <v>44012</v>
      </c>
      <c r="I2844" s="59" t="s">
        <v>52</v>
      </c>
      <c r="J2844" s="59">
        <v>4.35</v>
      </c>
      <c r="K2844" s="59" t="s">
        <v>53</v>
      </c>
      <c r="L2844" s="66">
        <v>278.876712328767</v>
      </c>
    </row>
    <row r="2845" ht="25" customHeight="1" spans="1:12">
      <c r="A2845" s="59">
        <v>2843</v>
      </c>
      <c r="B2845" s="59" t="s">
        <v>71</v>
      </c>
      <c r="C2845" s="59" t="s">
        <v>1375</v>
      </c>
      <c r="D2845" s="59">
        <v>4.35</v>
      </c>
      <c r="E2845" s="62">
        <v>10000</v>
      </c>
      <c r="F2845" s="65">
        <v>43934</v>
      </c>
      <c r="G2845" s="65">
        <v>44299</v>
      </c>
      <c r="H2845" s="63">
        <v>44012</v>
      </c>
      <c r="I2845" s="59" t="s">
        <v>52</v>
      </c>
      <c r="J2845" s="59">
        <v>4.35</v>
      </c>
      <c r="K2845" s="59" t="s">
        <v>53</v>
      </c>
      <c r="L2845" s="66">
        <v>92.958904109589</v>
      </c>
    </row>
    <row r="2846" ht="25" customHeight="1" spans="1:12">
      <c r="A2846" s="59">
        <v>2844</v>
      </c>
      <c r="B2846" s="59" t="s">
        <v>71</v>
      </c>
      <c r="C2846" s="59" t="s">
        <v>3427</v>
      </c>
      <c r="D2846" s="59">
        <v>4.35</v>
      </c>
      <c r="E2846" s="62">
        <v>50000</v>
      </c>
      <c r="F2846" s="65">
        <v>43980</v>
      </c>
      <c r="G2846" s="65">
        <v>44345</v>
      </c>
      <c r="H2846" s="63">
        <v>44012</v>
      </c>
      <c r="I2846" s="59" t="s">
        <v>52</v>
      </c>
      <c r="J2846" s="59">
        <v>4.35</v>
      </c>
      <c r="K2846" s="59" t="s">
        <v>53</v>
      </c>
      <c r="L2846" s="66">
        <v>190.684931506849</v>
      </c>
    </row>
    <row r="2847" ht="25" customHeight="1" spans="1:12">
      <c r="A2847" s="59">
        <v>2845</v>
      </c>
      <c r="B2847" s="59" t="s">
        <v>71</v>
      </c>
      <c r="C2847" s="59" t="s">
        <v>3428</v>
      </c>
      <c r="D2847" s="59">
        <v>4.35</v>
      </c>
      <c r="E2847" s="62">
        <v>50000</v>
      </c>
      <c r="F2847" s="65">
        <v>43979</v>
      </c>
      <c r="G2847" s="65">
        <v>44344</v>
      </c>
      <c r="H2847" s="63">
        <v>44012</v>
      </c>
      <c r="I2847" s="59" t="s">
        <v>52</v>
      </c>
      <c r="J2847" s="59">
        <v>4.35</v>
      </c>
      <c r="K2847" s="59" t="s">
        <v>53</v>
      </c>
      <c r="L2847" s="66">
        <v>196.643835616438</v>
      </c>
    </row>
    <row r="2848" ht="25" customHeight="1" spans="1:12">
      <c r="A2848" s="59">
        <v>2846</v>
      </c>
      <c r="B2848" s="59" t="s">
        <v>71</v>
      </c>
      <c r="C2848" s="59" t="s">
        <v>3429</v>
      </c>
      <c r="D2848" s="59">
        <v>4.35</v>
      </c>
      <c r="E2848" s="62">
        <v>50000</v>
      </c>
      <c r="F2848" s="65">
        <v>43984</v>
      </c>
      <c r="G2848" s="65">
        <v>44349</v>
      </c>
      <c r="H2848" s="63">
        <v>44012</v>
      </c>
      <c r="I2848" s="59" t="s">
        <v>52</v>
      </c>
      <c r="J2848" s="59">
        <v>4.35</v>
      </c>
      <c r="K2848" s="59" t="s">
        <v>53</v>
      </c>
      <c r="L2848" s="66">
        <v>166.849315068493</v>
      </c>
    </row>
    <row r="2849" ht="25" customHeight="1" spans="1:12">
      <c r="A2849" s="59">
        <v>2847</v>
      </c>
      <c r="B2849" s="59" t="s">
        <v>71</v>
      </c>
      <c r="C2849" s="59" t="s">
        <v>3430</v>
      </c>
      <c r="D2849" s="59">
        <v>4.35</v>
      </c>
      <c r="E2849" s="62">
        <v>50000</v>
      </c>
      <c r="F2849" s="65">
        <v>43969</v>
      </c>
      <c r="G2849" s="65">
        <v>44334</v>
      </c>
      <c r="H2849" s="63">
        <v>44012</v>
      </c>
      <c r="I2849" s="59" t="s">
        <v>52</v>
      </c>
      <c r="J2849" s="59">
        <v>4.35</v>
      </c>
      <c r="K2849" s="59" t="s">
        <v>53</v>
      </c>
      <c r="L2849" s="66">
        <v>256.232876712329</v>
      </c>
    </row>
    <row r="2850" ht="25" customHeight="1" spans="1:12">
      <c r="A2850" s="59">
        <v>2848</v>
      </c>
      <c r="B2850" s="59" t="s">
        <v>71</v>
      </c>
      <c r="C2850" s="59" t="s">
        <v>73</v>
      </c>
      <c r="D2850" s="59">
        <v>4.35</v>
      </c>
      <c r="E2850" s="62">
        <v>50000</v>
      </c>
      <c r="F2850" s="65">
        <v>44005</v>
      </c>
      <c r="G2850" s="65">
        <v>44370</v>
      </c>
      <c r="H2850" s="63">
        <v>44012</v>
      </c>
      <c r="I2850" s="59" t="s">
        <v>52</v>
      </c>
      <c r="J2850" s="59">
        <v>4.35</v>
      </c>
      <c r="K2850" s="59" t="s">
        <v>53</v>
      </c>
      <c r="L2850" s="66">
        <v>41.7123287671233</v>
      </c>
    </row>
    <row r="2851" ht="25" customHeight="1" spans="1:12">
      <c r="A2851" s="59">
        <v>2849</v>
      </c>
      <c r="B2851" s="59" t="s">
        <v>71</v>
      </c>
      <c r="C2851" s="59" t="s">
        <v>125</v>
      </c>
      <c r="D2851" s="59">
        <v>4.35</v>
      </c>
      <c r="E2851" s="62">
        <v>50000</v>
      </c>
      <c r="F2851" s="65">
        <v>43934</v>
      </c>
      <c r="G2851" s="65">
        <v>44299</v>
      </c>
      <c r="H2851" s="63">
        <v>44012</v>
      </c>
      <c r="I2851" s="59" t="s">
        <v>52</v>
      </c>
      <c r="J2851" s="59">
        <v>4.35</v>
      </c>
      <c r="K2851" s="59" t="s">
        <v>53</v>
      </c>
      <c r="L2851" s="66">
        <v>464.794520547945</v>
      </c>
    </row>
    <row r="2852" ht="25" customHeight="1" spans="1:12">
      <c r="A2852" s="59">
        <v>2850</v>
      </c>
      <c r="B2852" s="59" t="s">
        <v>71</v>
      </c>
      <c r="C2852" s="59" t="s">
        <v>3431</v>
      </c>
      <c r="D2852" s="59">
        <v>4.35</v>
      </c>
      <c r="E2852" s="62">
        <v>50000</v>
      </c>
      <c r="F2852" s="65">
        <v>43935</v>
      </c>
      <c r="G2852" s="65">
        <v>44300</v>
      </c>
      <c r="H2852" s="63">
        <v>44012</v>
      </c>
      <c r="I2852" s="59" t="s">
        <v>52</v>
      </c>
      <c r="J2852" s="59">
        <v>4.35</v>
      </c>
      <c r="K2852" s="59" t="s">
        <v>53</v>
      </c>
      <c r="L2852" s="66">
        <v>458.835616438356</v>
      </c>
    </row>
    <row r="2853" ht="25" customHeight="1" spans="1:12">
      <c r="A2853" s="59">
        <v>2851</v>
      </c>
      <c r="B2853" s="59" t="s">
        <v>71</v>
      </c>
      <c r="C2853" s="59" t="s">
        <v>3432</v>
      </c>
      <c r="D2853" s="59">
        <v>4.35</v>
      </c>
      <c r="E2853" s="62">
        <v>50000</v>
      </c>
      <c r="F2853" s="65">
        <v>43935</v>
      </c>
      <c r="G2853" s="65">
        <v>44300</v>
      </c>
      <c r="H2853" s="63">
        <v>44012</v>
      </c>
      <c r="I2853" s="59" t="s">
        <v>52</v>
      </c>
      <c r="J2853" s="59">
        <v>4.35</v>
      </c>
      <c r="K2853" s="59" t="s">
        <v>53</v>
      </c>
      <c r="L2853" s="66">
        <v>458.835616438356</v>
      </c>
    </row>
    <row r="2854" ht="25" customHeight="1" spans="1:12">
      <c r="A2854" s="59">
        <v>2852</v>
      </c>
      <c r="B2854" s="59" t="s">
        <v>71</v>
      </c>
      <c r="C2854" s="59" t="s">
        <v>3433</v>
      </c>
      <c r="D2854" s="59">
        <v>4.35</v>
      </c>
      <c r="E2854" s="62">
        <v>50000</v>
      </c>
      <c r="F2854" s="65">
        <v>43951</v>
      </c>
      <c r="G2854" s="65">
        <v>44316</v>
      </c>
      <c r="H2854" s="63">
        <v>44012</v>
      </c>
      <c r="I2854" s="59" t="s">
        <v>52</v>
      </c>
      <c r="J2854" s="59">
        <v>4.35</v>
      </c>
      <c r="K2854" s="59" t="s">
        <v>53</v>
      </c>
      <c r="L2854" s="66">
        <v>363.493150684931</v>
      </c>
    </row>
    <row r="2855" ht="25" customHeight="1" spans="1:12">
      <c r="A2855" s="59">
        <v>2853</v>
      </c>
      <c r="B2855" s="59" t="s">
        <v>71</v>
      </c>
      <c r="C2855" s="59" t="s">
        <v>3434</v>
      </c>
      <c r="D2855" s="59">
        <v>4.35</v>
      </c>
      <c r="E2855" s="62">
        <v>10000</v>
      </c>
      <c r="F2855" s="65">
        <v>43979</v>
      </c>
      <c r="G2855" s="65">
        <v>44344</v>
      </c>
      <c r="H2855" s="63">
        <v>44012</v>
      </c>
      <c r="I2855" s="59" t="s">
        <v>52</v>
      </c>
      <c r="J2855" s="59">
        <v>4.35</v>
      </c>
      <c r="K2855" s="59" t="s">
        <v>53</v>
      </c>
      <c r="L2855" s="66">
        <v>39.3287671232877</v>
      </c>
    </row>
    <row r="2856" ht="25" customHeight="1" spans="1:12">
      <c r="A2856" s="59">
        <v>2854</v>
      </c>
      <c r="B2856" s="59" t="s">
        <v>71</v>
      </c>
      <c r="C2856" s="59" t="s">
        <v>3435</v>
      </c>
      <c r="D2856" s="59">
        <v>4.35</v>
      </c>
      <c r="E2856" s="62">
        <v>20000</v>
      </c>
      <c r="F2856" s="65">
        <v>43998</v>
      </c>
      <c r="G2856" s="65">
        <v>44363</v>
      </c>
      <c r="H2856" s="63">
        <v>44012</v>
      </c>
      <c r="I2856" s="59" t="s">
        <v>52</v>
      </c>
      <c r="J2856" s="59">
        <v>4.35</v>
      </c>
      <c r="K2856" s="59" t="s">
        <v>53</v>
      </c>
      <c r="L2856" s="66">
        <v>33.3698630136986</v>
      </c>
    </row>
    <row r="2857" ht="25" customHeight="1" spans="1:12">
      <c r="A2857" s="59">
        <v>2855</v>
      </c>
      <c r="B2857" s="59" t="s">
        <v>71</v>
      </c>
      <c r="C2857" s="59" t="s">
        <v>3436</v>
      </c>
      <c r="D2857" s="59">
        <v>4.35</v>
      </c>
      <c r="E2857" s="62">
        <v>10000</v>
      </c>
      <c r="F2857" s="65">
        <v>43938</v>
      </c>
      <c r="G2857" s="65">
        <v>44303</v>
      </c>
      <c r="H2857" s="63">
        <v>44012</v>
      </c>
      <c r="I2857" s="59" t="s">
        <v>52</v>
      </c>
      <c r="J2857" s="59">
        <v>4.35</v>
      </c>
      <c r="K2857" s="59" t="s">
        <v>53</v>
      </c>
      <c r="L2857" s="66">
        <v>88.1917808219178</v>
      </c>
    </row>
    <row r="2858" ht="25" customHeight="1" spans="1:12">
      <c r="A2858" s="59">
        <v>2856</v>
      </c>
      <c r="B2858" s="59" t="s">
        <v>71</v>
      </c>
      <c r="C2858" s="59" t="s">
        <v>3437</v>
      </c>
      <c r="D2858" s="59">
        <v>4.35</v>
      </c>
      <c r="E2858" s="62">
        <v>50000</v>
      </c>
      <c r="F2858" s="65">
        <v>44006</v>
      </c>
      <c r="G2858" s="65">
        <v>44371</v>
      </c>
      <c r="H2858" s="63">
        <v>44012</v>
      </c>
      <c r="I2858" s="59" t="s">
        <v>52</v>
      </c>
      <c r="J2858" s="59">
        <v>4.35</v>
      </c>
      <c r="K2858" s="59" t="s">
        <v>53</v>
      </c>
      <c r="L2858" s="66">
        <v>35.7534246575342</v>
      </c>
    </row>
    <row r="2859" ht="25" customHeight="1" spans="1:12">
      <c r="A2859" s="59">
        <v>2857</v>
      </c>
      <c r="B2859" s="59" t="s">
        <v>71</v>
      </c>
      <c r="C2859" s="59" t="s">
        <v>3438</v>
      </c>
      <c r="D2859" s="59">
        <v>4.35</v>
      </c>
      <c r="E2859" s="62">
        <v>50000</v>
      </c>
      <c r="F2859" s="65">
        <v>44006</v>
      </c>
      <c r="G2859" s="65">
        <v>44371</v>
      </c>
      <c r="H2859" s="63">
        <v>44012</v>
      </c>
      <c r="I2859" s="59" t="s">
        <v>52</v>
      </c>
      <c r="J2859" s="59">
        <v>4.35</v>
      </c>
      <c r="K2859" s="59" t="s">
        <v>53</v>
      </c>
      <c r="L2859" s="66">
        <v>35.7534246575342</v>
      </c>
    </row>
    <row r="2860" ht="25" customHeight="1" spans="1:12">
      <c r="A2860" s="59">
        <v>2858</v>
      </c>
      <c r="B2860" s="59" t="s">
        <v>71</v>
      </c>
      <c r="C2860" s="59" t="s">
        <v>3439</v>
      </c>
      <c r="D2860" s="59">
        <v>4.35</v>
      </c>
      <c r="E2860" s="62">
        <v>50000</v>
      </c>
      <c r="F2860" s="65">
        <v>43941</v>
      </c>
      <c r="G2860" s="65">
        <v>44306</v>
      </c>
      <c r="H2860" s="63">
        <v>44012</v>
      </c>
      <c r="I2860" s="59" t="s">
        <v>52</v>
      </c>
      <c r="J2860" s="59">
        <v>4.35</v>
      </c>
      <c r="K2860" s="59" t="s">
        <v>53</v>
      </c>
      <c r="L2860" s="66">
        <v>423.082191780822</v>
      </c>
    </row>
    <row r="2861" ht="25" customHeight="1" spans="1:12">
      <c r="A2861" s="59">
        <v>2859</v>
      </c>
      <c r="B2861" s="59" t="s">
        <v>71</v>
      </c>
      <c r="C2861" s="59" t="s">
        <v>3440</v>
      </c>
      <c r="D2861" s="59">
        <v>4.35</v>
      </c>
      <c r="E2861" s="62">
        <v>50000</v>
      </c>
      <c r="F2861" s="65">
        <v>43935</v>
      </c>
      <c r="G2861" s="65">
        <v>44300</v>
      </c>
      <c r="H2861" s="63">
        <v>44012</v>
      </c>
      <c r="I2861" s="59" t="s">
        <v>52</v>
      </c>
      <c r="J2861" s="59">
        <v>4.35</v>
      </c>
      <c r="K2861" s="59" t="s">
        <v>53</v>
      </c>
      <c r="L2861" s="66">
        <v>458.835616438356</v>
      </c>
    </row>
    <row r="2862" ht="25" customHeight="1" spans="1:12">
      <c r="A2862" s="59">
        <v>2860</v>
      </c>
      <c r="B2862" s="59" t="s">
        <v>71</v>
      </c>
      <c r="C2862" s="59" t="s">
        <v>3441</v>
      </c>
      <c r="D2862" s="59">
        <v>4.35</v>
      </c>
      <c r="E2862" s="62">
        <v>50000</v>
      </c>
      <c r="F2862" s="65">
        <v>43979</v>
      </c>
      <c r="G2862" s="65">
        <v>44344</v>
      </c>
      <c r="H2862" s="63">
        <v>44012</v>
      </c>
      <c r="I2862" s="59" t="s">
        <v>52</v>
      </c>
      <c r="J2862" s="59">
        <v>4.35</v>
      </c>
      <c r="K2862" s="59" t="s">
        <v>53</v>
      </c>
      <c r="L2862" s="66">
        <v>196.643835616438</v>
      </c>
    </row>
    <row r="2863" ht="25" customHeight="1" spans="1:12">
      <c r="A2863" s="59">
        <v>2861</v>
      </c>
      <c r="B2863" s="59" t="s">
        <v>71</v>
      </c>
      <c r="C2863" s="59" t="s">
        <v>3442</v>
      </c>
      <c r="D2863" s="59">
        <v>4.35</v>
      </c>
      <c r="E2863" s="62">
        <v>20000</v>
      </c>
      <c r="F2863" s="65">
        <v>44001</v>
      </c>
      <c r="G2863" s="65">
        <v>44366</v>
      </c>
      <c r="H2863" s="63">
        <v>44012</v>
      </c>
      <c r="I2863" s="59" t="s">
        <v>52</v>
      </c>
      <c r="J2863" s="59">
        <v>4.35</v>
      </c>
      <c r="K2863" s="59" t="s">
        <v>53</v>
      </c>
      <c r="L2863" s="66">
        <v>26.2191780821918</v>
      </c>
    </row>
    <row r="2864" ht="25" customHeight="1" spans="1:12">
      <c r="A2864" s="59">
        <v>2862</v>
      </c>
      <c r="B2864" s="59" t="s">
        <v>71</v>
      </c>
      <c r="C2864" s="59" t="s">
        <v>3443</v>
      </c>
      <c r="D2864" s="59">
        <v>4.35</v>
      </c>
      <c r="E2864" s="62">
        <v>20000</v>
      </c>
      <c r="F2864" s="65">
        <v>44004</v>
      </c>
      <c r="G2864" s="65">
        <v>44369</v>
      </c>
      <c r="H2864" s="63">
        <v>44012</v>
      </c>
      <c r="I2864" s="59" t="s">
        <v>52</v>
      </c>
      <c r="J2864" s="59">
        <v>4.35</v>
      </c>
      <c r="K2864" s="59" t="s">
        <v>53</v>
      </c>
      <c r="L2864" s="66">
        <v>19.0684931506849</v>
      </c>
    </row>
    <row r="2865" ht="25" customHeight="1" spans="1:12">
      <c r="A2865" s="59">
        <v>2863</v>
      </c>
      <c r="B2865" s="59" t="s">
        <v>71</v>
      </c>
      <c r="C2865" s="59" t="s">
        <v>3444</v>
      </c>
      <c r="D2865" s="59">
        <v>4.35</v>
      </c>
      <c r="E2865" s="62">
        <v>20000</v>
      </c>
      <c r="F2865" s="65">
        <v>43951</v>
      </c>
      <c r="G2865" s="65">
        <v>44316</v>
      </c>
      <c r="H2865" s="63">
        <v>44012</v>
      </c>
      <c r="I2865" s="59" t="s">
        <v>52</v>
      </c>
      <c r="J2865" s="59">
        <v>4.35</v>
      </c>
      <c r="K2865" s="59" t="s">
        <v>53</v>
      </c>
      <c r="L2865" s="66">
        <v>145.397260273973</v>
      </c>
    </row>
    <row r="2866" ht="25" customHeight="1" spans="1:12">
      <c r="A2866" s="59">
        <v>2864</v>
      </c>
      <c r="B2866" s="59" t="s">
        <v>381</v>
      </c>
      <c r="C2866" s="59" t="s">
        <v>3445</v>
      </c>
      <c r="D2866" s="59">
        <v>4.35</v>
      </c>
      <c r="E2866" s="62">
        <v>50000</v>
      </c>
      <c r="F2866" s="65">
        <v>43939</v>
      </c>
      <c r="G2866" s="65">
        <v>44304</v>
      </c>
      <c r="H2866" s="63">
        <v>44012</v>
      </c>
      <c r="I2866" s="59" t="s">
        <v>52</v>
      </c>
      <c r="J2866" s="59">
        <v>4.35</v>
      </c>
      <c r="K2866" s="59" t="s">
        <v>53</v>
      </c>
      <c r="L2866" s="66">
        <v>435</v>
      </c>
    </row>
    <row r="2867" ht="25" customHeight="1" spans="1:12">
      <c r="A2867" s="59">
        <v>2865</v>
      </c>
      <c r="B2867" s="59" t="s">
        <v>381</v>
      </c>
      <c r="C2867" s="59" t="s">
        <v>3446</v>
      </c>
      <c r="D2867" s="59">
        <v>4.35</v>
      </c>
      <c r="E2867" s="62">
        <v>30000</v>
      </c>
      <c r="F2867" s="65">
        <v>43992</v>
      </c>
      <c r="G2867" s="65">
        <v>44357</v>
      </c>
      <c r="H2867" s="63">
        <v>44012</v>
      </c>
      <c r="I2867" s="59" t="s">
        <v>52</v>
      </c>
      <c r="J2867" s="59">
        <v>4.35</v>
      </c>
      <c r="K2867" s="59" t="s">
        <v>53</v>
      </c>
      <c r="L2867" s="66">
        <v>71.5068493150685</v>
      </c>
    </row>
    <row r="2868" ht="25" customHeight="1" spans="1:12">
      <c r="A2868" s="59">
        <v>2866</v>
      </c>
      <c r="B2868" s="59" t="s">
        <v>63</v>
      </c>
      <c r="C2868" s="59" t="s">
        <v>3447</v>
      </c>
      <c r="D2868" s="59">
        <v>4.35</v>
      </c>
      <c r="E2868" s="62">
        <v>5000</v>
      </c>
      <c r="F2868" s="65">
        <v>43938</v>
      </c>
      <c r="G2868" s="65">
        <v>44303</v>
      </c>
      <c r="H2868" s="63">
        <v>44012</v>
      </c>
      <c r="I2868" s="59" t="s">
        <v>52</v>
      </c>
      <c r="J2868" s="59">
        <v>4.35</v>
      </c>
      <c r="K2868" s="59" t="s">
        <v>53</v>
      </c>
      <c r="L2868" s="66">
        <v>44.0958904109589</v>
      </c>
    </row>
    <row r="2869" ht="25" customHeight="1" spans="1:12">
      <c r="A2869" s="59">
        <v>2867</v>
      </c>
      <c r="B2869" s="59" t="s">
        <v>63</v>
      </c>
      <c r="C2869" s="59" t="s">
        <v>3448</v>
      </c>
      <c r="D2869" s="59">
        <v>4.35</v>
      </c>
      <c r="E2869" s="62">
        <v>10000</v>
      </c>
      <c r="F2869" s="65">
        <v>43938</v>
      </c>
      <c r="G2869" s="65">
        <v>44303</v>
      </c>
      <c r="H2869" s="63">
        <v>44012</v>
      </c>
      <c r="I2869" s="59" t="s">
        <v>52</v>
      </c>
      <c r="J2869" s="59">
        <v>4.35</v>
      </c>
      <c r="K2869" s="59" t="s">
        <v>53</v>
      </c>
      <c r="L2869" s="66">
        <v>88.1917808219178</v>
      </c>
    </row>
    <row r="2870" ht="25" customHeight="1" spans="1:12">
      <c r="A2870" s="59">
        <v>2868</v>
      </c>
      <c r="B2870" s="59" t="s">
        <v>63</v>
      </c>
      <c r="C2870" s="59" t="s">
        <v>3449</v>
      </c>
      <c r="D2870" s="59">
        <v>4.35</v>
      </c>
      <c r="E2870" s="62">
        <v>10000</v>
      </c>
      <c r="F2870" s="65">
        <v>43938</v>
      </c>
      <c r="G2870" s="65">
        <v>44303</v>
      </c>
      <c r="H2870" s="63">
        <v>44012</v>
      </c>
      <c r="I2870" s="59" t="s">
        <v>52</v>
      </c>
      <c r="J2870" s="59">
        <v>4.35</v>
      </c>
      <c r="K2870" s="59" t="s">
        <v>53</v>
      </c>
      <c r="L2870" s="66">
        <v>88.1917808219178</v>
      </c>
    </row>
    <row r="2871" ht="25" customHeight="1" spans="1:12">
      <c r="A2871" s="59">
        <v>2869</v>
      </c>
      <c r="B2871" s="59" t="s">
        <v>63</v>
      </c>
      <c r="C2871" s="59" t="s">
        <v>3450</v>
      </c>
      <c r="D2871" s="59">
        <v>4.35</v>
      </c>
      <c r="E2871" s="62">
        <v>10000</v>
      </c>
      <c r="F2871" s="65">
        <v>43978</v>
      </c>
      <c r="G2871" s="65">
        <v>44343</v>
      </c>
      <c r="H2871" s="63">
        <v>44012</v>
      </c>
      <c r="I2871" s="59" t="s">
        <v>52</v>
      </c>
      <c r="J2871" s="59">
        <v>4.35</v>
      </c>
      <c r="K2871" s="59" t="s">
        <v>53</v>
      </c>
      <c r="L2871" s="66">
        <v>40.5205479452055</v>
      </c>
    </row>
    <row r="2872" ht="25" customHeight="1" spans="1:12">
      <c r="A2872" s="59">
        <v>2870</v>
      </c>
      <c r="B2872" s="59" t="s">
        <v>63</v>
      </c>
      <c r="C2872" s="59" t="s">
        <v>3451</v>
      </c>
      <c r="D2872" s="59">
        <v>4.35</v>
      </c>
      <c r="E2872" s="62">
        <v>10000</v>
      </c>
      <c r="F2872" s="65">
        <v>43941</v>
      </c>
      <c r="G2872" s="65">
        <v>44306</v>
      </c>
      <c r="H2872" s="63">
        <v>44012</v>
      </c>
      <c r="I2872" s="59" t="s">
        <v>52</v>
      </c>
      <c r="J2872" s="59">
        <v>4.35</v>
      </c>
      <c r="K2872" s="59" t="s">
        <v>53</v>
      </c>
      <c r="L2872" s="66">
        <v>84.6164383561644</v>
      </c>
    </row>
    <row r="2873" ht="25" customHeight="1" spans="1:12">
      <c r="A2873" s="59">
        <v>2871</v>
      </c>
      <c r="B2873" s="59" t="s">
        <v>63</v>
      </c>
      <c r="C2873" s="59" t="s">
        <v>3452</v>
      </c>
      <c r="D2873" s="59">
        <v>4.35</v>
      </c>
      <c r="E2873" s="62">
        <v>10000</v>
      </c>
      <c r="F2873" s="65">
        <v>43941</v>
      </c>
      <c r="G2873" s="65">
        <v>44306</v>
      </c>
      <c r="H2873" s="63">
        <v>44012</v>
      </c>
      <c r="I2873" s="59" t="s">
        <v>52</v>
      </c>
      <c r="J2873" s="59">
        <v>4.35</v>
      </c>
      <c r="K2873" s="59" t="s">
        <v>53</v>
      </c>
      <c r="L2873" s="66">
        <v>84.6164383561644</v>
      </c>
    </row>
    <row r="2874" ht="25" customHeight="1" spans="1:12">
      <c r="A2874" s="59">
        <v>2872</v>
      </c>
      <c r="B2874" s="59" t="s">
        <v>63</v>
      </c>
      <c r="C2874" s="59" t="s">
        <v>1173</v>
      </c>
      <c r="D2874" s="59">
        <v>4.35</v>
      </c>
      <c r="E2874" s="62">
        <v>20000</v>
      </c>
      <c r="F2874" s="65">
        <v>43978</v>
      </c>
      <c r="G2874" s="65">
        <v>44343</v>
      </c>
      <c r="H2874" s="63">
        <v>44012</v>
      </c>
      <c r="I2874" s="59" t="s">
        <v>52</v>
      </c>
      <c r="J2874" s="59">
        <v>4.35</v>
      </c>
      <c r="K2874" s="59" t="s">
        <v>53</v>
      </c>
      <c r="L2874" s="66">
        <v>81.0410958904109</v>
      </c>
    </row>
    <row r="2875" ht="25" customHeight="1" spans="1:12">
      <c r="A2875" s="59">
        <v>2873</v>
      </c>
      <c r="B2875" s="59" t="s">
        <v>63</v>
      </c>
      <c r="C2875" s="59" t="s">
        <v>3453</v>
      </c>
      <c r="D2875" s="59">
        <v>4.35</v>
      </c>
      <c r="E2875" s="62">
        <v>30000</v>
      </c>
      <c r="F2875" s="65">
        <v>43980</v>
      </c>
      <c r="G2875" s="65">
        <v>44345</v>
      </c>
      <c r="H2875" s="63">
        <v>44012</v>
      </c>
      <c r="I2875" s="59" t="s">
        <v>52</v>
      </c>
      <c r="J2875" s="59">
        <v>4.35</v>
      </c>
      <c r="K2875" s="59" t="s">
        <v>53</v>
      </c>
      <c r="L2875" s="66">
        <v>114.41095890411</v>
      </c>
    </row>
    <row r="2876" ht="25" customHeight="1" spans="1:12">
      <c r="A2876" s="59">
        <v>2874</v>
      </c>
      <c r="B2876" s="59" t="s">
        <v>63</v>
      </c>
      <c r="C2876" s="59" t="s">
        <v>3454</v>
      </c>
      <c r="D2876" s="59">
        <v>4.35</v>
      </c>
      <c r="E2876" s="62">
        <v>10000</v>
      </c>
      <c r="F2876" s="65">
        <v>43942</v>
      </c>
      <c r="G2876" s="65">
        <v>44307</v>
      </c>
      <c r="H2876" s="63">
        <v>44012</v>
      </c>
      <c r="I2876" s="59" t="s">
        <v>52</v>
      </c>
      <c r="J2876" s="59">
        <v>4.35</v>
      </c>
      <c r="K2876" s="59" t="s">
        <v>53</v>
      </c>
      <c r="L2876" s="66">
        <v>83.4246575342466</v>
      </c>
    </row>
    <row r="2877" ht="25" customHeight="1" spans="1:12">
      <c r="A2877" s="59">
        <v>2875</v>
      </c>
      <c r="B2877" s="59" t="s">
        <v>63</v>
      </c>
      <c r="C2877" s="59" t="s">
        <v>3455</v>
      </c>
      <c r="D2877" s="59">
        <v>4.35</v>
      </c>
      <c r="E2877" s="62">
        <v>5000</v>
      </c>
      <c r="F2877" s="65">
        <v>43938</v>
      </c>
      <c r="G2877" s="65">
        <v>44303</v>
      </c>
      <c r="H2877" s="63">
        <v>44012</v>
      </c>
      <c r="I2877" s="59" t="s">
        <v>52</v>
      </c>
      <c r="J2877" s="59">
        <v>4.35</v>
      </c>
      <c r="K2877" s="59" t="s">
        <v>53</v>
      </c>
      <c r="L2877" s="66">
        <v>44.0958904109589</v>
      </c>
    </row>
    <row r="2878" ht="25" customHeight="1" spans="1:12">
      <c r="A2878" s="59">
        <v>2876</v>
      </c>
      <c r="B2878" s="59" t="s">
        <v>63</v>
      </c>
      <c r="C2878" s="59" t="s">
        <v>3456</v>
      </c>
      <c r="D2878" s="59">
        <v>4.35</v>
      </c>
      <c r="E2878" s="62">
        <v>10000</v>
      </c>
      <c r="F2878" s="65">
        <v>43938</v>
      </c>
      <c r="G2878" s="65">
        <v>44303</v>
      </c>
      <c r="H2878" s="63">
        <v>44012</v>
      </c>
      <c r="I2878" s="59" t="s">
        <v>52</v>
      </c>
      <c r="J2878" s="59">
        <v>4.35</v>
      </c>
      <c r="K2878" s="59" t="s">
        <v>53</v>
      </c>
      <c r="L2878" s="66">
        <v>88.1917808219178</v>
      </c>
    </row>
    <row r="2879" ht="25" customHeight="1" spans="1:12">
      <c r="A2879" s="59">
        <v>2877</v>
      </c>
      <c r="B2879" s="59" t="s">
        <v>63</v>
      </c>
      <c r="C2879" s="59" t="s">
        <v>3457</v>
      </c>
      <c r="D2879" s="59">
        <v>4.35</v>
      </c>
      <c r="E2879" s="62">
        <v>10000</v>
      </c>
      <c r="F2879" s="65">
        <v>43978</v>
      </c>
      <c r="G2879" s="65">
        <v>44343</v>
      </c>
      <c r="H2879" s="63">
        <v>44012</v>
      </c>
      <c r="I2879" s="59" t="s">
        <v>52</v>
      </c>
      <c r="J2879" s="59">
        <v>4.35</v>
      </c>
      <c r="K2879" s="59" t="s">
        <v>53</v>
      </c>
      <c r="L2879" s="66">
        <v>40.5205479452055</v>
      </c>
    </row>
    <row r="2880" ht="25" customHeight="1" spans="1:12">
      <c r="A2880" s="59">
        <v>2878</v>
      </c>
      <c r="B2880" s="59" t="s">
        <v>63</v>
      </c>
      <c r="C2880" s="59" t="s">
        <v>3458</v>
      </c>
      <c r="D2880" s="59">
        <v>4.35</v>
      </c>
      <c r="E2880" s="62">
        <v>10000</v>
      </c>
      <c r="F2880" s="65">
        <v>43947</v>
      </c>
      <c r="G2880" s="65">
        <v>44312</v>
      </c>
      <c r="H2880" s="63">
        <v>44012</v>
      </c>
      <c r="I2880" s="59" t="s">
        <v>52</v>
      </c>
      <c r="J2880" s="59">
        <v>4.35</v>
      </c>
      <c r="K2880" s="59" t="s">
        <v>53</v>
      </c>
      <c r="L2880" s="66">
        <v>77.4657534246575</v>
      </c>
    </row>
    <row r="2881" ht="25" customHeight="1" spans="1:12">
      <c r="A2881" s="59">
        <v>2879</v>
      </c>
      <c r="B2881" s="59" t="s">
        <v>63</v>
      </c>
      <c r="C2881" s="59" t="s">
        <v>3459</v>
      </c>
      <c r="D2881" s="59">
        <v>4.35</v>
      </c>
      <c r="E2881" s="62">
        <v>10000</v>
      </c>
      <c r="F2881" s="65">
        <v>43947</v>
      </c>
      <c r="G2881" s="65">
        <v>44312</v>
      </c>
      <c r="H2881" s="63">
        <v>44012</v>
      </c>
      <c r="I2881" s="59" t="s">
        <v>52</v>
      </c>
      <c r="J2881" s="59">
        <v>4.35</v>
      </c>
      <c r="K2881" s="59" t="s">
        <v>53</v>
      </c>
      <c r="L2881" s="66">
        <v>77.4657534246575</v>
      </c>
    </row>
    <row r="2882" ht="25" customHeight="1" spans="1:12">
      <c r="A2882" s="59">
        <v>2880</v>
      </c>
      <c r="B2882" s="59" t="s">
        <v>63</v>
      </c>
      <c r="C2882" s="59" t="s">
        <v>3460</v>
      </c>
      <c r="D2882" s="59">
        <v>4.35</v>
      </c>
      <c r="E2882" s="62">
        <v>10000</v>
      </c>
      <c r="F2882" s="65">
        <v>43947</v>
      </c>
      <c r="G2882" s="65">
        <v>44312</v>
      </c>
      <c r="H2882" s="63">
        <v>44012</v>
      </c>
      <c r="I2882" s="59" t="s">
        <v>52</v>
      </c>
      <c r="J2882" s="59">
        <v>4.35</v>
      </c>
      <c r="K2882" s="59" t="s">
        <v>53</v>
      </c>
      <c r="L2882" s="66">
        <v>77.4657534246575</v>
      </c>
    </row>
    <row r="2883" ht="25" customHeight="1" spans="1:12">
      <c r="A2883" s="59">
        <v>2881</v>
      </c>
      <c r="B2883" s="59" t="s">
        <v>63</v>
      </c>
      <c r="C2883" s="59" t="s">
        <v>3461</v>
      </c>
      <c r="D2883" s="59">
        <v>4.35</v>
      </c>
      <c r="E2883" s="62">
        <v>50000</v>
      </c>
      <c r="F2883" s="65">
        <v>43923</v>
      </c>
      <c r="G2883" s="65">
        <v>44288</v>
      </c>
      <c r="H2883" s="63">
        <v>44012</v>
      </c>
      <c r="I2883" s="59" t="s">
        <v>52</v>
      </c>
      <c r="J2883" s="59">
        <v>4.35</v>
      </c>
      <c r="K2883" s="59" t="s">
        <v>53</v>
      </c>
      <c r="L2883" s="66">
        <v>530.342465753425</v>
      </c>
    </row>
    <row r="2884" ht="25" customHeight="1" spans="1:12">
      <c r="A2884" s="59">
        <v>2882</v>
      </c>
      <c r="B2884" s="59" t="s">
        <v>63</v>
      </c>
      <c r="C2884" s="59" t="s">
        <v>3462</v>
      </c>
      <c r="D2884" s="59">
        <v>4.35</v>
      </c>
      <c r="E2884" s="62">
        <v>30000</v>
      </c>
      <c r="F2884" s="65">
        <v>43978</v>
      </c>
      <c r="G2884" s="65">
        <v>44343</v>
      </c>
      <c r="H2884" s="63">
        <v>44012</v>
      </c>
      <c r="I2884" s="59" t="s">
        <v>52</v>
      </c>
      <c r="J2884" s="59">
        <v>4.35</v>
      </c>
      <c r="K2884" s="59" t="s">
        <v>53</v>
      </c>
      <c r="L2884" s="66">
        <v>121.561643835616</v>
      </c>
    </row>
    <row r="2885" ht="25" customHeight="1" spans="1:12">
      <c r="A2885" s="59">
        <v>2883</v>
      </c>
      <c r="B2885" s="59" t="s">
        <v>63</v>
      </c>
      <c r="C2885" s="59" t="s">
        <v>3463</v>
      </c>
      <c r="D2885" s="59">
        <v>4.35</v>
      </c>
      <c r="E2885" s="62">
        <v>30000</v>
      </c>
      <c r="F2885" s="65">
        <v>43978</v>
      </c>
      <c r="G2885" s="65">
        <v>44343</v>
      </c>
      <c r="H2885" s="63">
        <v>44012</v>
      </c>
      <c r="I2885" s="59" t="s">
        <v>52</v>
      </c>
      <c r="J2885" s="59">
        <v>4.35</v>
      </c>
      <c r="K2885" s="59" t="s">
        <v>53</v>
      </c>
      <c r="L2885" s="66">
        <v>121.561643835616</v>
      </c>
    </row>
    <row r="2886" ht="25" customHeight="1" spans="1:12">
      <c r="A2886" s="59">
        <v>2884</v>
      </c>
      <c r="B2886" s="59" t="s">
        <v>63</v>
      </c>
      <c r="C2886" s="59" t="s">
        <v>3464</v>
      </c>
      <c r="D2886" s="59">
        <v>4.35</v>
      </c>
      <c r="E2886" s="62">
        <v>30000</v>
      </c>
      <c r="F2886" s="65">
        <v>43978</v>
      </c>
      <c r="G2886" s="65">
        <v>44343</v>
      </c>
      <c r="H2886" s="63">
        <v>44012</v>
      </c>
      <c r="I2886" s="59" t="s">
        <v>52</v>
      </c>
      <c r="J2886" s="59">
        <v>4.35</v>
      </c>
      <c r="K2886" s="59" t="s">
        <v>53</v>
      </c>
      <c r="L2886" s="66">
        <v>121.561643835616</v>
      </c>
    </row>
    <row r="2887" ht="25" customHeight="1" spans="1:12">
      <c r="A2887" s="59">
        <v>2885</v>
      </c>
      <c r="B2887" s="59" t="s">
        <v>63</v>
      </c>
      <c r="C2887" s="59" t="s">
        <v>3465</v>
      </c>
      <c r="D2887" s="59">
        <v>4.35</v>
      </c>
      <c r="E2887" s="62">
        <v>30000</v>
      </c>
      <c r="F2887" s="65">
        <v>43978</v>
      </c>
      <c r="G2887" s="65">
        <v>44343</v>
      </c>
      <c r="H2887" s="63">
        <v>44012</v>
      </c>
      <c r="I2887" s="59" t="s">
        <v>52</v>
      </c>
      <c r="J2887" s="59">
        <v>4.35</v>
      </c>
      <c r="K2887" s="59" t="s">
        <v>53</v>
      </c>
      <c r="L2887" s="66">
        <v>121.561643835616</v>
      </c>
    </row>
    <row r="2888" ht="25" customHeight="1" spans="1:12">
      <c r="A2888" s="59">
        <v>2886</v>
      </c>
      <c r="B2888" s="59" t="s">
        <v>63</v>
      </c>
      <c r="C2888" s="59" t="s">
        <v>3466</v>
      </c>
      <c r="D2888" s="59">
        <v>4.35</v>
      </c>
      <c r="E2888" s="62">
        <v>30000</v>
      </c>
      <c r="F2888" s="65">
        <v>43978</v>
      </c>
      <c r="G2888" s="65">
        <v>44343</v>
      </c>
      <c r="H2888" s="63">
        <v>44012</v>
      </c>
      <c r="I2888" s="59" t="s">
        <v>52</v>
      </c>
      <c r="J2888" s="59">
        <v>4.35</v>
      </c>
      <c r="K2888" s="59" t="s">
        <v>53</v>
      </c>
      <c r="L2888" s="66">
        <v>121.561643835616</v>
      </c>
    </row>
    <row r="2889" ht="25" customHeight="1" spans="1:12">
      <c r="A2889" s="59">
        <v>2887</v>
      </c>
      <c r="B2889" s="59" t="s">
        <v>63</v>
      </c>
      <c r="C2889" s="59" t="s">
        <v>3467</v>
      </c>
      <c r="D2889" s="59">
        <v>4.35</v>
      </c>
      <c r="E2889" s="62">
        <v>50000</v>
      </c>
      <c r="F2889" s="65">
        <v>43947</v>
      </c>
      <c r="G2889" s="65">
        <v>44312</v>
      </c>
      <c r="H2889" s="63">
        <v>44012</v>
      </c>
      <c r="I2889" s="59" t="s">
        <v>52</v>
      </c>
      <c r="J2889" s="59">
        <v>4.35</v>
      </c>
      <c r="K2889" s="59" t="s">
        <v>53</v>
      </c>
      <c r="L2889" s="66">
        <v>387.328767123288</v>
      </c>
    </row>
    <row r="2890" ht="25" customHeight="1" spans="1:12">
      <c r="A2890" s="59">
        <v>2888</v>
      </c>
      <c r="B2890" s="59" t="s">
        <v>63</v>
      </c>
      <c r="C2890" s="59" t="s">
        <v>3468</v>
      </c>
      <c r="D2890" s="59">
        <v>4.35</v>
      </c>
      <c r="E2890" s="62">
        <v>50000</v>
      </c>
      <c r="F2890" s="65">
        <v>43922</v>
      </c>
      <c r="G2890" s="65">
        <v>44287</v>
      </c>
      <c r="H2890" s="63">
        <v>44012</v>
      </c>
      <c r="I2890" s="59" t="s">
        <v>52</v>
      </c>
      <c r="J2890" s="59">
        <v>4.35</v>
      </c>
      <c r="K2890" s="59" t="s">
        <v>53</v>
      </c>
      <c r="L2890" s="66">
        <v>536.301369863014</v>
      </c>
    </row>
    <row r="2891" ht="25" customHeight="1" spans="1:12">
      <c r="A2891" s="59">
        <v>2889</v>
      </c>
      <c r="B2891" s="59" t="s">
        <v>63</v>
      </c>
      <c r="C2891" s="59" t="s">
        <v>3469</v>
      </c>
      <c r="D2891" s="59">
        <v>4.35</v>
      </c>
      <c r="E2891" s="62">
        <v>20000</v>
      </c>
      <c r="F2891" s="65">
        <v>43978</v>
      </c>
      <c r="G2891" s="65">
        <v>44343</v>
      </c>
      <c r="H2891" s="63">
        <v>44012</v>
      </c>
      <c r="I2891" s="59" t="s">
        <v>52</v>
      </c>
      <c r="J2891" s="59">
        <v>4.35</v>
      </c>
      <c r="K2891" s="59" t="s">
        <v>53</v>
      </c>
      <c r="L2891" s="66">
        <v>81.0410958904109</v>
      </c>
    </row>
    <row r="2892" ht="25" customHeight="1" spans="1:12">
      <c r="A2892" s="59">
        <v>2890</v>
      </c>
      <c r="B2892" s="59" t="s">
        <v>63</v>
      </c>
      <c r="C2892" s="59" t="s">
        <v>3470</v>
      </c>
      <c r="D2892" s="59">
        <v>4.35</v>
      </c>
      <c r="E2892" s="62">
        <v>30000</v>
      </c>
      <c r="F2892" s="65">
        <v>43947</v>
      </c>
      <c r="G2892" s="65">
        <v>44312</v>
      </c>
      <c r="H2892" s="63">
        <v>44012</v>
      </c>
      <c r="I2892" s="59" t="s">
        <v>52</v>
      </c>
      <c r="J2892" s="59">
        <v>4.35</v>
      </c>
      <c r="K2892" s="59" t="s">
        <v>53</v>
      </c>
      <c r="L2892" s="66">
        <v>232.397260273973</v>
      </c>
    </row>
    <row r="2893" ht="25" customHeight="1" spans="1:12">
      <c r="A2893" s="59">
        <v>2891</v>
      </c>
      <c r="B2893" s="59" t="s">
        <v>63</v>
      </c>
      <c r="C2893" s="59" t="s">
        <v>3471</v>
      </c>
      <c r="D2893" s="59">
        <v>4.35</v>
      </c>
      <c r="E2893" s="62">
        <v>10000</v>
      </c>
      <c r="F2893" s="65">
        <v>43947</v>
      </c>
      <c r="G2893" s="65">
        <v>44312</v>
      </c>
      <c r="H2893" s="63">
        <v>44012</v>
      </c>
      <c r="I2893" s="59" t="s">
        <v>52</v>
      </c>
      <c r="J2893" s="59">
        <v>4.35</v>
      </c>
      <c r="K2893" s="59" t="s">
        <v>53</v>
      </c>
      <c r="L2893" s="66">
        <v>77.4657534246575</v>
      </c>
    </row>
    <row r="2894" ht="25" customHeight="1" spans="1:12">
      <c r="A2894" s="59">
        <v>2892</v>
      </c>
      <c r="B2894" s="59" t="s">
        <v>63</v>
      </c>
      <c r="C2894" s="59" t="s">
        <v>3472</v>
      </c>
      <c r="D2894" s="59">
        <v>4.35</v>
      </c>
      <c r="E2894" s="62">
        <v>10000</v>
      </c>
      <c r="F2894" s="65">
        <v>43947</v>
      </c>
      <c r="G2894" s="65">
        <v>44312</v>
      </c>
      <c r="H2894" s="63">
        <v>44012</v>
      </c>
      <c r="I2894" s="59" t="s">
        <v>52</v>
      </c>
      <c r="J2894" s="59">
        <v>4.35</v>
      </c>
      <c r="K2894" s="59" t="s">
        <v>53</v>
      </c>
      <c r="L2894" s="66">
        <v>77.4657534246575</v>
      </c>
    </row>
    <row r="2895" ht="25" customHeight="1" spans="1:12">
      <c r="A2895" s="59">
        <v>2893</v>
      </c>
      <c r="B2895" s="59" t="s">
        <v>63</v>
      </c>
      <c r="C2895" s="59" t="s">
        <v>3473</v>
      </c>
      <c r="D2895" s="59">
        <v>4.35</v>
      </c>
      <c r="E2895" s="62">
        <v>30000</v>
      </c>
      <c r="F2895" s="65">
        <v>43947</v>
      </c>
      <c r="G2895" s="65">
        <v>44312</v>
      </c>
      <c r="H2895" s="63">
        <v>44012</v>
      </c>
      <c r="I2895" s="59" t="s">
        <v>52</v>
      </c>
      <c r="J2895" s="59">
        <v>4.35</v>
      </c>
      <c r="K2895" s="59" t="s">
        <v>53</v>
      </c>
      <c r="L2895" s="66">
        <v>232.397260273973</v>
      </c>
    </row>
    <row r="2896" ht="25" customHeight="1" spans="1:12">
      <c r="A2896" s="59">
        <v>2894</v>
      </c>
      <c r="B2896" s="59" t="s">
        <v>63</v>
      </c>
      <c r="C2896" s="59" t="s">
        <v>3474</v>
      </c>
      <c r="D2896" s="59">
        <v>4.35</v>
      </c>
      <c r="E2896" s="62">
        <v>10000</v>
      </c>
      <c r="F2896" s="65">
        <v>43947</v>
      </c>
      <c r="G2896" s="65">
        <v>44312</v>
      </c>
      <c r="H2896" s="63">
        <v>44012</v>
      </c>
      <c r="I2896" s="59" t="s">
        <v>52</v>
      </c>
      <c r="J2896" s="59">
        <v>4.35</v>
      </c>
      <c r="K2896" s="59" t="s">
        <v>53</v>
      </c>
      <c r="L2896" s="66">
        <v>77.4657534246575</v>
      </c>
    </row>
    <row r="2897" ht="25" customHeight="1" spans="1:12">
      <c r="A2897" s="59">
        <v>2895</v>
      </c>
      <c r="B2897" s="59" t="s">
        <v>65</v>
      </c>
      <c r="C2897" s="59" t="s">
        <v>3475</v>
      </c>
      <c r="D2897" s="59">
        <v>4.35</v>
      </c>
      <c r="E2897" s="62">
        <v>40000</v>
      </c>
      <c r="F2897" s="65">
        <v>44001</v>
      </c>
      <c r="G2897" s="65">
        <v>44366</v>
      </c>
      <c r="H2897" s="63">
        <v>44012</v>
      </c>
      <c r="I2897" s="59" t="s">
        <v>52</v>
      </c>
      <c r="J2897" s="59">
        <v>4.35</v>
      </c>
      <c r="K2897" s="59" t="s">
        <v>53</v>
      </c>
      <c r="L2897" s="66">
        <v>52.4383561643836</v>
      </c>
    </row>
    <row r="2898" ht="25" customHeight="1" spans="1:12">
      <c r="A2898" s="59">
        <v>2896</v>
      </c>
      <c r="B2898" s="59" t="s">
        <v>65</v>
      </c>
      <c r="C2898" s="59" t="s">
        <v>310</v>
      </c>
      <c r="D2898" s="59">
        <v>4.35</v>
      </c>
      <c r="E2898" s="62">
        <v>40000</v>
      </c>
      <c r="F2898" s="65">
        <v>44001</v>
      </c>
      <c r="G2898" s="65">
        <v>44366</v>
      </c>
      <c r="H2898" s="63">
        <v>44012</v>
      </c>
      <c r="I2898" s="59" t="s">
        <v>52</v>
      </c>
      <c r="J2898" s="59">
        <v>4.35</v>
      </c>
      <c r="K2898" s="59" t="s">
        <v>53</v>
      </c>
      <c r="L2898" s="66">
        <v>52.4383561643836</v>
      </c>
    </row>
    <row r="2899" ht="25" customHeight="1" spans="1:12">
      <c r="A2899" s="59">
        <v>2897</v>
      </c>
      <c r="B2899" s="59" t="s">
        <v>65</v>
      </c>
      <c r="C2899" s="59" t="s">
        <v>3476</v>
      </c>
      <c r="D2899" s="59">
        <v>4.35</v>
      </c>
      <c r="E2899" s="62">
        <v>50000</v>
      </c>
      <c r="F2899" s="65">
        <v>44001</v>
      </c>
      <c r="G2899" s="65">
        <v>44366</v>
      </c>
      <c r="H2899" s="63">
        <v>44012</v>
      </c>
      <c r="I2899" s="59" t="s">
        <v>52</v>
      </c>
      <c r="J2899" s="59">
        <v>4.35</v>
      </c>
      <c r="K2899" s="59" t="s">
        <v>53</v>
      </c>
      <c r="L2899" s="66">
        <v>65.5479452054795</v>
      </c>
    </row>
    <row r="2900" ht="25" customHeight="1" spans="1:12">
      <c r="A2900" s="59">
        <v>2898</v>
      </c>
      <c r="B2900" s="59" t="s">
        <v>65</v>
      </c>
      <c r="C2900" s="59" t="s">
        <v>3477</v>
      </c>
      <c r="D2900" s="59">
        <v>4.35</v>
      </c>
      <c r="E2900" s="62">
        <v>10000</v>
      </c>
      <c r="F2900" s="65">
        <v>44001</v>
      </c>
      <c r="G2900" s="65">
        <v>44366</v>
      </c>
      <c r="H2900" s="63">
        <v>44012</v>
      </c>
      <c r="I2900" s="59" t="s">
        <v>52</v>
      </c>
      <c r="J2900" s="59">
        <v>4.35</v>
      </c>
      <c r="K2900" s="59" t="s">
        <v>53</v>
      </c>
      <c r="L2900" s="66">
        <v>13.1095890410959</v>
      </c>
    </row>
    <row r="2901" ht="25" customHeight="1" spans="1:12">
      <c r="A2901" s="59">
        <v>2899</v>
      </c>
      <c r="B2901" s="59" t="s">
        <v>65</v>
      </c>
      <c r="C2901" s="59" t="s">
        <v>987</v>
      </c>
      <c r="D2901" s="59">
        <v>4.35</v>
      </c>
      <c r="E2901" s="62">
        <v>30000</v>
      </c>
      <c r="F2901" s="65">
        <v>43998</v>
      </c>
      <c r="G2901" s="65">
        <v>44363</v>
      </c>
      <c r="H2901" s="63">
        <v>44012</v>
      </c>
      <c r="I2901" s="59" t="s">
        <v>52</v>
      </c>
      <c r="J2901" s="59">
        <v>4.35</v>
      </c>
      <c r="K2901" s="59" t="s">
        <v>53</v>
      </c>
      <c r="L2901" s="66">
        <v>50.0547945205479</v>
      </c>
    </row>
    <row r="2902" ht="25" customHeight="1" spans="1:12">
      <c r="A2902" s="59">
        <v>2900</v>
      </c>
      <c r="B2902" s="59" t="s">
        <v>65</v>
      </c>
      <c r="C2902" s="59" t="s">
        <v>3478</v>
      </c>
      <c r="D2902" s="59">
        <v>4.35</v>
      </c>
      <c r="E2902" s="62">
        <v>50000</v>
      </c>
      <c r="F2902" s="65">
        <v>44005</v>
      </c>
      <c r="G2902" s="65">
        <v>44370</v>
      </c>
      <c r="H2902" s="63">
        <v>44012</v>
      </c>
      <c r="I2902" s="59" t="s">
        <v>52</v>
      </c>
      <c r="J2902" s="59">
        <v>4.35</v>
      </c>
      <c r="K2902" s="59" t="s">
        <v>53</v>
      </c>
      <c r="L2902" s="66">
        <v>41.7123287671233</v>
      </c>
    </row>
    <row r="2903" ht="25" customHeight="1" spans="1:12">
      <c r="A2903" s="59">
        <v>2901</v>
      </c>
      <c r="B2903" s="59" t="s">
        <v>65</v>
      </c>
      <c r="C2903" s="59" t="s">
        <v>3479</v>
      </c>
      <c r="D2903" s="59">
        <v>4.35</v>
      </c>
      <c r="E2903" s="62">
        <v>50000</v>
      </c>
      <c r="F2903" s="65">
        <v>44001</v>
      </c>
      <c r="G2903" s="65">
        <v>44366</v>
      </c>
      <c r="H2903" s="63">
        <v>44012</v>
      </c>
      <c r="I2903" s="59" t="s">
        <v>52</v>
      </c>
      <c r="J2903" s="59">
        <v>4.35</v>
      </c>
      <c r="K2903" s="59" t="s">
        <v>53</v>
      </c>
      <c r="L2903" s="66">
        <v>65.5479452054795</v>
      </c>
    </row>
    <row r="2904" ht="25" customHeight="1" spans="1:12">
      <c r="A2904" s="59">
        <v>2902</v>
      </c>
      <c r="B2904" s="59" t="s">
        <v>65</v>
      </c>
      <c r="C2904" s="59" t="s">
        <v>3480</v>
      </c>
      <c r="D2904" s="59">
        <v>4.35</v>
      </c>
      <c r="E2904" s="62">
        <v>5000</v>
      </c>
      <c r="F2904" s="65">
        <v>44001</v>
      </c>
      <c r="G2904" s="65">
        <v>44366</v>
      </c>
      <c r="H2904" s="63">
        <v>44012</v>
      </c>
      <c r="I2904" s="59" t="s">
        <v>52</v>
      </c>
      <c r="J2904" s="59">
        <v>4.35</v>
      </c>
      <c r="K2904" s="59" t="s">
        <v>53</v>
      </c>
      <c r="L2904" s="66">
        <v>6.55479452054794</v>
      </c>
    </row>
    <row r="2905" ht="25" customHeight="1" spans="1:12">
      <c r="A2905" s="59">
        <v>2903</v>
      </c>
      <c r="B2905" s="59" t="s">
        <v>65</v>
      </c>
      <c r="C2905" s="59" t="s">
        <v>3481</v>
      </c>
      <c r="D2905" s="59">
        <v>4.35</v>
      </c>
      <c r="E2905" s="62">
        <v>20000</v>
      </c>
      <c r="F2905" s="65">
        <v>43991</v>
      </c>
      <c r="G2905" s="65">
        <v>44356</v>
      </c>
      <c r="H2905" s="63">
        <v>44012</v>
      </c>
      <c r="I2905" s="59" t="s">
        <v>52</v>
      </c>
      <c r="J2905" s="59">
        <v>4.35</v>
      </c>
      <c r="K2905" s="59" t="s">
        <v>53</v>
      </c>
      <c r="L2905" s="66">
        <v>50.0547945205479</v>
      </c>
    </row>
    <row r="2906" ht="25" customHeight="1" spans="1:12">
      <c r="A2906" s="59">
        <v>2904</v>
      </c>
      <c r="B2906" s="59" t="s">
        <v>65</v>
      </c>
      <c r="C2906" s="59" t="s">
        <v>316</v>
      </c>
      <c r="D2906" s="59">
        <v>4.35</v>
      </c>
      <c r="E2906" s="62">
        <v>50000</v>
      </c>
      <c r="F2906" s="65">
        <v>43991</v>
      </c>
      <c r="G2906" s="65">
        <v>44356</v>
      </c>
      <c r="H2906" s="63">
        <v>44012</v>
      </c>
      <c r="I2906" s="59" t="s">
        <v>52</v>
      </c>
      <c r="J2906" s="59">
        <v>4.35</v>
      </c>
      <c r="K2906" s="59" t="s">
        <v>53</v>
      </c>
      <c r="L2906" s="66">
        <v>125.13698630137</v>
      </c>
    </row>
    <row r="2907" ht="25" customHeight="1" spans="1:12">
      <c r="A2907" s="59">
        <v>2905</v>
      </c>
      <c r="B2907" s="59" t="s">
        <v>65</v>
      </c>
      <c r="C2907" s="59" t="s">
        <v>3482</v>
      </c>
      <c r="D2907" s="59">
        <v>4.35</v>
      </c>
      <c r="E2907" s="62">
        <v>20000</v>
      </c>
      <c r="F2907" s="65">
        <v>43991</v>
      </c>
      <c r="G2907" s="65">
        <v>44356</v>
      </c>
      <c r="H2907" s="63">
        <v>44012</v>
      </c>
      <c r="I2907" s="59" t="s">
        <v>52</v>
      </c>
      <c r="J2907" s="59">
        <v>4.35</v>
      </c>
      <c r="K2907" s="59" t="s">
        <v>53</v>
      </c>
      <c r="L2907" s="66">
        <v>50.0547945205479</v>
      </c>
    </row>
    <row r="2908" ht="25" customHeight="1" spans="1:12">
      <c r="A2908" s="59">
        <v>2906</v>
      </c>
      <c r="B2908" s="59" t="s">
        <v>65</v>
      </c>
      <c r="C2908" s="59" t="s">
        <v>3483</v>
      </c>
      <c r="D2908" s="59">
        <v>4.35</v>
      </c>
      <c r="E2908" s="62">
        <v>20000</v>
      </c>
      <c r="F2908" s="65">
        <v>43991</v>
      </c>
      <c r="G2908" s="65">
        <v>44356</v>
      </c>
      <c r="H2908" s="63">
        <v>44012</v>
      </c>
      <c r="I2908" s="59" t="s">
        <v>52</v>
      </c>
      <c r="J2908" s="59">
        <v>4.35</v>
      </c>
      <c r="K2908" s="59" t="s">
        <v>53</v>
      </c>
      <c r="L2908" s="66">
        <v>50.0547945205479</v>
      </c>
    </row>
    <row r="2909" ht="25" customHeight="1" spans="1:12">
      <c r="A2909" s="59">
        <v>2907</v>
      </c>
      <c r="B2909" s="59" t="s">
        <v>65</v>
      </c>
      <c r="C2909" s="59" t="s">
        <v>67</v>
      </c>
      <c r="D2909" s="59">
        <v>4.35</v>
      </c>
      <c r="E2909" s="62">
        <v>50000</v>
      </c>
      <c r="F2909" s="65">
        <v>43991</v>
      </c>
      <c r="G2909" s="65">
        <v>44356</v>
      </c>
      <c r="H2909" s="63">
        <v>44012</v>
      </c>
      <c r="I2909" s="59" t="s">
        <v>52</v>
      </c>
      <c r="J2909" s="59">
        <v>4.35</v>
      </c>
      <c r="K2909" s="59" t="s">
        <v>53</v>
      </c>
      <c r="L2909" s="66">
        <v>125.13698630137</v>
      </c>
    </row>
    <row r="2910" ht="25" customHeight="1" spans="1:12">
      <c r="A2910" s="59">
        <v>2908</v>
      </c>
      <c r="B2910" s="59" t="s">
        <v>65</v>
      </c>
      <c r="C2910" s="59" t="s">
        <v>3484</v>
      </c>
      <c r="D2910" s="59">
        <v>4.35</v>
      </c>
      <c r="E2910" s="62">
        <v>50000</v>
      </c>
      <c r="F2910" s="65">
        <v>43991</v>
      </c>
      <c r="G2910" s="65">
        <v>44356</v>
      </c>
      <c r="H2910" s="63">
        <v>44012</v>
      </c>
      <c r="I2910" s="59" t="s">
        <v>52</v>
      </c>
      <c r="J2910" s="59">
        <v>4.35</v>
      </c>
      <c r="K2910" s="59" t="s">
        <v>53</v>
      </c>
      <c r="L2910" s="66">
        <v>125.13698630137</v>
      </c>
    </row>
    <row r="2911" ht="25" customHeight="1" spans="1:12">
      <c r="A2911" s="59">
        <v>2909</v>
      </c>
      <c r="B2911" s="59" t="s">
        <v>65</v>
      </c>
      <c r="C2911" s="59" t="s">
        <v>3485</v>
      </c>
      <c r="D2911" s="59">
        <v>4.35</v>
      </c>
      <c r="E2911" s="62">
        <v>20000</v>
      </c>
      <c r="F2911" s="65">
        <v>43991</v>
      </c>
      <c r="G2911" s="65">
        <v>44356</v>
      </c>
      <c r="H2911" s="63">
        <v>44012</v>
      </c>
      <c r="I2911" s="59" t="s">
        <v>52</v>
      </c>
      <c r="J2911" s="59">
        <v>4.35</v>
      </c>
      <c r="K2911" s="59" t="s">
        <v>53</v>
      </c>
      <c r="L2911" s="66">
        <v>50.0547945205479</v>
      </c>
    </row>
    <row r="2912" ht="25" customHeight="1" spans="1:12">
      <c r="A2912" s="59">
        <v>2910</v>
      </c>
      <c r="B2912" s="59" t="s">
        <v>65</v>
      </c>
      <c r="C2912" s="59" t="s">
        <v>3486</v>
      </c>
      <c r="D2912" s="59">
        <v>4.35</v>
      </c>
      <c r="E2912" s="62">
        <v>50000</v>
      </c>
      <c r="F2912" s="65">
        <v>43991</v>
      </c>
      <c r="G2912" s="65">
        <v>44356</v>
      </c>
      <c r="H2912" s="63">
        <v>44012</v>
      </c>
      <c r="I2912" s="59" t="s">
        <v>52</v>
      </c>
      <c r="J2912" s="59">
        <v>4.35</v>
      </c>
      <c r="K2912" s="59" t="s">
        <v>53</v>
      </c>
      <c r="L2912" s="66">
        <v>125.13698630137</v>
      </c>
    </row>
    <row r="2913" ht="25" customHeight="1" spans="1:12">
      <c r="A2913" s="59">
        <v>2911</v>
      </c>
      <c r="B2913" s="59" t="s">
        <v>65</v>
      </c>
      <c r="C2913" s="59" t="s">
        <v>3487</v>
      </c>
      <c r="D2913" s="59">
        <v>4.35</v>
      </c>
      <c r="E2913" s="62">
        <v>10000</v>
      </c>
      <c r="F2913" s="65">
        <v>43991</v>
      </c>
      <c r="G2913" s="65">
        <v>44356</v>
      </c>
      <c r="H2913" s="63">
        <v>44012</v>
      </c>
      <c r="I2913" s="59" t="s">
        <v>52</v>
      </c>
      <c r="J2913" s="59">
        <v>4.35</v>
      </c>
      <c r="K2913" s="59" t="s">
        <v>53</v>
      </c>
      <c r="L2913" s="66">
        <v>25.027397260274</v>
      </c>
    </row>
    <row r="2914" ht="25" customHeight="1" spans="1:12">
      <c r="A2914" s="59">
        <v>2912</v>
      </c>
      <c r="B2914" s="59" t="s">
        <v>65</v>
      </c>
      <c r="C2914" s="59" t="s">
        <v>70</v>
      </c>
      <c r="D2914" s="59">
        <v>4.35</v>
      </c>
      <c r="E2914" s="62">
        <v>50000</v>
      </c>
      <c r="F2914" s="65">
        <v>44006</v>
      </c>
      <c r="G2914" s="65">
        <v>44371</v>
      </c>
      <c r="H2914" s="63">
        <v>44012</v>
      </c>
      <c r="I2914" s="59" t="s">
        <v>52</v>
      </c>
      <c r="J2914" s="59">
        <v>4.35</v>
      </c>
      <c r="K2914" s="59" t="s">
        <v>53</v>
      </c>
      <c r="L2914" s="66">
        <v>35.7534246575342</v>
      </c>
    </row>
    <row r="2915" ht="25" customHeight="1" spans="1:12">
      <c r="A2915" s="59">
        <v>2913</v>
      </c>
      <c r="B2915" s="59" t="s">
        <v>65</v>
      </c>
      <c r="C2915" s="59" t="s">
        <v>1141</v>
      </c>
      <c r="D2915" s="59">
        <v>4.35</v>
      </c>
      <c r="E2915" s="62">
        <v>10000</v>
      </c>
      <c r="F2915" s="65">
        <v>43947</v>
      </c>
      <c r="G2915" s="65">
        <v>44312</v>
      </c>
      <c r="H2915" s="63">
        <v>44012</v>
      </c>
      <c r="I2915" s="59" t="s">
        <v>52</v>
      </c>
      <c r="J2915" s="59">
        <v>4.35</v>
      </c>
      <c r="K2915" s="59" t="s">
        <v>53</v>
      </c>
      <c r="L2915" s="66">
        <v>77.4657534246575</v>
      </c>
    </row>
    <row r="2916" ht="25" customHeight="1" spans="1:12">
      <c r="A2916" s="59">
        <v>2914</v>
      </c>
      <c r="B2916" s="59" t="s">
        <v>65</v>
      </c>
      <c r="C2916" s="59" t="s">
        <v>3488</v>
      </c>
      <c r="D2916" s="59">
        <v>4.35</v>
      </c>
      <c r="E2916" s="62">
        <v>20000</v>
      </c>
      <c r="F2916" s="65">
        <v>44001</v>
      </c>
      <c r="G2916" s="65">
        <v>44366</v>
      </c>
      <c r="H2916" s="63">
        <v>44012</v>
      </c>
      <c r="I2916" s="59" t="s">
        <v>52</v>
      </c>
      <c r="J2916" s="59">
        <v>4.35</v>
      </c>
      <c r="K2916" s="59" t="s">
        <v>53</v>
      </c>
      <c r="L2916" s="66">
        <v>26.2191780821918</v>
      </c>
    </row>
    <row r="2917" ht="25" customHeight="1" spans="1:12">
      <c r="A2917" s="59">
        <v>2915</v>
      </c>
      <c r="B2917" s="59" t="s">
        <v>65</v>
      </c>
      <c r="C2917" s="59" t="s">
        <v>3489</v>
      </c>
      <c r="D2917" s="59">
        <v>4.35</v>
      </c>
      <c r="E2917" s="62">
        <v>10000</v>
      </c>
      <c r="F2917" s="65">
        <v>44001</v>
      </c>
      <c r="G2917" s="65">
        <v>44366</v>
      </c>
      <c r="H2917" s="63">
        <v>44012</v>
      </c>
      <c r="I2917" s="59" t="s">
        <v>52</v>
      </c>
      <c r="J2917" s="59">
        <v>4.35</v>
      </c>
      <c r="K2917" s="59" t="s">
        <v>53</v>
      </c>
      <c r="L2917" s="66">
        <v>13.1095890410959</v>
      </c>
    </row>
    <row r="2918" ht="25" customHeight="1" spans="1:12">
      <c r="A2918" s="59">
        <v>2916</v>
      </c>
      <c r="B2918" s="59" t="s">
        <v>65</v>
      </c>
      <c r="C2918" s="59" t="s">
        <v>3490</v>
      </c>
      <c r="D2918" s="59">
        <v>4.35</v>
      </c>
      <c r="E2918" s="62">
        <v>10000</v>
      </c>
      <c r="F2918" s="65">
        <v>44001</v>
      </c>
      <c r="G2918" s="65">
        <v>44366</v>
      </c>
      <c r="H2918" s="63">
        <v>44012</v>
      </c>
      <c r="I2918" s="59" t="s">
        <v>52</v>
      </c>
      <c r="J2918" s="59">
        <v>4.35</v>
      </c>
      <c r="K2918" s="59" t="s">
        <v>53</v>
      </c>
      <c r="L2918" s="66">
        <v>13.1095890410959</v>
      </c>
    </row>
    <row r="2919" ht="25" customHeight="1" spans="1:12">
      <c r="A2919" s="59">
        <v>2917</v>
      </c>
      <c r="B2919" s="59" t="s">
        <v>65</v>
      </c>
      <c r="C2919" s="59" t="s">
        <v>3491</v>
      </c>
      <c r="D2919" s="59">
        <v>4.35</v>
      </c>
      <c r="E2919" s="62">
        <v>10000</v>
      </c>
      <c r="F2919" s="65">
        <v>44001</v>
      </c>
      <c r="G2919" s="65">
        <v>44366</v>
      </c>
      <c r="H2919" s="63">
        <v>44012</v>
      </c>
      <c r="I2919" s="59" t="s">
        <v>52</v>
      </c>
      <c r="J2919" s="59">
        <v>4.35</v>
      </c>
      <c r="K2919" s="59" t="s">
        <v>53</v>
      </c>
      <c r="L2919" s="66">
        <v>13.1095890410959</v>
      </c>
    </row>
    <row r="2920" ht="25" customHeight="1" spans="1:12">
      <c r="A2920" s="59">
        <v>2918</v>
      </c>
      <c r="B2920" s="59" t="s">
        <v>65</v>
      </c>
      <c r="C2920" s="59" t="s">
        <v>3492</v>
      </c>
      <c r="D2920" s="59">
        <v>4.35</v>
      </c>
      <c r="E2920" s="62">
        <v>30000</v>
      </c>
      <c r="F2920" s="65">
        <v>43991</v>
      </c>
      <c r="G2920" s="65">
        <v>44356</v>
      </c>
      <c r="H2920" s="63">
        <v>44012</v>
      </c>
      <c r="I2920" s="59" t="s">
        <v>52</v>
      </c>
      <c r="J2920" s="59">
        <v>4.35</v>
      </c>
      <c r="K2920" s="59" t="s">
        <v>53</v>
      </c>
      <c r="L2920" s="66">
        <v>75.0821917808219</v>
      </c>
    </row>
    <row r="2921" ht="25" customHeight="1" spans="1:12">
      <c r="A2921" s="59">
        <v>2919</v>
      </c>
      <c r="B2921" s="59" t="s">
        <v>65</v>
      </c>
      <c r="C2921" s="59" t="s">
        <v>3493</v>
      </c>
      <c r="D2921" s="59">
        <v>4.35</v>
      </c>
      <c r="E2921" s="62">
        <v>30000</v>
      </c>
      <c r="F2921" s="65">
        <v>43991</v>
      </c>
      <c r="G2921" s="65">
        <v>44356</v>
      </c>
      <c r="H2921" s="63">
        <v>44012</v>
      </c>
      <c r="I2921" s="59" t="s">
        <v>52</v>
      </c>
      <c r="J2921" s="59">
        <v>4.35</v>
      </c>
      <c r="K2921" s="59" t="s">
        <v>53</v>
      </c>
      <c r="L2921" s="66">
        <v>75.0821917808219</v>
      </c>
    </row>
    <row r="2922" ht="25" customHeight="1" spans="1:12">
      <c r="A2922" s="59">
        <v>2920</v>
      </c>
      <c r="B2922" s="59" t="s">
        <v>65</v>
      </c>
      <c r="C2922" s="59" t="s">
        <v>3494</v>
      </c>
      <c r="D2922" s="59">
        <v>4.35</v>
      </c>
      <c r="E2922" s="62">
        <v>10000</v>
      </c>
      <c r="F2922" s="65">
        <v>43991</v>
      </c>
      <c r="G2922" s="65">
        <v>44356</v>
      </c>
      <c r="H2922" s="63">
        <v>44012</v>
      </c>
      <c r="I2922" s="59" t="s">
        <v>52</v>
      </c>
      <c r="J2922" s="59">
        <v>4.35</v>
      </c>
      <c r="K2922" s="59" t="s">
        <v>53</v>
      </c>
      <c r="L2922" s="66">
        <v>25.027397260274</v>
      </c>
    </row>
    <row r="2923" ht="25" customHeight="1" spans="1:12">
      <c r="A2923" s="59">
        <v>2921</v>
      </c>
      <c r="B2923" s="59" t="s">
        <v>65</v>
      </c>
      <c r="C2923" s="59" t="s">
        <v>2682</v>
      </c>
      <c r="D2923" s="59">
        <v>4.35</v>
      </c>
      <c r="E2923" s="62">
        <v>30000</v>
      </c>
      <c r="F2923" s="65">
        <v>43991</v>
      </c>
      <c r="G2923" s="65">
        <v>44356</v>
      </c>
      <c r="H2923" s="63">
        <v>44012</v>
      </c>
      <c r="I2923" s="59" t="s">
        <v>52</v>
      </c>
      <c r="J2923" s="59">
        <v>4.35</v>
      </c>
      <c r="K2923" s="59" t="s">
        <v>53</v>
      </c>
      <c r="L2923" s="66">
        <v>75.0821917808219</v>
      </c>
    </row>
    <row r="2924" ht="25" customHeight="1" spans="1:12">
      <c r="A2924" s="59">
        <v>2922</v>
      </c>
      <c r="B2924" s="59" t="s">
        <v>54</v>
      </c>
      <c r="C2924" s="59" t="s">
        <v>3495</v>
      </c>
      <c r="D2924" s="59">
        <v>4.35</v>
      </c>
      <c r="E2924" s="62">
        <v>50000</v>
      </c>
      <c r="F2924" s="65">
        <v>43938</v>
      </c>
      <c r="G2924" s="65">
        <v>44303</v>
      </c>
      <c r="H2924" s="63">
        <v>44012</v>
      </c>
      <c r="I2924" s="59" t="s">
        <v>52</v>
      </c>
      <c r="J2924" s="59">
        <v>4.35</v>
      </c>
      <c r="K2924" s="59" t="s">
        <v>53</v>
      </c>
      <c r="L2924" s="66">
        <v>440.958904109589</v>
      </c>
    </row>
    <row r="2925" ht="25" customHeight="1" spans="1:12">
      <c r="A2925" s="59">
        <v>2923</v>
      </c>
      <c r="B2925" s="59" t="s">
        <v>54</v>
      </c>
      <c r="C2925" s="59" t="s">
        <v>3496</v>
      </c>
      <c r="D2925" s="59">
        <v>4.35</v>
      </c>
      <c r="E2925" s="62">
        <v>50000</v>
      </c>
      <c r="F2925" s="65">
        <v>43941</v>
      </c>
      <c r="G2925" s="65">
        <v>44306</v>
      </c>
      <c r="H2925" s="63">
        <v>44012</v>
      </c>
      <c r="I2925" s="59" t="s">
        <v>52</v>
      </c>
      <c r="J2925" s="59">
        <v>4.35</v>
      </c>
      <c r="K2925" s="59" t="s">
        <v>53</v>
      </c>
      <c r="L2925" s="66">
        <v>423.082191780822</v>
      </c>
    </row>
    <row r="2926" ht="25" customHeight="1" spans="1:12">
      <c r="A2926" s="59">
        <v>2924</v>
      </c>
      <c r="B2926" s="59" t="s">
        <v>37</v>
      </c>
      <c r="C2926" s="59" t="s">
        <v>3497</v>
      </c>
      <c r="D2926" s="59">
        <v>4.35</v>
      </c>
      <c r="E2926" s="62">
        <v>30000</v>
      </c>
      <c r="F2926" s="65">
        <v>43938</v>
      </c>
      <c r="G2926" s="65">
        <v>44303</v>
      </c>
      <c r="H2926" s="63">
        <v>44012</v>
      </c>
      <c r="I2926" s="59" t="s">
        <v>52</v>
      </c>
      <c r="J2926" s="59">
        <v>4.35</v>
      </c>
      <c r="K2926" s="59" t="s">
        <v>53</v>
      </c>
      <c r="L2926" s="66">
        <v>264.575342465753</v>
      </c>
    </row>
    <row r="2927" ht="25" customHeight="1" spans="1:12">
      <c r="A2927" s="59">
        <v>2925</v>
      </c>
      <c r="B2927" s="59" t="s">
        <v>37</v>
      </c>
      <c r="C2927" s="59" t="s">
        <v>3498</v>
      </c>
      <c r="D2927" s="59">
        <v>4.35</v>
      </c>
      <c r="E2927" s="62">
        <v>30000</v>
      </c>
      <c r="F2927" s="65">
        <v>43950</v>
      </c>
      <c r="G2927" s="65">
        <v>44315</v>
      </c>
      <c r="H2927" s="63">
        <v>44012</v>
      </c>
      <c r="I2927" s="59" t="s">
        <v>52</v>
      </c>
      <c r="J2927" s="59">
        <v>4.35</v>
      </c>
      <c r="K2927" s="59" t="s">
        <v>53</v>
      </c>
      <c r="L2927" s="66">
        <v>221.671232876712</v>
      </c>
    </row>
    <row r="2928" ht="25" customHeight="1" spans="1:12">
      <c r="A2928" s="59">
        <v>2926</v>
      </c>
      <c r="B2928" s="59" t="s">
        <v>37</v>
      </c>
      <c r="C2928" s="59" t="s">
        <v>3499</v>
      </c>
      <c r="D2928" s="59">
        <v>4.35</v>
      </c>
      <c r="E2928" s="62">
        <v>30000</v>
      </c>
      <c r="F2928" s="65">
        <v>43938</v>
      </c>
      <c r="G2928" s="65">
        <v>44303</v>
      </c>
      <c r="H2928" s="63">
        <v>44012</v>
      </c>
      <c r="I2928" s="59" t="s">
        <v>52</v>
      </c>
      <c r="J2928" s="59">
        <v>4.35</v>
      </c>
      <c r="K2928" s="59" t="s">
        <v>53</v>
      </c>
      <c r="L2928" s="66">
        <v>264.575342465753</v>
      </c>
    </row>
    <row r="2929" ht="25" customHeight="1" spans="1:12">
      <c r="A2929" s="59">
        <v>2927</v>
      </c>
      <c r="B2929" s="59" t="s">
        <v>37</v>
      </c>
      <c r="C2929" s="59" t="s">
        <v>3500</v>
      </c>
      <c r="D2929" s="59">
        <v>4.35</v>
      </c>
      <c r="E2929" s="62">
        <v>10000</v>
      </c>
      <c r="F2929" s="65">
        <v>43992</v>
      </c>
      <c r="G2929" s="65">
        <v>44357</v>
      </c>
      <c r="H2929" s="63">
        <v>44012</v>
      </c>
      <c r="I2929" s="59" t="s">
        <v>52</v>
      </c>
      <c r="J2929" s="59">
        <v>4.35</v>
      </c>
      <c r="K2929" s="59" t="s">
        <v>53</v>
      </c>
      <c r="L2929" s="66">
        <v>23.8356164383562</v>
      </c>
    </row>
    <row r="2930" ht="25" customHeight="1" spans="1:12">
      <c r="A2930" s="59">
        <v>2928</v>
      </c>
      <c r="B2930" s="59" t="s">
        <v>37</v>
      </c>
      <c r="C2930" s="59" t="s">
        <v>809</v>
      </c>
      <c r="D2930" s="59">
        <v>4.35</v>
      </c>
      <c r="E2930" s="62">
        <v>20000</v>
      </c>
      <c r="F2930" s="65">
        <v>43992</v>
      </c>
      <c r="G2930" s="65">
        <v>44357</v>
      </c>
      <c r="H2930" s="63">
        <v>44012</v>
      </c>
      <c r="I2930" s="59" t="s">
        <v>52</v>
      </c>
      <c r="J2930" s="59">
        <v>4.35</v>
      </c>
      <c r="K2930" s="59" t="s">
        <v>53</v>
      </c>
      <c r="L2930" s="66">
        <v>47.6712328767123</v>
      </c>
    </row>
    <row r="2931" ht="25" customHeight="1" spans="1:12">
      <c r="A2931" s="59">
        <v>2929</v>
      </c>
      <c r="B2931" s="59" t="s">
        <v>37</v>
      </c>
      <c r="C2931" s="59" t="s">
        <v>3501</v>
      </c>
      <c r="D2931" s="59">
        <v>4.35</v>
      </c>
      <c r="E2931" s="62">
        <v>20000</v>
      </c>
      <c r="F2931" s="65">
        <v>43992</v>
      </c>
      <c r="G2931" s="65">
        <v>44357</v>
      </c>
      <c r="H2931" s="63">
        <v>44012</v>
      </c>
      <c r="I2931" s="59" t="s">
        <v>52</v>
      </c>
      <c r="J2931" s="59">
        <v>4.35</v>
      </c>
      <c r="K2931" s="59" t="s">
        <v>53</v>
      </c>
      <c r="L2931" s="66">
        <v>47.6712328767123</v>
      </c>
    </row>
    <row r="2932" ht="25" customHeight="1" spans="1:12">
      <c r="A2932" s="59">
        <v>2930</v>
      </c>
      <c r="B2932" s="59" t="s">
        <v>37</v>
      </c>
      <c r="C2932" s="59" t="s">
        <v>3502</v>
      </c>
      <c r="D2932" s="59">
        <v>4.35</v>
      </c>
      <c r="E2932" s="62">
        <v>30000</v>
      </c>
      <c r="F2932" s="65">
        <v>43992</v>
      </c>
      <c r="G2932" s="65">
        <v>44357</v>
      </c>
      <c r="H2932" s="63">
        <v>44012</v>
      </c>
      <c r="I2932" s="59" t="s">
        <v>52</v>
      </c>
      <c r="J2932" s="59">
        <v>4.35</v>
      </c>
      <c r="K2932" s="59" t="s">
        <v>53</v>
      </c>
      <c r="L2932" s="66">
        <v>71.5068493150685</v>
      </c>
    </row>
    <row r="2933" ht="25" customHeight="1" spans="1:12">
      <c r="A2933" s="59">
        <v>2931</v>
      </c>
      <c r="B2933" s="59" t="s">
        <v>37</v>
      </c>
      <c r="C2933" s="59" t="s">
        <v>3503</v>
      </c>
      <c r="D2933" s="59">
        <v>4.35</v>
      </c>
      <c r="E2933" s="62">
        <v>10000</v>
      </c>
      <c r="F2933" s="65">
        <v>43992</v>
      </c>
      <c r="G2933" s="65">
        <v>44357</v>
      </c>
      <c r="H2933" s="63">
        <v>44012</v>
      </c>
      <c r="I2933" s="59" t="s">
        <v>52</v>
      </c>
      <c r="J2933" s="59">
        <v>4.35</v>
      </c>
      <c r="K2933" s="59" t="s">
        <v>53</v>
      </c>
      <c r="L2933" s="66">
        <v>23.8356164383562</v>
      </c>
    </row>
    <row r="2934" ht="25" customHeight="1" spans="1:12">
      <c r="A2934" s="59">
        <v>2932</v>
      </c>
      <c r="B2934" s="59" t="s">
        <v>37</v>
      </c>
      <c r="C2934" s="59" t="s">
        <v>3504</v>
      </c>
      <c r="D2934" s="59">
        <v>4.35</v>
      </c>
      <c r="E2934" s="62">
        <v>30000</v>
      </c>
      <c r="F2934" s="65">
        <v>43938</v>
      </c>
      <c r="G2934" s="65">
        <v>44303</v>
      </c>
      <c r="H2934" s="63">
        <v>44012</v>
      </c>
      <c r="I2934" s="59" t="s">
        <v>52</v>
      </c>
      <c r="J2934" s="59">
        <v>4.35</v>
      </c>
      <c r="K2934" s="59" t="s">
        <v>53</v>
      </c>
      <c r="L2934" s="66">
        <v>264.575342465753</v>
      </c>
    </row>
    <row r="2935" ht="25" customHeight="1" spans="1:12">
      <c r="A2935" s="59">
        <v>2933</v>
      </c>
      <c r="B2935" s="59" t="s">
        <v>37</v>
      </c>
      <c r="C2935" s="59" t="s">
        <v>3505</v>
      </c>
      <c r="D2935" s="59">
        <v>4.35</v>
      </c>
      <c r="E2935" s="62">
        <v>5000</v>
      </c>
      <c r="F2935" s="65">
        <v>43992</v>
      </c>
      <c r="G2935" s="65">
        <v>44357</v>
      </c>
      <c r="H2935" s="63">
        <v>44012</v>
      </c>
      <c r="I2935" s="59" t="s">
        <v>52</v>
      </c>
      <c r="J2935" s="59">
        <v>4.35</v>
      </c>
      <c r="K2935" s="59" t="s">
        <v>53</v>
      </c>
      <c r="L2935" s="66">
        <v>11.9178082191781</v>
      </c>
    </row>
    <row r="2936" ht="25" customHeight="1" spans="1:12">
      <c r="A2936" s="59">
        <v>2934</v>
      </c>
      <c r="B2936" s="59" t="s">
        <v>37</v>
      </c>
      <c r="C2936" s="59" t="s">
        <v>3506</v>
      </c>
      <c r="D2936" s="59">
        <v>4.35</v>
      </c>
      <c r="E2936" s="62">
        <v>10000</v>
      </c>
      <c r="F2936" s="65">
        <v>43992</v>
      </c>
      <c r="G2936" s="65">
        <v>44357</v>
      </c>
      <c r="H2936" s="63">
        <v>44012</v>
      </c>
      <c r="I2936" s="59" t="s">
        <v>52</v>
      </c>
      <c r="J2936" s="59">
        <v>4.35</v>
      </c>
      <c r="K2936" s="59" t="s">
        <v>53</v>
      </c>
      <c r="L2936" s="66">
        <v>23.8356164383562</v>
      </c>
    </row>
    <row r="2937" ht="25" customHeight="1" spans="1:12">
      <c r="A2937" s="59">
        <v>2935</v>
      </c>
      <c r="B2937" s="59" t="s">
        <v>74</v>
      </c>
      <c r="C2937" s="59" t="s">
        <v>3507</v>
      </c>
      <c r="D2937" s="59">
        <v>4.35</v>
      </c>
      <c r="E2937" s="62">
        <v>10000</v>
      </c>
      <c r="F2937" s="65">
        <v>43991</v>
      </c>
      <c r="G2937" s="65">
        <v>44356</v>
      </c>
      <c r="H2937" s="63">
        <v>44012</v>
      </c>
      <c r="I2937" s="59" t="s">
        <v>52</v>
      </c>
      <c r="J2937" s="59">
        <v>4.35</v>
      </c>
      <c r="K2937" s="59" t="s">
        <v>53</v>
      </c>
      <c r="L2937" s="66">
        <v>25.027397260274</v>
      </c>
    </row>
    <row r="2938" ht="25" customHeight="1" spans="1:12">
      <c r="A2938" s="59">
        <v>2936</v>
      </c>
      <c r="B2938" s="59" t="s">
        <v>47</v>
      </c>
      <c r="C2938" s="59" t="s">
        <v>3508</v>
      </c>
      <c r="D2938" s="59">
        <v>4.35</v>
      </c>
      <c r="E2938" s="62">
        <v>50000</v>
      </c>
      <c r="F2938" s="65">
        <v>43936</v>
      </c>
      <c r="G2938" s="65">
        <v>44301</v>
      </c>
      <c r="H2938" s="63">
        <v>44012</v>
      </c>
      <c r="I2938" s="59" t="s">
        <v>52</v>
      </c>
      <c r="J2938" s="59">
        <v>4.35</v>
      </c>
      <c r="K2938" s="59" t="s">
        <v>53</v>
      </c>
      <c r="L2938" s="66">
        <v>452.876712328767</v>
      </c>
    </row>
    <row r="2939" ht="25" customHeight="1" spans="1:12">
      <c r="A2939" s="59">
        <v>2937</v>
      </c>
      <c r="B2939" s="59" t="s">
        <v>47</v>
      </c>
      <c r="C2939" s="59" t="s">
        <v>3509</v>
      </c>
      <c r="D2939" s="59">
        <v>4.35</v>
      </c>
      <c r="E2939" s="62">
        <v>50000</v>
      </c>
      <c r="F2939" s="65">
        <v>43922</v>
      </c>
      <c r="G2939" s="65">
        <v>44287</v>
      </c>
      <c r="H2939" s="63">
        <v>44012</v>
      </c>
      <c r="I2939" s="59" t="s">
        <v>52</v>
      </c>
      <c r="J2939" s="59">
        <v>4.35</v>
      </c>
      <c r="K2939" s="59" t="s">
        <v>53</v>
      </c>
      <c r="L2939" s="66">
        <v>536.301369863014</v>
      </c>
    </row>
    <row r="2940" ht="25" customHeight="1" spans="1:12">
      <c r="A2940" s="59">
        <v>2938</v>
      </c>
      <c r="B2940" s="59" t="s">
        <v>47</v>
      </c>
      <c r="C2940" s="59" t="s">
        <v>3510</v>
      </c>
      <c r="D2940" s="59">
        <v>4.35</v>
      </c>
      <c r="E2940" s="62">
        <v>50000</v>
      </c>
      <c r="F2940" s="65">
        <v>43936</v>
      </c>
      <c r="G2940" s="65">
        <v>44301</v>
      </c>
      <c r="H2940" s="63">
        <v>44012</v>
      </c>
      <c r="I2940" s="59" t="s">
        <v>52</v>
      </c>
      <c r="J2940" s="59">
        <v>4.35</v>
      </c>
      <c r="K2940" s="59" t="s">
        <v>53</v>
      </c>
      <c r="L2940" s="66">
        <v>452.876712328767</v>
      </c>
    </row>
    <row r="2941" ht="25" customHeight="1" spans="1:12">
      <c r="A2941" s="59">
        <v>2939</v>
      </c>
      <c r="B2941" s="59" t="s">
        <v>47</v>
      </c>
      <c r="C2941" s="59" t="s">
        <v>3511</v>
      </c>
      <c r="D2941" s="59">
        <v>4.35</v>
      </c>
      <c r="E2941" s="62">
        <v>20000</v>
      </c>
      <c r="F2941" s="65">
        <v>43992</v>
      </c>
      <c r="G2941" s="65">
        <v>44357</v>
      </c>
      <c r="H2941" s="63">
        <v>44012</v>
      </c>
      <c r="I2941" s="59" t="s">
        <v>52</v>
      </c>
      <c r="J2941" s="59">
        <v>4.35</v>
      </c>
      <c r="K2941" s="59" t="s">
        <v>53</v>
      </c>
      <c r="L2941" s="66">
        <v>47.6712328767123</v>
      </c>
    </row>
    <row r="2942" ht="25" customHeight="1" spans="1:12">
      <c r="A2942" s="59">
        <v>2940</v>
      </c>
      <c r="B2942" s="59" t="s">
        <v>47</v>
      </c>
      <c r="C2942" s="59" t="s">
        <v>3512</v>
      </c>
      <c r="D2942" s="59">
        <v>4.35</v>
      </c>
      <c r="E2942" s="62">
        <v>50000</v>
      </c>
      <c r="F2942" s="65">
        <v>43938</v>
      </c>
      <c r="G2942" s="65">
        <v>44303</v>
      </c>
      <c r="H2942" s="63">
        <v>44012</v>
      </c>
      <c r="I2942" s="59" t="s">
        <v>52</v>
      </c>
      <c r="J2942" s="59">
        <v>4.35</v>
      </c>
      <c r="K2942" s="59" t="s">
        <v>53</v>
      </c>
      <c r="L2942" s="66">
        <v>440.958904109589</v>
      </c>
    </row>
    <row r="2943" ht="25" customHeight="1" spans="1:12">
      <c r="A2943" s="59">
        <v>2941</v>
      </c>
      <c r="B2943" s="59" t="s">
        <v>47</v>
      </c>
      <c r="C2943" s="59" t="s">
        <v>3513</v>
      </c>
      <c r="D2943" s="59">
        <v>4.35</v>
      </c>
      <c r="E2943" s="62">
        <v>50000</v>
      </c>
      <c r="F2943" s="65">
        <v>43922</v>
      </c>
      <c r="G2943" s="65">
        <v>44287</v>
      </c>
      <c r="H2943" s="63">
        <v>44012</v>
      </c>
      <c r="I2943" s="59" t="s">
        <v>52</v>
      </c>
      <c r="J2943" s="59">
        <v>4.35</v>
      </c>
      <c r="K2943" s="59" t="s">
        <v>53</v>
      </c>
      <c r="L2943" s="66">
        <v>536.301369863014</v>
      </c>
    </row>
    <row r="2944" ht="25" customHeight="1" spans="1:12">
      <c r="A2944" s="59">
        <v>2942</v>
      </c>
      <c r="B2944" s="59" t="s">
        <v>47</v>
      </c>
      <c r="C2944" s="59" t="s">
        <v>48</v>
      </c>
      <c r="D2944" s="59">
        <v>4.35</v>
      </c>
      <c r="E2944" s="62">
        <v>50000</v>
      </c>
      <c r="F2944" s="65">
        <v>43992</v>
      </c>
      <c r="G2944" s="65">
        <v>44357</v>
      </c>
      <c r="H2944" s="63">
        <v>44012</v>
      </c>
      <c r="I2944" s="59" t="s">
        <v>52</v>
      </c>
      <c r="J2944" s="59">
        <v>4.35</v>
      </c>
      <c r="K2944" s="59" t="s">
        <v>53</v>
      </c>
      <c r="L2944" s="66">
        <v>119.178082191781</v>
      </c>
    </row>
    <row r="2945" ht="25" customHeight="1" spans="1:12">
      <c r="A2945" s="59">
        <v>2943</v>
      </c>
      <c r="B2945" s="59" t="s">
        <v>71</v>
      </c>
      <c r="C2945" s="59" t="s">
        <v>3514</v>
      </c>
      <c r="D2945" s="59">
        <v>4.35</v>
      </c>
      <c r="E2945" s="62">
        <v>10000</v>
      </c>
      <c r="F2945" s="65">
        <v>44011</v>
      </c>
      <c r="G2945" s="65">
        <v>44376</v>
      </c>
      <c r="H2945" s="63">
        <v>44012</v>
      </c>
      <c r="I2945" s="59" t="s">
        <v>52</v>
      </c>
      <c r="J2945" s="59">
        <v>4.35</v>
      </c>
      <c r="K2945" s="59" t="s">
        <v>53</v>
      </c>
      <c r="L2945" s="66">
        <v>1.19178082191781</v>
      </c>
    </row>
    <row r="2946" ht="25" customHeight="1" spans="1:12">
      <c r="A2946" s="59">
        <v>2944</v>
      </c>
      <c r="B2946" s="59" t="s">
        <v>71</v>
      </c>
      <c r="C2946" s="59" t="s">
        <v>3515</v>
      </c>
      <c r="D2946" s="59">
        <v>4.35</v>
      </c>
      <c r="E2946" s="62">
        <v>50000</v>
      </c>
      <c r="F2946" s="65">
        <v>44011</v>
      </c>
      <c r="G2946" s="65">
        <v>44376</v>
      </c>
      <c r="H2946" s="63">
        <v>44012</v>
      </c>
      <c r="I2946" s="59" t="s">
        <v>52</v>
      </c>
      <c r="J2946" s="59">
        <v>4.35</v>
      </c>
      <c r="K2946" s="59" t="s">
        <v>53</v>
      </c>
      <c r="L2946" s="66">
        <v>5.95890410958904</v>
      </c>
    </row>
    <row r="2947" ht="25" customHeight="1" spans="1:12">
      <c r="A2947" s="59">
        <v>2945</v>
      </c>
      <c r="B2947" s="59" t="s">
        <v>23</v>
      </c>
      <c r="C2947" s="59" t="s">
        <v>3516</v>
      </c>
      <c r="D2947" s="59">
        <v>4.35</v>
      </c>
      <c r="E2947" s="62">
        <v>50000</v>
      </c>
      <c r="F2947" s="65">
        <v>43987</v>
      </c>
      <c r="G2947" s="65">
        <v>44352</v>
      </c>
      <c r="H2947" s="63">
        <v>44012</v>
      </c>
      <c r="I2947" s="59" t="s">
        <v>52</v>
      </c>
      <c r="J2947" s="59">
        <v>4.35</v>
      </c>
      <c r="K2947" s="59" t="s">
        <v>53</v>
      </c>
      <c r="L2947" s="66">
        <v>148.972602739726</v>
      </c>
    </row>
    <row r="2948" ht="25" customHeight="1" spans="1:12">
      <c r="A2948" s="59">
        <v>2946</v>
      </c>
      <c r="B2948" s="59" t="s">
        <v>71</v>
      </c>
      <c r="C2948" s="59" t="s">
        <v>3517</v>
      </c>
      <c r="D2948" s="59">
        <v>4.35</v>
      </c>
      <c r="E2948" s="62">
        <v>10000</v>
      </c>
      <c r="F2948" s="65">
        <v>44011</v>
      </c>
      <c r="G2948" s="65">
        <v>44376</v>
      </c>
      <c r="H2948" s="63">
        <v>44012</v>
      </c>
      <c r="I2948" s="59" t="s">
        <v>52</v>
      </c>
      <c r="J2948" s="59">
        <v>4.35</v>
      </c>
      <c r="K2948" s="59" t="s">
        <v>53</v>
      </c>
      <c r="L2948" s="66">
        <v>1.19178082191781</v>
      </c>
    </row>
    <row r="2949" ht="25" customHeight="1" spans="1:12">
      <c r="A2949" s="59">
        <v>2947</v>
      </c>
      <c r="B2949" s="59" t="s">
        <v>355</v>
      </c>
      <c r="C2949" s="59" t="s">
        <v>518</v>
      </c>
      <c r="D2949" s="59">
        <v>4.35</v>
      </c>
      <c r="E2949" s="62">
        <v>50000</v>
      </c>
      <c r="F2949" s="59" t="s">
        <v>519</v>
      </c>
      <c r="G2949" s="59" t="s">
        <v>3518</v>
      </c>
      <c r="H2949" s="59">
        <v>20200630</v>
      </c>
      <c r="I2949" s="59" t="s">
        <v>52</v>
      </c>
      <c r="J2949" s="59">
        <v>4.35</v>
      </c>
      <c r="K2949" s="59" t="s">
        <v>514</v>
      </c>
      <c r="L2949" s="66">
        <v>120</v>
      </c>
    </row>
    <row r="2950" ht="25" customHeight="1" spans="1:12">
      <c r="A2950" s="59">
        <v>2948</v>
      </c>
      <c r="B2950" s="59" t="s">
        <v>337</v>
      </c>
      <c r="C2950" s="59" t="s">
        <v>3519</v>
      </c>
      <c r="D2950" s="59">
        <v>4.35</v>
      </c>
      <c r="E2950" s="62">
        <v>20000</v>
      </c>
      <c r="F2950" s="59" t="s">
        <v>308</v>
      </c>
      <c r="G2950" s="59" t="s">
        <v>3520</v>
      </c>
      <c r="H2950" s="59">
        <v>20200630</v>
      </c>
      <c r="I2950" s="59" t="s">
        <v>52</v>
      </c>
      <c r="J2950" s="59">
        <v>4.35</v>
      </c>
      <c r="K2950" s="59" t="s">
        <v>514</v>
      </c>
      <c r="L2950" s="66">
        <v>187</v>
      </c>
    </row>
    <row r="2951" ht="25" customHeight="1" spans="1:12">
      <c r="A2951" s="59">
        <v>2949</v>
      </c>
      <c r="B2951" s="59" t="s">
        <v>337</v>
      </c>
      <c r="C2951" s="59" t="s">
        <v>3521</v>
      </c>
      <c r="D2951" s="59">
        <v>4.35</v>
      </c>
      <c r="E2951" s="62">
        <v>10000</v>
      </c>
      <c r="F2951" s="59" t="s">
        <v>308</v>
      </c>
      <c r="G2951" s="59" t="s">
        <v>3520</v>
      </c>
      <c r="H2951" s="59">
        <v>20200630</v>
      </c>
      <c r="I2951" s="59" t="s">
        <v>52</v>
      </c>
      <c r="J2951" s="59">
        <v>4.35</v>
      </c>
      <c r="K2951" s="59" t="s">
        <v>514</v>
      </c>
      <c r="L2951" s="66">
        <v>94</v>
      </c>
    </row>
    <row r="2952" ht="25" customHeight="1" spans="1:12">
      <c r="A2952" s="59">
        <v>2950</v>
      </c>
      <c r="B2952" s="59" t="s">
        <v>337</v>
      </c>
      <c r="C2952" s="59" t="s">
        <v>3522</v>
      </c>
      <c r="D2952" s="59">
        <v>4.35</v>
      </c>
      <c r="E2952" s="62">
        <v>50000</v>
      </c>
      <c r="F2952" s="59" t="s">
        <v>308</v>
      </c>
      <c r="G2952" s="59" t="s">
        <v>3520</v>
      </c>
      <c r="H2952" s="59">
        <v>20200630</v>
      </c>
      <c r="I2952" s="59" t="s">
        <v>52</v>
      </c>
      <c r="J2952" s="59">
        <v>4.35</v>
      </c>
      <c r="K2952" s="59" t="s">
        <v>514</v>
      </c>
      <c r="L2952" s="66">
        <v>468</v>
      </c>
    </row>
    <row r="2953" ht="25" customHeight="1" spans="1:12">
      <c r="A2953" s="59">
        <v>2951</v>
      </c>
      <c r="B2953" s="59" t="s">
        <v>337</v>
      </c>
      <c r="C2953" s="59" t="s">
        <v>3523</v>
      </c>
      <c r="D2953" s="59">
        <v>4.35</v>
      </c>
      <c r="E2953" s="62">
        <v>10000</v>
      </c>
      <c r="F2953" s="59" t="s">
        <v>3524</v>
      </c>
      <c r="G2953" s="59" t="s">
        <v>3525</v>
      </c>
      <c r="H2953" s="59">
        <v>20200630</v>
      </c>
      <c r="I2953" s="59" t="s">
        <v>52</v>
      </c>
      <c r="J2953" s="59">
        <v>4.35</v>
      </c>
      <c r="K2953" s="59" t="s">
        <v>514</v>
      </c>
      <c r="L2953" s="66">
        <v>58</v>
      </c>
    </row>
    <row r="2954" ht="25" customHeight="1" spans="1:12">
      <c r="A2954" s="59">
        <v>2952</v>
      </c>
      <c r="B2954" s="59" t="s">
        <v>337</v>
      </c>
      <c r="C2954" s="59" t="s">
        <v>3526</v>
      </c>
      <c r="D2954" s="59">
        <v>4.35</v>
      </c>
      <c r="E2954" s="62">
        <v>20000</v>
      </c>
      <c r="F2954" s="59" t="s">
        <v>308</v>
      </c>
      <c r="G2954" s="59" t="s">
        <v>3520</v>
      </c>
      <c r="H2954" s="59">
        <v>20200630</v>
      </c>
      <c r="I2954" s="59" t="s">
        <v>52</v>
      </c>
      <c r="J2954" s="59">
        <v>4.35</v>
      </c>
      <c r="K2954" s="59" t="s">
        <v>514</v>
      </c>
      <c r="L2954" s="66">
        <v>187</v>
      </c>
    </row>
    <row r="2955" ht="25" customHeight="1" spans="1:12">
      <c r="A2955" s="59">
        <v>2953</v>
      </c>
      <c r="B2955" s="59" t="s">
        <v>337</v>
      </c>
      <c r="C2955" s="59" t="s">
        <v>3527</v>
      </c>
      <c r="D2955" s="59">
        <v>4.35</v>
      </c>
      <c r="E2955" s="62">
        <v>30000</v>
      </c>
      <c r="F2955" s="59" t="s">
        <v>308</v>
      </c>
      <c r="G2955" s="59" t="s">
        <v>3520</v>
      </c>
      <c r="H2955" s="59">
        <v>20200630</v>
      </c>
      <c r="I2955" s="59" t="s">
        <v>52</v>
      </c>
      <c r="J2955" s="59">
        <v>4.35</v>
      </c>
      <c r="K2955" s="59" t="s">
        <v>514</v>
      </c>
      <c r="L2955" s="66">
        <v>281</v>
      </c>
    </row>
    <row r="2956" ht="25" customHeight="1" spans="1:12">
      <c r="A2956" s="59">
        <v>2954</v>
      </c>
      <c r="B2956" s="59" t="s">
        <v>337</v>
      </c>
      <c r="C2956" s="59" t="s">
        <v>3528</v>
      </c>
      <c r="D2956" s="59">
        <v>4.35</v>
      </c>
      <c r="E2956" s="62">
        <v>30000</v>
      </c>
      <c r="F2956" s="59" t="s">
        <v>3529</v>
      </c>
      <c r="G2956" s="59" t="s">
        <v>3530</v>
      </c>
      <c r="H2956" s="59">
        <v>20200630</v>
      </c>
      <c r="I2956" s="59" t="s">
        <v>52</v>
      </c>
      <c r="J2956" s="59">
        <v>4.35</v>
      </c>
      <c r="K2956" s="59" t="s">
        <v>514</v>
      </c>
      <c r="L2956" s="66">
        <v>245</v>
      </c>
    </row>
    <row r="2957" ht="25" customHeight="1" spans="1:12">
      <c r="A2957" s="59">
        <v>2955</v>
      </c>
      <c r="B2957" s="59" t="s">
        <v>337</v>
      </c>
      <c r="C2957" s="59" t="s">
        <v>523</v>
      </c>
      <c r="D2957" s="59">
        <v>4.35</v>
      </c>
      <c r="E2957" s="62">
        <v>50000</v>
      </c>
      <c r="F2957" s="59" t="s">
        <v>299</v>
      </c>
      <c r="G2957" s="59" t="s">
        <v>1805</v>
      </c>
      <c r="H2957" s="59">
        <v>20200630</v>
      </c>
      <c r="I2957" s="59" t="s">
        <v>52</v>
      </c>
      <c r="J2957" s="59">
        <v>4.35</v>
      </c>
      <c r="K2957" s="59" t="s">
        <v>514</v>
      </c>
      <c r="L2957" s="66">
        <v>126</v>
      </c>
    </row>
    <row r="2958" ht="25" customHeight="1" spans="1:12">
      <c r="A2958" s="59">
        <v>2956</v>
      </c>
      <c r="B2958" s="59" t="s">
        <v>23</v>
      </c>
      <c r="C2958" s="59" t="s">
        <v>504</v>
      </c>
      <c r="D2958" s="59">
        <v>4.35</v>
      </c>
      <c r="E2958" s="62">
        <v>20000</v>
      </c>
      <c r="F2958" s="59" t="s">
        <v>261</v>
      </c>
      <c r="G2958" s="59" t="s">
        <v>1774</v>
      </c>
      <c r="H2958" s="59">
        <v>20200630</v>
      </c>
      <c r="I2958" s="59" t="s">
        <v>52</v>
      </c>
      <c r="J2958" s="59">
        <v>4.35</v>
      </c>
      <c r="K2958" s="59" t="s">
        <v>514</v>
      </c>
      <c r="L2958" s="66">
        <v>62</v>
      </c>
    </row>
    <row r="2959" ht="25" customHeight="1" spans="1:12">
      <c r="A2959" s="59">
        <v>2957</v>
      </c>
      <c r="B2959" s="59" t="s">
        <v>23</v>
      </c>
      <c r="C2959" s="59" t="s">
        <v>3531</v>
      </c>
      <c r="D2959" s="59">
        <v>4.35</v>
      </c>
      <c r="E2959" s="62">
        <v>30000</v>
      </c>
      <c r="F2959" s="59" t="s">
        <v>519</v>
      </c>
      <c r="G2959" s="59" t="s">
        <v>3518</v>
      </c>
      <c r="H2959" s="59">
        <v>20200630</v>
      </c>
      <c r="I2959" s="59" t="s">
        <v>52</v>
      </c>
      <c r="J2959" s="59">
        <v>4.35</v>
      </c>
      <c r="K2959" s="59" t="s">
        <v>514</v>
      </c>
      <c r="L2959" s="66">
        <v>72</v>
      </c>
    </row>
    <row r="2960" ht="25" customHeight="1" spans="1:12">
      <c r="A2960" s="59">
        <v>2958</v>
      </c>
      <c r="B2960" s="59" t="s">
        <v>23</v>
      </c>
      <c r="C2960" s="59" t="s">
        <v>3532</v>
      </c>
      <c r="D2960" s="59">
        <v>4.35</v>
      </c>
      <c r="E2960" s="62">
        <v>30000</v>
      </c>
      <c r="F2960" s="59" t="s">
        <v>267</v>
      </c>
      <c r="G2960" s="59" t="s">
        <v>3533</v>
      </c>
      <c r="H2960" s="59">
        <v>20200630</v>
      </c>
      <c r="I2960" s="59" t="s">
        <v>52</v>
      </c>
      <c r="J2960" s="59">
        <v>4.35</v>
      </c>
      <c r="K2960" s="59" t="s">
        <v>514</v>
      </c>
      <c r="L2960" s="66">
        <v>324</v>
      </c>
    </row>
    <row r="2961" ht="25" customHeight="1" spans="1:12">
      <c r="A2961" s="59">
        <v>2959</v>
      </c>
      <c r="B2961" s="59" t="s">
        <v>23</v>
      </c>
      <c r="C2961" s="59" t="s">
        <v>3534</v>
      </c>
      <c r="D2961" s="59">
        <v>4.35</v>
      </c>
      <c r="E2961" s="62">
        <v>50000</v>
      </c>
      <c r="F2961" s="59" t="s">
        <v>284</v>
      </c>
      <c r="G2961" s="59" t="s">
        <v>3535</v>
      </c>
      <c r="H2961" s="59">
        <v>20200630</v>
      </c>
      <c r="I2961" s="59" t="s">
        <v>52</v>
      </c>
      <c r="J2961" s="59">
        <v>4.35</v>
      </c>
      <c r="K2961" s="59" t="s">
        <v>514</v>
      </c>
      <c r="L2961" s="66">
        <v>456</v>
      </c>
    </row>
    <row r="2962" ht="25" customHeight="1" spans="1:12">
      <c r="A2962" s="59">
        <v>2960</v>
      </c>
      <c r="B2962" s="59" t="s">
        <v>23</v>
      </c>
      <c r="C2962" s="59" t="s">
        <v>3536</v>
      </c>
      <c r="D2962" s="59">
        <v>4.35</v>
      </c>
      <c r="E2962" s="62">
        <v>30000</v>
      </c>
      <c r="F2962" s="59" t="s">
        <v>3537</v>
      </c>
      <c r="G2962" s="59" t="s">
        <v>3538</v>
      </c>
      <c r="H2962" s="59">
        <v>20200630</v>
      </c>
      <c r="I2962" s="59" t="s">
        <v>52</v>
      </c>
      <c r="J2962" s="59">
        <v>4.35</v>
      </c>
      <c r="K2962" s="59" t="s">
        <v>514</v>
      </c>
      <c r="L2962" s="66">
        <v>238</v>
      </c>
    </row>
    <row r="2963" ht="25" customHeight="1" spans="1:12">
      <c r="A2963" s="59">
        <v>2961</v>
      </c>
      <c r="B2963" s="59" t="s">
        <v>23</v>
      </c>
      <c r="C2963" s="59" t="s">
        <v>3539</v>
      </c>
      <c r="D2963" s="59">
        <v>4.35</v>
      </c>
      <c r="E2963" s="62">
        <v>20000</v>
      </c>
      <c r="F2963" s="59" t="s">
        <v>513</v>
      </c>
      <c r="G2963" s="59" t="s">
        <v>3540</v>
      </c>
      <c r="H2963" s="59">
        <v>20200630</v>
      </c>
      <c r="I2963" s="59" t="s">
        <v>52</v>
      </c>
      <c r="J2963" s="59">
        <v>4.35</v>
      </c>
      <c r="K2963" s="59" t="s">
        <v>514</v>
      </c>
      <c r="L2963" s="66">
        <v>55</v>
      </c>
    </row>
    <row r="2964" ht="25" customHeight="1" spans="1:12">
      <c r="A2964" s="59">
        <v>2962</v>
      </c>
      <c r="B2964" s="59" t="s">
        <v>23</v>
      </c>
      <c r="C2964" s="59" t="s">
        <v>3541</v>
      </c>
      <c r="D2964" s="59">
        <v>4.35</v>
      </c>
      <c r="E2964" s="62">
        <v>50000</v>
      </c>
      <c r="F2964" s="59" t="s">
        <v>513</v>
      </c>
      <c r="G2964" s="59" t="s">
        <v>3540</v>
      </c>
      <c r="H2964" s="59">
        <v>20200630</v>
      </c>
      <c r="I2964" s="59" t="s">
        <v>52</v>
      </c>
      <c r="J2964" s="59">
        <v>4.35</v>
      </c>
      <c r="K2964" s="59" t="s">
        <v>514</v>
      </c>
      <c r="L2964" s="66">
        <v>138</v>
      </c>
    </row>
    <row r="2965" ht="25" customHeight="1" spans="1:12">
      <c r="A2965" s="59">
        <v>2963</v>
      </c>
      <c r="B2965" s="59" t="s">
        <v>23</v>
      </c>
      <c r="C2965" s="59" t="s">
        <v>3542</v>
      </c>
      <c r="D2965" s="59">
        <v>4.35</v>
      </c>
      <c r="E2965" s="62">
        <v>30000</v>
      </c>
      <c r="F2965" s="59" t="s">
        <v>299</v>
      </c>
      <c r="G2965" s="59" t="s">
        <v>1805</v>
      </c>
      <c r="H2965" s="59">
        <v>20200630</v>
      </c>
      <c r="I2965" s="59" t="s">
        <v>52</v>
      </c>
      <c r="J2965" s="59">
        <v>4.35</v>
      </c>
      <c r="K2965" s="59" t="s">
        <v>514</v>
      </c>
      <c r="L2965" s="66">
        <v>76</v>
      </c>
    </row>
    <row r="2966" ht="25" customHeight="1" spans="1:12">
      <c r="A2966" s="59">
        <v>2964</v>
      </c>
      <c r="B2966" s="59" t="s">
        <v>23</v>
      </c>
      <c r="C2966" s="59" t="s">
        <v>3543</v>
      </c>
      <c r="D2966" s="59">
        <v>4.35</v>
      </c>
      <c r="E2966" s="62">
        <v>10000</v>
      </c>
      <c r="F2966" s="59" t="s">
        <v>303</v>
      </c>
      <c r="G2966" s="59" t="s">
        <v>3318</v>
      </c>
      <c r="H2966" s="59">
        <v>20200630</v>
      </c>
      <c r="I2966" s="59" t="s">
        <v>52</v>
      </c>
      <c r="J2966" s="59">
        <v>4.35</v>
      </c>
      <c r="K2966" s="59" t="s">
        <v>514</v>
      </c>
      <c r="L2966" s="66">
        <v>36</v>
      </c>
    </row>
    <row r="2967" ht="25" customHeight="1" spans="1:12">
      <c r="A2967" s="59">
        <v>2965</v>
      </c>
      <c r="B2967" s="59" t="s">
        <v>23</v>
      </c>
      <c r="C2967" s="59" t="s">
        <v>496</v>
      </c>
      <c r="D2967" s="59">
        <v>4.35</v>
      </c>
      <c r="E2967" s="62">
        <v>30000</v>
      </c>
      <c r="F2967" s="59" t="s">
        <v>3544</v>
      </c>
      <c r="G2967" s="59" t="s">
        <v>3545</v>
      </c>
      <c r="H2967" s="59">
        <v>20200630</v>
      </c>
      <c r="I2967" s="59" t="s">
        <v>52</v>
      </c>
      <c r="J2967" s="59">
        <v>4.35</v>
      </c>
      <c r="K2967" s="59" t="s">
        <v>514</v>
      </c>
      <c r="L2967" s="66">
        <v>104</v>
      </c>
    </row>
    <row r="2968" ht="25" customHeight="1" spans="1:12">
      <c r="A2968" s="59">
        <v>2966</v>
      </c>
      <c r="B2968" s="59" t="s">
        <v>23</v>
      </c>
      <c r="C2968" s="59" t="s">
        <v>497</v>
      </c>
      <c r="D2968" s="59">
        <v>4.35</v>
      </c>
      <c r="E2968" s="62">
        <v>15000</v>
      </c>
      <c r="F2968" s="59" t="s">
        <v>517</v>
      </c>
      <c r="G2968" s="59" t="s">
        <v>3546</v>
      </c>
      <c r="H2968" s="59">
        <v>20200630</v>
      </c>
      <c r="I2968" s="59" t="s">
        <v>52</v>
      </c>
      <c r="J2968" s="59">
        <v>4.35</v>
      </c>
      <c r="K2968" s="59" t="s">
        <v>514</v>
      </c>
      <c r="L2968" s="66">
        <v>50</v>
      </c>
    </row>
    <row r="2969" ht="25" customHeight="1" spans="1:12">
      <c r="A2969" s="59">
        <v>2967</v>
      </c>
      <c r="B2969" s="59" t="s">
        <v>23</v>
      </c>
      <c r="C2969" s="59" t="s">
        <v>3547</v>
      </c>
      <c r="D2969" s="59">
        <v>4.35</v>
      </c>
      <c r="E2969" s="62">
        <v>50000</v>
      </c>
      <c r="F2969" s="59" t="s">
        <v>3548</v>
      </c>
      <c r="G2969" s="59" t="s">
        <v>1784</v>
      </c>
      <c r="H2969" s="59">
        <v>20200630</v>
      </c>
      <c r="I2969" s="59" t="s">
        <v>52</v>
      </c>
      <c r="J2969" s="59">
        <v>4.35</v>
      </c>
      <c r="K2969" s="59" t="s">
        <v>514</v>
      </c>
      <c r="L2969" s="66">
        <v>18</v>
      </c>
    </row>
    <row r="2970" ht="25" customHeight="1" spans="1:12">
      <c r="A2970" s="59">
        <v>2968</v>
      </c>
      <c r="B2970" s="59" t="s">
        <v>23</v>
      </c>
      <c r="C2970" s="59" t="s">
        <v>3549</v>
      </c>
      <c r="D2970" s="59">
        <v>4.35</v>
      </c>
      <c r="E2970" s="62">
        <v>50000</v>
      </c>
      <c r="F2970" s="59" t="s">
        <v>3550</v>
      </c>
      <c r="G2970" s="59" t="s">
        <v>3551</v>
      </c>
      <c r="H2970" s="59">
        <v>20200630</v>
      </c>
      <c r="I2970" s="59" t="s">
        <v>52</v>
      </c>
      <c r="J2970" s="59">
        <v>4.35</v>
      </c>
      <c r="K2970" s="59" t="s">
        <v>514</v>
      </c>
      <c r="L2970" s="66">
        <v>480</v>
      </c>
    </row>
    <row r="2971" ht="25" customHeight="1" spans="1:12">
      <c r="A2971" s="59">
        <v>2969</v>
      </c>
      <c r="B2971" s="59" t="s">
        <v>23</v>
      </c>
      <c r="C2971" s="59" t="s">
        <v>508</v>
      </c>
      <c r="D2971" s="59">
        <v>4.35</v>
      </c>
      <c r="E2971" s="62">
        <v>30000</v>
      </c>
      <c r="F2971" s="59" t="s">
        <v>261</v>
      </c>
      <c r="G2971" s="59" t="s">
        <v>1774</v>
      </c>
      <c r="H2971" s="59">
        <v>20200630</v>
      </c>
      <c r="I2971" s="59" t="s">
        <v>52</v>
      </c>
      <c r="J2971" s="59">
        <v>4.35</v>
      </c>
      <c r="K2971" s="59" t="s">
        <v>514</v>
      </c>
      <c r="L2971" s="66">
        <v>93.6</v>
      </c>
    </row>
    <row r="2972" ht="25" customHeight="1" spans="1:12">
      <c r="A2972" s="59">
        <v>2970</v>
      </c>
      <c r="B2972" s="59" t="s">
        <v>23</v>
      </c>
      <c r="C2972" s="59" t="s">
        <v>3552</v>
      </c>
      <c r="D2972" s="59">
        <v>4.35</v>
      </c>
      <c r="E2972" s="62">
        <v>50000</v>
      </c>
      <c r="F2972" s="59" t="s">
        <v>299</v>
      </c>
      <c r="G2972" s="59" t="s">
        <v>1805</v>
      </c>
      <c r="H2972" s="59">
        <v>20200630</v>
      </c>
      <c r="I2972" s="59" t="s">
        <v>52</v>
      </c>
      <c r="J2972" s="59">
        <v>4.35</v>
      </c>
      <c r="K2972" s="59" t="s">
        <v>514</v>
      </c>
      <c r="L2972" s="66">
        <v>126</v>
      </c>
    </row>
    <row r="2973" ht="25" customHeight="1" spans="1:12">
      <c r="A2973" s="59">
        <v>2971</v>
      </c>
      <c r="B2973" s="59" t="s">
        <v>23</v>
      </c>
      <c r="C2973" s="59" t="s">
        <v>3553</v>
      </c>
      <c r="D2973" s="59">
        <v>4.35</v>
      </c>
      <c r="E2973" s="62">
        <v>50000</v>
      </c>
      <c r="F2973" s="59" t="s">
        <v>3554</v>
      </c>
      <c r="G2973" s="59" t="s">
        <v>3555</v>
      </c>
      <c r="H2973" s="59">
        <v>20200630</v>
      </c>
      <c r="I2973" s="59" t="s">
        <v>52</v>
      </c>
      <c r="J2973" s="59">
        <v>4.35</v>
      </c>
      <c r="K2973" s="59" t="s">
        <v>514</v>
      </c>
      <c r="L2973" s="66">
        <v>414</v>
      </c>
    </row>
    <row r="2974" ht="25" customHeight="1" spans="1:12">
      <c r="A2974" s="59">
        <v>2972</v>
      </c>
      <c r="B2974" s="59" t="s">
        <v>23</v>
      </c>
      <c r="C2974" s="59" t="s">
        <v>3556</v>
      </c>
      <c r="D2974" s="59">
        <v>4.35</v>
      </c>
      <c r="E2974" s="62">
        <v>30000</v>
      </c>
      <c r="F2974" s="59" t="s">
        <v>3557</v>
      </c>
      <c r="G2974" s="59" t="s">
        <v>3558</v>
      </c>
      <c r="H2974" s="59">
        <v>20200630</v>
      </c>
      <c r="I2974" s="59" t="s">
        <v>52</v>
      </c>
      <c r="J2974" s="59">
        <v>4.35</v>
      </c>
      <c r="K2974" s="59" t="s">
        <v>514</v>
      </c>
      <c r="L2974" s="66">
        <v>133</v>
      </c>
    </row>
    <row r="2975" ht="25" customHeight="1" spans="1:12">
      <c r="A2975" s="59">
        <v>2973</v>
      </c>
      <c r="B2975" s="59" t="s">
        <v>23</v>
      </c>
      <c r="C2975" s="59" t="s">
        <v>3559</v>
      </c>
      <c r="D2975" s="59">
        <v>4.35</v>
      </c>
      <c r="E2975" s="62">
        <v>50000</v>
      </c>
      <c r="F2975" s="59" t="s">
        <v>3560</v>
      </c>
      <c r="G2975" s="59" t="s">
        <v>3561</v>
      </c>
      <c r="H2975" s="59">
        <v>20200630</v>
      </c>
      <c r="I2975" s="59" t="s">
        <v>52</v>
      </c>
      <c r="J2975" s="59">
        <v>4.35</v>
      </c>
      <c r="K2975" s="59" t="s">
        <v>514</v>
      </c>
      <c r="L2975" s="66">
        <v>222</v>
      </c>
    </row>
    <row r="2976" ht="25" customHeight="1" spans="1:12">
      <c r="A2976" s="59">
        <v>2974</v>
      </c>
      <c r="B2976" s="59" t="s">
        <v>23</v>
      </c>
      <c r="C2976" s="59" t="s">
        <v>3562</v>
      </c>
      <c r="D2976" s="59">
        <v>4.35</v>
      </c>
      <c r="E2976" s="62">
        <v>10000</v>
      </c>
      <c r="F2976" s="59" t="s">
        <v>3563</v>
      </c>
      <c r="G2976" s="59" t="s">
        <v>1778</v>
      </c>
      <c r="H2976" s="59">
        <v>20200630</v>
      </c>
      <c r="I2976" s="59" t="s">
        <v>52</v>
      </c>
      <c r="J2976" s="59">
        <v>4.35</v>
      </c>
      <c r="K2976" s="59" t="s">
        <v>514</v>
      </c>
      <c r="L2976" s="66">
        <v>8</v>
      </c>
    </row>
    <row r="2977" ht="25" customHeight="1" spans="1:12">
      <c r="A2977" s="59">
        <v>2975</v>
      </c>
      <c r="B2977" s="59" t="s">
        <v>23</v>
      </c>
      <c r="C2977" s="59" t="s">
        <v>3564</v>
      </c>
      <c r="D2977" s="59">
        <v>4.35</v>
      </c>
      <c r="E2977" s="62">
        <v>50000</v>
      </c>
      <c r="F2977" s="59" t="s">
        <v>3537</v>
      </c>
      <c r="G2977" s="59" t="s">
        <v>3538</v>
      </c>
      <c r="H2977" s="59">
        <v>20200630</v>
      </c>
      <c r="I2977" s="59" t="s">
        <v>52</v>
      </c>
      <c r="J2977" s="59">
        <v>4.35</v>
      </c>
      <c r="K2977" s="59" t="s">
        <v>514</v>
      </c>
      <c r="L2977" s="66">
        <v>396</v>
      </c>
    </row>
    <row r="2978" ht="25" customHeight="1" spans="1:12">
      <c r="A2978" s="59">
        <v>2976</v>
      </c>
      <c r="B2978" s="59" t="s">
        <v>23</v>
      </c>
      <c r="C2978" s="59" t="s">
        <v>487</v>
      </c>
      <c r="D2978" s="59">
        <v>4.35</v>
      </c>
      <c r="E2978" s="62">
        <v>50000</v>
      </c>
      <c r="F2978" s="59" t="s">
        <v>519</v>
      </c>
      <c r="G2978" s="59" t="s">
        <v>3518</v>
      </c>
      <c r="H2978" s="59">
        <v>20200630</v>
      </c>
      <c r="I2978" s="59" t="s">
        <v>52</v>
      </c>
      <c r="J2978" s="59">
        <v>4.35</v>
      </c>
      <c r="K2978" s="59" t="s">
        <v>514</v>
      </c>
      <c r="L2978" s="66">
        <v>120</v>
      </c>
    </row>
    <row r="2979" ht="25" customHeight="1" spans="1:12">
      <c r="A2979" s="59">
        <v>2977</v>
      </c>
      <c r="B2979" s="59" t="s">
        <v>56</v>
      </c>
      <c r="C2979" s="59" t="s">
        <v>3565</v>
      </c>
      <c r="D2979" s="59">
        <v>4.35</v>
      </c>
      <c r="E2979" s="62">
        <v>50000</v>
      </c>
      <c r="F2979" s="59" t="s">
        <v>2057</v>
      </c>
      <c r="G2979" s="59" t="s">
        <v>2424</v>
      </c>
      <c r="H2979" s="59">
        <v>20200630</v>
      </c>
      <c r="I2979" s="59" t="s">
        <v>52</v>
      </c>
      <c r="J2979" s="59">
        <v>4.35</v>
      </c>
      <c r="K2979" s="59" t="s">
        <v>514</v>
      </c>
      <c r="L2979" s="66">
        <v>552</v>
      </c>
    </row>
    <row r="2980" ht="25" customHeight="1" spans="1:12">
      <c r="A2980" s="59">
        <v>2978</v>
      </c>
      <c r="B2980" s="59" t="s">
        <v>56</v>
      </c>
      <c r="C2980" s="59" t="s">
        <v>3566</v>
      </c>
      <c r="D2980" s="59">
        <v>4.35</v>
      </c>
      <c r="E2980" s="62">
        <v>50000</v>
      </c>
      <c r="F2980" s="59" t="s">
        <v>3567</v>
      </c>
      <c r="G2980" s="59" t="s">
        <v>3568</v>
      </c>
      <c r="H2980" s="59">
        <v>20200630</v>
      </c>
      <c r="I2980" s="59" t="s">
        <v>52</v>
      </c>
      <c r="J2980" s="59">
        <v>4.35</v>
      </c>
      <c r="K2980" s="59" t="s">
        <v>514</v>
      </c>
      <c r="L2980" s="66">
        <v>234</v>
      </c>
    </row>
    <row r="2981" ht="25" customHeight="1" spans="1:12">
      <c r="A2981" s="59">
        <v>2979</v>
      </c>
      <c r="B2981" s="59" t="s">
        <v>56</v>
      </c>
      <c r="C2981" s="59" t="s">
        <v>3569</v>
      </c>
      <c r="D2981" s="59">
        <v>4.35</v>
      </c>
      <c r="E2981" s="62">
        <v>20000</v>
      </c>
      <c r="F2981" s="59" t="s">
        <v>3570</v>
      </c>
      <c r="G2981" s="59" t="s">
        <v>3571</v>
      </c>
      <c r="H2981" s="59">
        <v>20200630</v>
      </c>
      <c r="I2981" s="59" t="s">
        <v>52</v>
      </c>
      <c r="J2981" s="59">
        <v>4.35</v>
      </c>
      <c r="K2981" s="59" t="s">
        <v>514</v>
      </c>
      <c r="L2981" s="66">
        <v>197</v>
      </c>
    </row>
    <row r="2982" ht="25" customHeight="1" spans="1:12">
      <c r="A2982" s="59">
        <v>2980</v>
      </c>
      <c r="B2982" s="59" t="s">
        <v>56</v>
      </c>
      <c r="C2982" s="59" t="s">
        <v>3572</v>
      </c>
      <c r="D2982" s="59">
        <v>4.35</v>
      </c>
      <c r="E2982" s="62">
        <v>20000</v>
      </c>
      <c r="F2982" s="59" t="s">
        <v>3573</v>
      </c>
      <c r="G2982" s="59" t="s">
        <v>3574</v>
      </c>
      <c r="H2982" s="59">
        <v>20200630</v>
      </c>
      <c r="I2982" s="59" t="s">
        <v>52</v>
      </c>
      <c r="J2982" s="59">
        <v>4.35</v>
      </c>
      <c r="K2982" s="59" t="s">
        <v>514</v>
      </c>
      <c r="L2982" s="66">
        <v>190</v>
      </c>
    </row>
    <row r="2983" ht="25" customHeight="1" spans="1:12">
      <c r="A2983" s="59">
        <v>2981</v>
      </c>
      <c r="B2983" s="59" t="s">
        <v>56</v>
      </c>
      <c r="C2983" s="59" t="s">
        <v>3575</v>
      </c>
      <c r="D2983" s="59">
        <v>4.35</v>
      </c>
      <c r="E2983" s="62">
        <v>30000</v>
      </c>
      <c r="F2983" s="59" t="s">
        <v>263</v>
      </c>
      <c r="G2983" s="59" t="s">
        <v>3576</v>
      </c>
      <c r="H2983" s="59">
        <v>20200630</v>
      </c>
      <c r="I2983" s="59" t="s">
        <v>52</v>
      </c>
      <c r="J2983" s="59">
        <v>4.35</v>
      </c>
      <c r="K2983" s="59" t="s">
        <v>514</v>
      </c>
      <c r="L2983" s="66">
        <v>320</v>
      </c>
    </row>
    <row r="2984" ht="25" customHeight="1" spans="1:12">
      <c r="A2984" s="59">
        <v>2982</v>
      </c>
      <c r="B2984" s="59" t="s">
        <v>56</v>
      </c>
      <c r="C2984" s="59" t="s">
        <v>3577</v>
      </c>
      <c r="D2984" s="59">
        <v>4.35</v>
      </c>
      <c r="E2984" s="62">
        <v>50000</v>
      </c>
      <c r="F2984" s="59" t="s">
        <v>3578</v>
      </c>
      <c r="G2984" s="59" t="s">
        <v>1811</v>
      </c>
      <c r="H2984" s="59">
        <v>20200630</v>
      </c>
      <c r="I2984" s="59" t="s">
        <v>52</v>
      </c>
      <c r="J2984" s="59">
        <v>4.35</v>
      </c>
      <c r="K2984" s="59" t="s">
        <v>514</v>
      </c>
      <c r="L2984" s="66">
        <v>96</v>
      </c>
    </row>
    <row r="2985" ht="25" customHeight="1" spans="1:12">
      <c r="A2985" s="59">
        <v>2983</v>
      </c>
      <c r="B2985" s="59" t="s">
        <v>56</v>
      </c>
      <c r="C2985" s="59" t="s">
        <v>3579</v>
      </c>
      <c r="D2985" s="59">
        <v>4.35</v>
      </c>
      <c r="E2985" s="62">
        <v>50000</v>
      </c>
      <c r="F2985" s="59" t="s">
        <v>3580</v>
      </c>
      <c r="G2985" s="59" t="s">
        <v>1914</v>
      </c>
      <c r="H2985" s="59">
        <v>20200630</v>
      </c>
      <c r="I2985" s="59" t="s">
        <v>52</v>
      </c>
      <c r="J2985" s="59">
        <v>4.35</v>
      </c>
      <c r="K2985" s="59" t="s">
        <v>514</v>
      </c>
      <c r="L2985" s="66">
        <v>84</v>
      </c>
    </row>
    <row r="2986" ht="25" customHeight="1" spans="1:12">
      <c r="A2986" s="59">
        <v>2984</v>
      </c>
      <c r="B2986" s="59" t="s">
        <v>56</v>
      </c>
      <c r="C2986" s="59" t="s">
        <v>421</v>
      </c>
      <c r="D2986" s="59">
        <v>4.35</v>
      </c>
      <c r="E2986" s="62">
        <v>50000</v>
      </c>
      <c r="F2986" s="59" t="s">
        <v>3581</v>
      </c>
      <c r="G2986" s="59" t="s">
        <v>3582</v>
      </c>
      <c r="H2986" s="59">
        <v>20200630</v>
      </c>
      <c r="I2986" s="59" t="s">
        <v>52</v>
      </c>
      <c r="J2986" s="59">
        <v>4.35</v>
      </c>
      <c r="K2986" s="59" t="s">
        <v>514</v>
      </c>
      <c r="L2986" s="66">
        <v>52</v>
      </c>
    </row>
    <row r="2987" ht="25" customHeight="1" spans="1:12">
      <c r="A2987" s="59">
        <v>2985</v>
      </c>
      <c r="B2987" s="59" t="s">
        <v>56</v>
      </c>
      <c r="C2987" s="59" t="s">
        <v>3583</v>
      </c>
      <c r="D2987" s="59">
        <v>4.35</v>
      </c>
      <c r="E2987" s="62">
        <v>10000</v>
      </c>
      <c r="F2987" s="59" t="s">
        <v>3584</v>
      </c>
      <c r="G2987" s="59" t="s">
        <v>3585</v>
      </c>
      <c r="H2987" s="59">
        <v>20200630</v>
      </c>
      <c r="I2987" s="59" t="s">
        <v>52</v>
      </c>
      <c r="J2987" s="59">
        <v>4.35</v>
      </c>
      <c r="K2987" s="59" t="s">
        <v>514</v>
      </c>
      <c r="L2987" s="66">
        <v>41</v>
      </c>
    </row>
    <row r="2988" ht="25" customHeight="1" spans="1:12">
      <c r="A2988" s="59">
        <v>2986</v>
      </c>
      <c r="B2988" s="59" t="s">
        <v>427</v>
      </c>
      <c r="C2988" s="59" t="s">
        <v>3586</v>
      </c>
      <c r="D2988" s="59">
        <v>4.35</v>
      </c>
      <c r="E2988" s="62">
        <v>20000</v>
      </c>
      <c r="F2988" s="59" t="s">
        <v>3587</v>
      </c>
      <c r="G2988" s="59" t="s">
        <v>2058</v>
      </c>
      <c r="H2988" s="59">
        <v>20200630</v>
      </c>
      <c r="I2988" s="59" t="s">
        <v>52</v>
      </c>
      <c r="J2988" s="59">
        <v>4.35</v>
      </c>
      <c r="K2988" s="59" t="s">
        <v>514</v>
      </c>
      <c r="L2988" s="66">
        <v>218</v>
      </c>
    </row>
    <row r="2989" ht="25" customHeight="1" spans="1:12">
      <c r="A2989" s="59">
        <v>2987</v>
      </c>
      <c r="B2989" s="59" t="s">
        <v>381</v>
      </c>
      <c r="C2989" s="59" t="s">
        <v>3588</v>
      </c>
      <c r="D2989" s="59">
        <v>4.35</v>
      </c>
      <c r="E2989" s="62">
        <v>50000</v>
      </c>
      <c r="F2989" s="59" t="s">
        <v>2057</v>
      </c>
      <c r="G2989" s="59" t="s">
        <v>2424</v>
      </c>
      <c r="H2989" s="59">
        <v>20200630</v>
      </c>
      <c r="I2989" s="59" t="s">
        <v>52</v>
      </c>
      <c r="J2989" s="59">
        <v>4.35</v>
      </c>
      <c r="K2989" s="59" t="s">
        <v>514</v>
      </c>
      <c r="L2989" s="66">
        <v>552</v>
      </c>
    </row>
    <row r="2990" ht="25" customHeight="1" spans="1:12">
      <c r="A2990" s="59">
        <v>2988</v>
      </c>
      <c r="B2990" s="59" t="s">
        <v>381</v>
      </c>
      <c r="C2990" s="59" t="s">
        <v>3589</v>
      </c>
      <c r="D2990" s="59">
        <v>4.35</v>
      </c>
      <c r="E2990" s="62">
        <v>30000</v>
      </c>
      <c r="F2990" s="59" t="s">
        <v>3590</v>
      </c>
      <c r="G2990" s="59" t="s">
        <v>3591</v>
      </c>
      <c r="H2990" s="59">
        <v>20200630</v>
      </c>
      <c r="I2990" s="59" t="s">
        <v>52</v>
      </c>
      <c r="J2990" s="59">
        <v>4.35</v>
      </c>
      <c r="K2990" s="59" t="s">
        <v>514</v>
      </c>
      <c r="L2990" s="66">
        <v>230</v>
      </c>
    </row>
    <row r="2991" ht="25" customHeight="1" spans="1:12">
      <c r="A2991" s="59">
        <v>2989</v>
      </c>
      <c r="B2991" s="59" t="s">
        <v>381</v>
      </c>
      <c r="C2991" s="59" t="s">
        <v>3592</v>
      </c>
      <c r="D2991" s="59">
        <v>4.35</v>
      </c>
      <c r="E2991" s="62">
        <v>20000</v>
      </c>
      <c r="F2991" s="59" t="s">
        <v>3593</v>
      </c>
      <c r="G2991" s="59" t="s">
        <v>3594</v>
      </c>
      <c r="H2991" s="59">
        <v>20200630</v>
      </c>
      <c r="I2991" s="59" t="s">
        <v>52</v>
      </c>
      <c r="J2991" s="59">
        <v>4.35</v>
      </c>
      <c r="K2991" s="59" t="s">
        <v>514</v>
      </c>
      <c r="L2991" s="66">
        <v>134</v>
      </c>
    </row>
    <row r="2992" ht="25" customHeight="1" spans="1:12">
      <c r="A2992" s="59">
        <v>2990</v>
      </c>
      <c r="B2992" s="59" t="s">
        <v>381</v>
      </c>
      <c r="C2992" s="59" t="s">
        <v>3595</v>
      </c>
      <c r="D2992" s="59">
        <v>4.35</v>
      </c>
      <c r="E2992" s="62">
        <v>50000</v>
      </c>
      <c r="F2992" s="59" t="s">
        <v>3554</v>
      </c>
      <c r="G2992" s="59" t="s">
        <v>3555</v>
      </c>
      <c r="H2992" s="59">
        <v>20200630</v>
      </c>
      <c r="I2992" s="59" t="s">
        <v>52</v>
      </c>
      <c r="J2992" s="59">
        <v>4.35</v>
      </c>
      <c r="K2992" s="59" t="s">
        <v>514</v>
      </c>
      <c r="L2992" s="66">
        <v>414</v>
      </c>
    </row>
    <row r="2993" ht="25" customHeight="1" spans="1:12">
      <c r="A2993" s="59">
        <v>2991</v>
      </c>
      <c r="B2993" s="59" t="s">
        <v>381</v>
      </c>
      <c r="C2993" s="59" t="s">
        <v>3596</v>
      </c>
      <c r="D2993" s="59">
        <v>4.35</v>
      </c>
      <c r="E2993" s="62">
        <v>50000</v>
      </c>
      <c r="F2993" s="59" t="s">
        <v>3590</v>
      </c>
      <c r="G2993" s="59" t="s">
        <v>3591</v>
      </c>
      <c r="H2993" s="59">
        <v>20200630</v>
      </c>
      <c r="I2993" s="59" t="s">
        <v>52</v>
      </c>
      <c r="J2993" s="59">
        <v>4.35</v>
      </c>
      <c r="K2993" s="59" t="s">
        <v>514</v>
      </c>
      <c r="L2993" s="66">
        <v>384</v>
      </c>
    </row>
    <row r="2994" ht="25" customHeight="1" spans="1:12">
      <c r="A2994" s="59">
        <v>2992</v>
      </c>
      <c r="B2994" s="59" t="s">
        <v>381</v>
      </c>
      <c r="C2994" s="59" t="s">
        <v>3597</v>
      </c>
      <c r="D2994" s="59">
        <v>4.35</v>
      </c>
      <c r="E2994" s="62">
        <v>50000</v>
      </c>
      <c r="F2994" s="59" t="s">
        <v>3590</v>
      </c>
      <c r="G2994" s="59" t="s">
        <v>3591</v>
      </c>
      <c r="H2994" s="59">
        <v>20200630</v>
      </c>
      <c r="I2994" s="59" t="s">
        <v>52</v>
      </c>
      <c r="J2994" s="59">
        <v>4.35</v>
      </c>
      <c r="K2994" s="59" t="s">
        <v>514</v>
      </c>
      <c r="L2994" s="66">
        <v>384</v>
      </c>
    </row>
    <row r="2995" ht="25" customHeight="1" spans="1:12">
      <c r="A2995" s="59">
        <v>2993</v>
      </c>
      <c r="B2995" s="59" t="s">
        <v>381</v>
      </c>
      <c r="C2995" s="59" t="s">
        <v>3598</v>
      </c>
      <c r="D2995" s="59">
        <v>4.35</v>
      </c>
      <c r="E2995" s="62">
        <v>50000</v>
      </c>
      <c r="F2995" s="59" t="s">
        <v>265</v>
      </c>
      <c r="G2995" s="59" t="s">
        <v>3599</v>
      </c>
      <c r="H2995" s="59">
        <v>20200630</v>
      </c>
      <c r="I2995" s="59" t="s">
        <v>52</v>
      </c>
      <c r="J2995" s="59">
        <v>4.35</v>
      </c>
      <c r="K2995" s="59" t="s">
        <v>514</v>
      </c>
      <c r="L2995" s="66">
        <v>390</v>
      </c>
    </row>
    <row r="2996" ht="25" customHeight="1" spans="1:12">
      <c r="A2996" s="59">
        <v>2994</v>
      </c>
      <c r="B2996" s="59" t="s">
        <v>381</v>
      </c>
      <c r="C2996" s="59" t="s">
        <v>3600</v>
      </c>
      <c r="D2996" s="59">
        <v>4.35</v>
      </c>
      <c r="E2996" s="62">
        <v>50000</v>
      </c>
      <c r="F2996" s="59" t="s">
        <v>3554</v>
      </c>
      <c r="G2996" s="59" t="s">
        <v>3555</v>
      </c>
      <c r="H2996" s="59">
        <v>20200630</v>
      </c>
      <c r="I2996" s="59" t="s">
        <v>52</v>
      </c>
      <c r="J2996" s="59">
        <v>4.35</v>
      </c>
      <c r="K2996" s="59" t="s">
        <v>514</v>
      </c>
      <c r="L2996" s="66">
        <v>414</v>
      </c>
    </row>
    <row r="2997" ht="25" customHeight="1" spans="1:12">
      <c r="A2997" s="59">
        <v>2995</v>
      </c>
      <c r="B2997" s="59" t="s">
        <v>381</v>
      </c>
      <c r="C2997" s="59" t="s">
        <v>3601</v>
      </c>
      <c r="D2997" s="59">
        <v>4.35</v>
      </c>
      <c r="E2997" s="62">
        <v>30000</v>
      </c>
      <c r="F2997" s="59" t="s">
        <v>3602</v>
      </c>
      <c r="G2997" s="59" t="s">
        <v>3316</v>
      </c>
      <c r="H2997" s="59">
        <v>20200630</v>
      </c>
      <c r="I2997" s="59" t="s">
        <v>52</v>
      </c>
      <c r="J2997" s="59">
        <v>4.35</v>
      </c>
      <c r="K2997" s="59" t="s">
        <v>514</v>
      </c>
      <c r="L2997" s="66">
        <v>169</v>
      </c>
    </row>
    <row r="2998" ht="25" customHeight="1" spans="1:12">
      <c r="A2998" s="59">
        <v>2996</v>
      </c>
      <c r="B2998" s="59" t="s">
        <v>381</v>
      </c>
      <c r="C2998" s="59" t="s">
        <v>3603</v>
      </c>
      <c r="D2998" s="59">
        <v>4.35</v>
      </c>
      <c r="E2998" s="62">
        <v>30000</v>
      </c>
      <c r="F2998" s="59" t="s">
        <v>265</v>
      </c>
      <c r="G2998" s="59" t="s">
        <v>3599</v>
      </c>
      <c r="H2998" s="59">
        <v>20200630</v>
      </c>
      <c r="I2998" s="59" t="s">
        <v>52</v>
      </c>
      <c r="J2998" s="59">
        <v>4.35</v>
      </c>
      <c r="K2998" s="59" t="s">
        <v>514</v>
      </c>
      <c r="L2998" s="66">
        <v>234</v>
      </c>
    </row>
    <row r="2999" ht="25" customHeight="1" spans="1:12">
      <c r="A2999" s="59">
        <v>2997</v>
      </c>
      <c r="B2999" s="59" t="s">
        <v>381</v>
      </c>
      <c r="C2999" s="59" t="s">
        <v>3604</v>
      </c>
      <c r="D2999" s="59">
        <v>4.35</v>
      </c>
      <c r="E2999" s="62">
        <v>50000</v>
      </c>
      <c r="F2999" s="59" t="s">
        <v>282</v>
      </c>
      <c r="G2999" s="59" t="s">
        <v>3605</v>
      </c>
      <c r="H2999" s="59">
        <v>20200630</v>
      </c>
      <c r="I2999" s="59" t="s">
        <v>52</v>
      </c>
      <c r="J2999" s="59">
        <v>4.35</v>
      </c>
      <c r="K2999" s="59" t="s">
        <v>514</v>
      </c>
      <c r="L2999" s="66">
        <v>324</v>
      </c>
    </row>
    <row r="3000" ht="25" customHeight="1" spans="1:12">
      <c r="A3000" s="59">
        <v>2998</v>
      </c>
      <c r="B3000" s="59" t="s">
        <v>381</v>
      </c>
      <c r="C3000" s="59" t="s">
        <v>3606</v>
      </c>
      <c r="D3000" s="59">
        <v>4.35</v>
      </c>
      <c r="E3000" s="62">
        <v>50000</v>
      </c>
      <c r="F3000" s="59" t="s">
        <v>3537</v>
      </c>
      <c r="G3000" s="59" t="s">
        <v>3538</v>
      </c>
      <c r="H3000" s="59">
        <v>20200630</v>
      </c>
      <c r="I3000" s="59" t="s">
        <v>52</v>
      </c>
      <c r="J3000" s="59">
        <v>4.35</v>
      </c>
      <c r="K3000" s="59" t="s">
        <v>514</v>
      </c>
      <c r="L3000" s="66">
        <v>396</v>
      </c>
    </row>
    <row r="3001" ht="25" customHeight="1" spans="1:12">
      <c r="A3001" s="59">
        <v>2999</v>
      </c>
      <c r="B3001" s="59" t="s">
        <v>381</v>
      </c>
      <c r="C3001" s="59" t="s">
        <v>3607</v>
      </c>
      <c r="D3001" s="59">
        <v>4.35</v>
      </c>
      <c r="E3001" s="62">
        <v>20000</v>
      </c>
      <c r="F3001" s="59" t="s">
        <v>3524</v>
      </c>
      <c r="G3001" s="59" t="s">
        <v>3525</v>
      </c>
      <c r="H3001" s="59">
        <v>20200630</v>
      </c>
      <c r="I3001" s="59" t="s">
        <v>52</v>
      </c>
      <c r="J3001" s="59">
        <v>4.35</v>
      </c>
      <c r="K3001" s="59" t="s">
        <v>514</v>
      </c>
      <c r="L3001" s="66">
        <v>115</v>
      </c>
    </row>
    <row r="3002" ht="25" customHeight="1" spans="1:12">
      <c r="A3002" s="59">
        <v>3000</v>
      </c>
      <c r="B3002" s="59" t="s">
        <v>381</v>
      </c>
      <c r="C3002" s="59" t="s">
        <v>3608</v>
      </c>
      <c r="D3002" s="59">
        <v>4.35</v>
      </c>
      <c r="E3002" s="62">
        <v>50000</v>
      </c>
      <c r="F3002" s="59" t="s">
        <v>3537</v>
      </c>
      <c r="G3002" s="59" t="s">
        <v>3538</v>
      </c>
      <c r="H3002" s="59">
        <v>20200630</v>
      </c>
      <c r="I3002" s="59" t="s">
        <v>52</v>
      </c>
      <c r="J3002" s="59">
        <v>4.35</v>
      </c>
      <c r="K3002" s="59" t="s">
        <v>514</v>
      </c>
      <c r="L3002" s="66">
        <v>396</v>
      </c>
    </row>
    <row r="3003" ht="25" customHeight="1" spans="1:12">
      <c r="A3003" s="59">
        <v>3001</v>
      </c>
      <c r="B3003" s="59" t="s">
        <v>381</v>
      </c>
      <c r="C3003" s="59" t="s">
        <v>3609</v>
      </c>
      <c r="D3003" s="59">
        <v>4.35</v>
      </c>
      <c r="E3003" s="62">
        <v>10000</v>
      </c>
      <c r="F3003" s="59" t="s">
        <v>3590</v>
      </c>
      <c r="G3003" s="59" t="s">
        <v>3591</v>
      </c>
      <c r="H3003" s="59">
        <v>20200630</v>
      </c>
      <c r="I3003" s="59" t="s">
        <v>52</v>
      </c>
      <c r="J3003" s="59">
        <v>4.35</v>
      </c>
      <c r="K3003" s="59" t="s">
        <v>514</v>
      </c>
      <c r="L3003" s="66">
        <v>77</v>
      </c>
    </row>
    <row r="3004" ht="25" customHeight="1" spans="1:12">
      <c r="A3004" s="59">
        <v>3002</v>
      </c>
      <c r="B3004" s="59" t="s">
        <v>381</v>
      </c>
      <c r="C3004" s="59" t="s">
        <v>3610</v>
      </c>
      <c r="D3004" s="59">
        <v>4.35</v>
      </c>
      <c r="E3004" s="62">
        <v>10000</v>
      </c>
      <c r="F3004" s="59" t="s">
        <v>3611</v>
      </c>
      <c r="G3004" s="59" t="s">
        <v>3612</v>
      </c>
      <c r="H3004" s="59">
        <v>20200630</v>
      </c>
      <c r="I3004" s="59" t="s">
        <v>52</v>
      </c>
      <c r="J3004" s="59">
        <v>4.35</v>
      </c>
      <c r="K3004" s="59" t="s">
        <v>514</v>
      </c>
      <c r="L3004" s="66">
        <v>76</v>
      </c>
    </row>
    <row r="3005" ht="25" customHeight="1" spans="1:12">
      <c r="A3005" s="59">
        <v>3003</v>
      </c>
      <c r="B3005" s="59" t="s">
        <v>65</v>
      </c>
      <c r="C3005" s="59" t="s">
        <v>3613</v>
      </c>
      <c r="D3005" s="59">
        <v>4.35</v>
      </c>
      <c r="E3005" s="62">
        <v>30000</v>
      </c>
      <c r="F3005" s="59" t="s">
        <v>3614</v>
      </c>
      <c r="G3005" s="59" t="s">
        <v>3615</v>
      </c>
      <c r="H3005" s="59">
        <v>20200630</v>
      </c>
      <c r="I3005" s="59" t="s">
        <v>52</v>
      </c>
      <c r="J3005" s="59">
        <v>4.35</v>
      </c>
      <c r="K3005" s="59" t="s">
        <v>514</v>
      </c>
      <c r="L3005" s="66">
        <v>169</v>
      </c>
    </row>
    <row r="3006" ht="25" customHeight="1" spans="1:12">
      <c r="A3006" s="59">
        <v>3004</v>
      </c>
      <c r="B3006" s="59" t="s">
        <v>65</v>
      </c>
      <c r="C3006" s="59" t="s">
        <v>325</v>
      </c>
      <c r="D3006" s="59">
        <v>4.35</v>
      </c>
      <c r="E3006" s="62">
        <v>20000</v>
      </c>
      <c r="F3006" s="59" t="s">
        <v>3616</v>
      </c>
      <c r="G3006" s="59" t="s">
        <v>3617</v>
      </c>
      <c r="H3006" s="59">
        <v>20200630</v>
      </c>
      <c r="I3006" s="59" t="s">
        <v>52</v>
      </c>
      <c r="J3006" s="59">
        <v>4.35</v>
      </c>
      <c r="K3006" s="59" t="s">
        <v>514</v>
      </c>
      <c r="L3006" s="66">
        <v>185</v>
      </c>
    </row>
    <row r="3007" ht="25" customHeight="1" spans="1:12">
      <c r="A3007" s="59">
        <v>3005</v>
      </c>
      <c r="B3007" s="59" t="s">
        <v>65</v>
      </c>
      <c r="C3007" s="59" t="s">
        <v>3618</v>
      </c>
      <c r="D3007" s="59">
        <v>4.35</v>
      </c>
      <c r="E3007" s="62">
        <v>40000</v>
      </c>
      <c r="F3007" s="59" t="s">
        <v>284</v>
      </c>
      <c r="G3007" s="59" t="s">
        <v>3535</v>
      </c>
      <c r="H3007" s="59">
        <v>20200630</v>
      </c>
      <c r="I3007" s="59" t="s">
        <v>52</v>
      </c>
      <c r="J3007" s="59">
        <v>4.35</v>
      </c>
      <c r="K3007" s="59" t="s">
        <v>514</v>
      </c>
      <c r="L3007" s="66">
        <v>365</v>
      </c>
    </row>
    <row r="3008" ht="25" customHeight="1" spans="1:12">
      <c r="A3008" s="59">
        <v>3006</v>
      </c>
      <c r="B3008" s="59" t="s">
        <v>65</v>
      </c>
      <c r="C3008" s="59" t="s">
        <v>3619</v>
      </c>
      <c r="D3008" s="59">
        <v>4.35</v>
      </c>
      <c r="E3008" s="62">
        <v>40000</v>
      </c>
      <c r="F3008" s="59" t="s">
        <v>3620</v>
      </c>
      <c r="G3008" s="59" t="s">
        <v>3621</v>
      </c>
      <c r="H3008" s="59">
        <v>20200630</v>
      </c>
      <c r="I3008" s="59" t="s">
        <v>52</v>
      </c>
      <c r="J3008" s="59">
        <v>4.35</v>
      </c>
      <c r="K3008" s="59" t="s">
        <v>514</v>
      </c>
      <c r="L3008" s="66">
        <v>298</v>
      </c>
    </row>
    <row r="3009" ht="25" customHeight="1" spans="1:12">
      <c r="A3009" s="59">
        <v>3007</v>
      </c>
      <c r="B3009" s="59" t="s">
        <v>65</v>
      </c>
      <c r="C3009" s="59" t="s">
        <v>3622</v>
      </c>
      <c r="D3009" s="59">
        <v>4.35</v>
      </c>
      <c r="E3009" s="62">
        <v>10000</v>
      </c>
      <c r="F3009" s="59" t="s">
        <v>2057</v>
      </c>
      <c r="G3009" s="59" t="s">
        <v>2424</v>
      </c>
      <c r="H3009" s="59">
        <v>20200630</v>
      </c>
      <c r="I3009" s="59" t="s">
        <v>52</v>
      </c>
      <c r="J3009" s="59">
        <v>4.35</v>
      </c>
      <c r="K3009" s="59" t="s">
        <v>514</v>
      </c>
      <c r="L3009" s="66">
        <v>110</v>
      </c>
    </row>
    <row r="3010" ht="25" customHeight="1" spans="1:12">
      <c r="A3010" s="59">
        <v>3008</v>
      </c>
      <c r="B3010" s="59" t="s">
        <v>65</v>
      </c>
      <c r="C3010" s="59" t="s">
        <v>3623</v>
      </c>
      <c r="D3010" s="59">
        <v>4.35</v>
      </c>
      <c r="E3010" s="62">
        <v>10000</v>
      </c>
      <c r="F3010" s="59" t="s">
        <v>3611</v>
      </c>
      <c r="G3010" s="59" t="s">
        <v>3612</v>
      </c>
      <c r="H3010" s="59">
        <v>20200630</v>
      </c>
      <c r="I3010" s="59" t="s">
        <v>52</v>
      </c>
      <c r="J3010" s="59">
        <v>4.35</v>
      </c>
      <c r="K3010" s="59" t="s">
        <v>514</v>
      </c>
      <c r="L3010" s="66">
        <v>76</v>
      </c>
    </row>
    <row r="3011" ht="25" customHeight="1" spans="1:12">
      <c r="A3011" s="59">
        <v>3009</v>
      </c>
      <c r="B3011" s="59" t="s">
        <v>65</v>
      </c>
      <c r="C3011" s="59" t="s">
        <v>516</v>
      </c>
      <c r="D3011" s="59">
        <v>4.35</v>
      </c>
      <c r="E3011" s="62">
        <v>50000</v>
      </c>
      <c r="F3011" s="59" t="s">
        <v>299</v>
      </c>
      <c r="G3011" s="59" t="s">
        <v>1805</v>
      </c>
      <c r="H3011" s="59">
        <v>20200630</v>
      </c>
      <c r="I3011" s="59" t="s">
        <v>52</v>
      </c>
      <c r="J3011" s="59">
        <v>4.35</v>
      </c>
      <c r="K3011" s="59" t="s">
        <v>514</v>
      </c>
      <c r="L3011" s="66">
        <v>126</v>
      </c>
    </row>
    <row r="3012" ht="25" customHeight="1" spans="1:12">
      <c r="A3012" s="59">
        <v>3010</v>
      </c>
      <c r="B3012" s="59" t="s">
        <v>65</v>
      </c>
      <c r="C3012" s="59" t="s">
        <v>3624</v>
      </c>
      <c r="D3012" s="59">
        <v>4.35</v>
      </c>
      <c r="E3012" s="62">
        <v>50000</v>
      </c>
      <c r="F3012" s="59" t="s">
        <v>2057</v>
      </c>
      <c r="G3012" s="59" t="s">
        <v>2424</v>
      </c>
      <c r="H3012" s="59">
        <v>20200630</v>
      </c>
      <c r="I3012" s="59" t="s">
        <v>52</v>
      </c>
      <c r="J3012" s="59">
        <v>4.35</v>
      </c>
      <c r="K3012" s="59" t="s">
        <v>514</v>
      </c>
      <c r="L3012" s="66">
        <v>552</v>
      </c>
    </row>
    <row r="3013" ht="25" customHeight="1" spans="1:12">
      <c r="A3013" s="59">
        <v>3011</v>
      </c>
      <c r="B3013" s="59" t="s">
        <v>65</v>
      </c>
      <c r="C3013" s="59" t="s">
        <v>3625</v>
      </c>
      <c r="D3013" s="59">
        <v>4.35</v>
      </c>
      <c r="E3013" s="62">
        <v>50000</v>
      </c>
      <c r="F3013" s="59" t="s">
        <v>267</v>
      </c>
      <c r="G3013" s="59" t="s">
        <v>3533</v>
      </c>
      <c r="H3013" s="59">
        <v>20200630</v>
      </c>
      <c r="I3013" s="59" t="s">
        <v>52</v>
      </c>
      <c r="J3013" s="59">
        <v>4.35</v>
      </c>
      <c r="K3013" s="59" t="s">
        <v>514</v>
      </c>
      <c r="L3013" s="66">
        <v>540</v>
      </c>
    </row>
    <row r="3014" ht="25" customHeight="1" spans="1:12">
      <c r="A3014" s="59">
        <v>3012</v>
      </c>
      <c r="B3014" s="59" t="s">
        <v>65</v>
      </c>
      <c r="C3014" s="59" t="s">
        <v>3626</v>
      </c>
      <c r="D3014" s="59">
        <v>4.35</v>
      </c>
      <c r="E3014" s="62">
        <v>50000</v>
      </c>
      <c r="F3014" s="59" t="s">
        <v>267</v>
      </c>
      <c r="G3014" s="59" t="s">
        <v>3533</v>
      </c>
      <c r="H3014" s="59">
        <v>20200630</v>
      </c>
      <c r="I3014" s="59" t="s">
        <v>52</v>
      </c>
      <c r="J3014" s="59">
        <v>4.35</v>
      </c>
      <c r="K3014" s="59" t="s">
        <v>514</v>
      </c>
      <c r="L3014" s="66">
        <v>540</v>
      </c>
    </row>
    <row r="3015" ht="25" customHeight="1" spans="1:12">
      <c r="A3015" s="59">
        <v>3013</v>
      </c>
      <c r="B3015" s="59" t="s">
        <v>65</v>
      </c>
      <c r="C3015" s="59" t="s">
        <v>3627</v>
      </c>
      <c r="D3015" s="59">
        <v>4.35</v>
      </c>
      <c r="E3015" s="62">
        <v>30000</v>
      </c>
      <c r="F3015" s="59" t="s">
        <v>284</v>
      </c>
      <c r="G3015" s="59" t="s">
        <v>3535</v>
      </c>
      <c r="H3015" s="59">
        <v>20200630</v>
      </c>
      <c r="I3015" s="59" t="s">
        <v>52</v>
      </c>
      <c r="J3015" s="59">
        <v>4.35</v>
      </c>
      <c r="K3015" s="59" t="s">
        <v>514</v>
      </c>
      <c r="L3015" s="66">
        <v>274</v>
      </c>
    </row>
    <row r="3016" ht="25" customHeight="1" spans="1:12">
      <c r="A3016" s="59">
        <v>3014</v>
      </c>
      <c r="B3016" s="59" t="s">
        <v>65</v>
      </c>
      <c r="C3016" s="59" t="s">
        <v>3628</v>
      </c>
      <c r="D3016" s="59">
        <v>4.35</v>
      </c>
      <c r="E3016" s="62">
        <v>10000</v>
      </c>
      <c r="F3016" s="59" t="s">
        <v>2057</v>
      </c>
      <c r="G3016" s="59" t="s">
        <v>2424</v>
      </c>
      <c r="H3016" s="59">
        <v>20200630</v>
      </c>
      <c r="I3016" s="59" t="s">
        <v>52</v>
      </c>
      <c r="J3016" s="59">
        <v>4.35</v>
      </c>
      <c r="K3016" s="59" t="s">
        <v>514</v>
      </c>
      <c r="L3016" s="66">
        <v>110</v>
      </c>
    </row>
    <row r="3017" ht="25" customHeight="1" spans="1:12">
      <c r="A3017" s="59">
        <v>3015</v>
      </c>
      <c r="B3017" s="59" t="s">
        <v>65</v>
      </c>
      <c r="C3017" s="59" t="s">
        <v>3629</v>
      </c>
      <c r="D3017" s="59">
        <v>4.35</v>
      </c>
      <c r="E3017" s="62">
        <v>50000</v>
      </c>
      <c r="F3017" s="59" t="s">
        <v>301</v>
      </c>
      <c r="G3017" s="59" t="s">
        <v>3630</v>
      </c>
      <c r="H3017" s="59">
        <v>20200630</v>
      </c>
      <c r="I3017" s="59" t="s">
        <v>52</v>
      </c>
      <c r="J3017" s="59">
        <v>4.35</v>
      </c>
      <c r="K3017" s="59" t="s">
        <v>514</v>
      </c>
      <c r="L3017" s="66">
        <v>510</v>
      </c>
    </row>
    <row r="3018" ht="25" customHeight="1" spans="1:12">
      <c r="A3018" s="59">
        <v>3016</v>
      </c>
      <c r="B3018" s="59" t="s">
        <v>65</v>
      </c>
      <c r="C3018" s="59" t="s">
        <v>3631</v>
      </c>
      <c r="D3018" s="59">
        <v>4.35</v>
      </c>
      <c r="E3018" s="62">
        <v>40000</v>
      </c>
      <c r="F3018" s="59" t="s">
        <v>3529</v>
      </c>
      <c r="G3018" s="59" t="s">
        <v>3530</v>
      </c>
      <c r="H3018" s="59">
        <v>20200630</v>
      </c>
      <c r="I3018" s="59" t="s">
        <v>52</v>
      </c>
      <c r="J3018" s="59">
        <v>4.35</v>
      </c>
      <c r="K3018" s="59" t="s">
        <v>514</v>
      </c>
      <c r="L3018" s="66">
        <v>326</v>
      </c>
    </row>
    <row r="3019" ht="25" customHeight="1" spans="1:12">
      <c r="A3019" s="59">
        <v>3017</v>
      </c>
      <c r="B3019" s="59" t="s">
        <v>65</v>
      </c>
      <c r="C3019" s="59" t="s">
        <v>3632</v>
      </c>
      <c r="D3019" s="59">
        <v>4.35</v>
      </c>
      <c r="E3019" s="62">
        <v>50000</v>
      </c>
      <c r="F3019" s="59" t="s">
        <v>299</v>
      </c>
      <c r="G3019" s="59" t="s">
        <v>1805</v>
      </c>
      <c r="H3019" s="59">
        <v>20200630</v>
      </c>
      <c r="I3019" s="59" t="s">
        <v>52</v>
      </c>
      <c r="J3019" s="59">
        <v>4.35</v>
      </c>
      <c r="K3019" s="59" t="s">
        <v>514</v>
      </c>
      <c r="L3019" s="66">
        <v>126</v>
      </c>
    </row>
    <row r="3020" ht="25" customHeight="1" spans="1:12">
      <c r="A3020" s="59">
        <v>3018</v>
      </c>
      <c r="B3020" s="59" t="s">
        <v>65</v>
      </c>
      <c r="C3020" s="59" t="s">
        <v>3633</v>
      </c>
      <c r="D3020" s="59">
        <v>4.35</v>
      </c>
      <c r="E3020" s="62">
        <v>10000</v>
      </c>
      <c r="F3020" s="59" t="s">
        <v>267</v>
      </c>
      <c r="G3020" s="59" t="s">
        <v>3533</v>
      </c>
      <c r="H3020" s="59">
        <v>20200630</v>
      </c>
      <c r="I3020" s="59" t="s">
        <v>52</v>
      </c>
      <c r="J3020" s="59">
        <v>4.35</v>
      </c>
      <c r="K3020" s="59" t="s">
        <v>514</v>
      </c>
      <c r="L3020" s="66">
        <v>108</v>
      </c>
    </row>
    <row r="3021" ht="25" customHeight="1" spans="1:12">
      <c r="A3021" s="59">
        <v>3019</v>
      </c>
      <c r="B3021" s="59" t="s">
        <v>65</v>
      </c>
      <c r="C3021" s="59" t="s">
        <v>3634</v>
      </c>
      <c r="D3021" s="59">
        <v>4.35</v>
      </c>
      <c r="E3021" s="62">
        <v>30000</v>
      </c>
      <c r="F3021" s="59" t="s">
        <v>3620</v>
      </c>
      <c r="G3021" s="59" t="s">
        <v>3621</v>
      </c>
      <c r="H3021" s="59">
        <v>20200630</v>
      </c>
      <c r="I3021" s="59" t="s">
        <v>52</v>
      </c>
      <c r="J3021" s="59">
        <v>4.35</v>
      </c>
      <c r="K3021" s="59" t="s">
        <v>514</v>
      </c>
      <c r="L3021" s="66">
        <v>223</v>
      </c>
    </row>
    <row r="3022" ht="25" customHeight="1" spans="1:12">
      <c r="A3022" s="59">
        <v>3020</v>
      </c>
      <c r="B3022" s="59" t="s">
        <v>65</v>
      </c>
      <c r="C3022" s="59" t="s">
        <v>3635</v>
      </c>
      <c r="D3022" s="59">
        <v>4.35</v>
      </c>
      <c r="E3022" s="62">
        <v>20000</v>
      </c>
      <c r="F3022" s="59" t="s">
        <v>3614</v>
      </c>
      <c r="G3022" s="59" t="s">
        <v>3615</v>
      </c>
      <c r="H3022" s="59">
        <v>20200630</v>
      </c>
      <c r="I3022" s="59" t="s">
        <v>52</v>
      </c>
      <c r="J3022" s="59">
        <v>4.35</v>
      </c>
      <c r="K3022" s="59" t="s">
        <v>514</v>
      </c>
      <c r="L3022" s="66">
        <v>113</v>
      </c>
    </row>
    <row r="3023" ht="25" customHeight="1" spans="1:12">
      <c r="A3023" s="59">
        <v>3021</v>
      </c>
      <c r="B3023" s="59" t="s">
        <v>65</v>
      </c>
      <c r="C3023" s="59" t="s">
        <v>3636</v>
      </c>
      <c r="D3023" s="59">
        <v>4.35</v>
      </c>
      <c r="E3023" s="62">
        <v>10000</v>
      </c>
      <c r="F3023" s="59" t="s">
        <v>299</v>
      </c>
      <c r="G3023" s="59" t="s">
        <v>1805</v>
      </c>
      <c r="H3023" s="59">
        <v>20200630</v>
      </c>
      <c r="I3023" s="59" t="s">
        <v>52</v>
      </c>
      <c r="J3023" s="59">
        <v>4.35</v>
      </c>
      <c r="K3023" s="59" t="s">
        <v>514</v>
      </c>
      <c r="L3023" s="66">
        <v>25</v>
      </c>
    </row>
    <row r="3024" ht="25" customHeight="1" spans="1:12">
      <c r="A3024" s="59">
        <v>3022</v>
      </c>
      <c r="B3024" s="59" t="s">
        <v>65</v>
      </c>
      <c r="C3024" s="59" t="s">
        <v>3637</v>
      </c>
      <c r="D3024" s="59">
        <v>4.35</v>
      </c>
      <c r="E3024" s="62">
        <v>10000</v>
      </c>
      <c r="F3024" s="59" t="s">
        <v>3593</v>
      </c>
      <c r="G3024" s="59" t="s">
        <v>3594</v>
      </c>
      <c r="H3024" s="59">
        <v>20200630</v>
      </c>
      <c r="I3024" s="59" t="s">
        <v>52</v>
      </c>
      <c r="J3024" s="59">
        <v>4.35</v>
      </c>
      <c r="K3024" s="59" t="s">
        <v>514</v>
      </c>
      <c r="L3024" s="66">
        <v>67</v>
      </c>
    </row>
    <row r="3025" ht="25" customHeight="1" spans="1:12">
      <c r="A3025" s="59">
        <v>3023</v>
      </c>
      <c r="B3025" s="59" t="s">
        <v>65</v>
      </c>
      <c r="C3025" s="59" t="s">
        <v>3638</v>
      </c>
      <c r="D3025" s="59">
        <v>4.35</v>
      </c>
      <c r="E3025" s="62">
        <v>30000</v>
      </c>
      <c r="F3025" s="59" t="s">
        <v>263</v>
      </c>
      <c r="G3025" s="59" t="s">
        <v>3576</v>
      </c>
      <c r="H3025" s="59">
        <v>20200630</v>
      </c>
      <c r="I3025" s="59" t="s">
        <v>52</v>
      </c>
      <c r="J3025" s="59">
        <v>4.35</v>
      </c>
      <c r="K3025" s="59" t="s">
        <v>514</v>
      </c>
      <c r="L3025" s="66">
        <v>320</v>
      </c>
    </row>
    <row r="3026" ht="25" customHeight="1" spans="1:12">
      <c r="A3026" s="59">
        <v>3024</v>
      </c>
      <c r="B3026" s="59" t="s">
        <v>65</v>
      </c>
      <c r="C3026" s="59" t="s">
        <v>3639</v>
      </c>
      <c r="D3026" s="59">
        <v>4.35</v>
      </c>
      <c r="E3026" s="62">
        <v>50000</v>
      </c>
      <c r="F3026" s="59" t="s">
        <v>519</v>
      </c>
      <c r="G3026" s="59" t="s">
        <v>3518</v>
      </c>
      <c r="H3026" s="59">
        <v>20200630</v>
      </c>
      <c r="I3026" s="59" t="s">
        <v>52</v>
      </c>
      <c r="J3026" s="59">
        <v>4.35</v>
      </c>
      <c r="K3026" s="59" t="s">
        <v>514</v>
      </c>
      <c r="L3026" s="66">
        <v>120</v>
      </c>
    </row>
    <row r="3027" ht="25" customHeight="1" spans="1:12">
      <c r="A3027" s="59">
        <v>3025</v>
      </c>
      <c r="B3027" s="59" t="s">
        <v>54</v>
      </c>
      <c r="C3027" s="59" t="s">
        <v>3640</v>
      </c>
      <c r="D3027" s="59">
        <v>4.35</v>
      </c>
      <c r="E3027" s="62">
        <v>10000</v>
      </c>
      <c r="F3027" s="59" t="s">
        <v>3620</v>
      </c>
      <c r="G3027" s="59" t="s">
        <v>3621</v>
      </c>
      <c r="H3027" s="59">
        <v>20200630</v>
      </c>
      <c r="I3027" s="59" t="s">
        <v>52</v>
      </c>
      <c r="J3027" s="59">
        <v>4.35</v>
      </c>
      <c r="K3027" s="59" t="s">
        <v>514</v>
      </c>
      <c r="L3027" s="66">
        <v>74</v>
      </c>
    </row>
    <row r="3028" ht="25" customHeight="1" spans="1:12">
      <c r="A3028" s="59">
        <v>3026</v>
      </c>
      <c r="B3028" s="59" t="s">
        <v>54</v>
      </c>
      <c r="C3028" s="59" t="s">
        <v>3641</v>
      </c>
      <c r="D3028" s="59">
        <v>4.35</v>
      </c>
      <c r="E3028" s="62">
        <v>50000</v>
      </c>
      <c r="F3028" s="59" t="s">
        <v>3642</v>
      </c>
      <c r="G3028" s="59" t="s">
        <v>3643</v>
      </c>
      <c r="H3028" s="59">
        <v>20200630</v>
      </c>
      <c r="I3028" s="59" t="s">
        <v>52</v>
      </c>
      <c r="J3028" s="59">
        <v>4.35</v>
      </c>
      <c r="K3028" s="59" t="s">
        <v>514</v>
      </c>
      <c r="L3028" s="66">
        <v>426</v>
      </c>
    </row>
    <row r="3029" ht="25" customHeight="1" spans="1:12">
      <c r="A3029" s="59">
        <v>3027</v>
      </c>
      <c r="B3029" s="59" t="s">
        <v>54</v>
      </c>
      <c r="C3029" s="59" t="s">
        <v>3644</v>
      </c>
      <c r="D3029" s="59">
        <v>4.35</v>
      </c>
      <c r="E3029" s="62">
        <v>50000</v>
      </c>
      <c r="F3029" s="59" t="s">
        <v>3620</v>
      </c>
      <c r="G3029" s="59" t="s">
        <v>3621</v>
      </c>
      <c r="H3029" s="59">
        <v>20200630</v>
      </c>
      <c r="I3029" s="59" t="s">
        <v>52</v>
      </c>
      <c r="J3029" s="59">
        <v>4.35</v>
      </c>
      <c r="K3029" s="59" t="s">
        <v>514</v>
      </c>
      <c r="L3029" s="66">
        <v>372</v>
      </c>
    </row>
    <row r="3030" ht="25" customHeight="1" spans="1:12">
      <c r="A3030" s="59">
        <v>3028</v>
      </c>
      <c r="B3030" s="59" t="s">
        <v>54</v>
      </c>
      <c r="C3030" s="59" t="s">
        <v>3645</v>
      </c>
      <c r="D3030" s="59">
        <v>4.35</v>
      </c>
      <c r="E3030" s="62">
        <v>30000</v>
      </c>
      <c r="F3030" s="59" t="s">
        <v>263</v>
      </c>
      <c r="G3030" s="59" t="s">
        <v>3576</v>
      </c>
      <c r="H3030" s="59">
        <v>20200630</v>
      </c>
      <c r="I3030" s="59" t="s">
        <v>52</v>
      </c>
      <c r="J3030" s="59">
        <v>4.35</v>
      </c>
      <c r="K3030" s="59" t="s">
        <v>514</v>
      </c>
      <c r="L3030" s="66">
        <v>320</v>
      </c>
    </row>
    <row r="3031" ht="25" customHeight="1" spans="1:12">
      <c r="A3031" s="59">
        <v>3029</v>
      </c>
      <c r="B3031" s="59" t="s">
        <v>54</v>
      </c>
      <c r="C3031" s="59" t="s">
        <v>3646</v>
      </c>
      <c r="D3031" s="59">
        <v>4.35</v>
      </c>
      <c r="E3031" s="62">
        <v>30000</v>
      </c>
      <c r="F3031" s="59" t="s">
        <v>3570</v>
      </c>
      <c r="G3031" s="59" t="s">
        <v>3571</v>
      </c>
      <c r="H3031" s="59">
        <v>20200630</v>
      </c>
      <c r="I3031" s="59" t="s">
        <v>52</v>
      </c>
      <c r="J3031" s="59">
        <v>4.35</v>
      </c>
      <c r="K3031" s="59" t="s">
        <v>514</v>
      </c>
      <c r="L3031" s="66">
        <v>295</v>
      </c>
    </row>
    <row r="3032" ht="25" customHeight="1" spans="1:12">
      <c r="A3032" s="59">
        <v>3030</v>
      </c>
      <c r="B3032" s="59" t="s">
        <v>54</v>
      </c>
      <c r="C3032" s="59" t="s">
        <v>3647</v>
      </c>
      <c r="D3032" s="59">
        <v>4.35</v>
      </c>
      <c r="E3032" s="62">
        <v>30000</v>
      </c>
      <c r="F3032" s="59" t="s">
        <v>3570</v>
      </c>
      <c r="G3032" s="59" t="s">
        <v>3571</v>
      </c>
      <c r="H3032" s="59">
        <v>20200630</v>
      </c>
      <c r="I3032" s="59" t="s">
        <v>52</v>
      </c>
      <c r="J3032" s="59">
        <v>4.35</v>
      </c>
      <c r="K3032" s="59" t="s">
        <v>514</v>
      </c>
      <c r="L3032" s="66">
        <v>295</v>
      </c>
    </row>
    <row r="3033" ht="25" customHeight="1" spans="1:12">
      <c r="A3033" s="59">
        <v>3031</v>
      </c>
      <c r="B3033" s="59" t="s">
        <v>54</v>
      </c>
      <c r="C3033" s="59" t="s">
        <v>3648</v>
      </c>
      <c r="D3033" s="59">
        <v>4.35</v>
      </c>
      <c r="E3033" s="62">
        <v>30000</v>
      </c>
      <c r="F3033" s="59" t="s">
        <v>3573</v>
      </c>
      <c r="G3033" s="59" t="s">
        <v>3574</v>
      </c>
      <c r="H3033" s="59">
        <v>20200630</v>
      </c>
      <c r="I3033" s="59" t="s">
        <v>52</v>
      </c>
      <c r="J3033" s="59">
        <v>4.35</v>
      </c>
      <c r="K3033" s="59" t="s">
        <v>514</v>
      </c>
      <c r="L3033" s="66">
        <v>284</v>
      </c>
    </row>
    <row r="3034" ht="25" customHeight="1" spans="1:12">
      <c r="A3034" s="59">
        <v>3032</v>
      </c>
      <c r="B3034" s="59" t="s">
        <v>54</v>
      </c>
      <c r="C3034" s="59" t="s">
        <v>3649</v>
      </c>
      <c r="D3034" s="59">
        <v>4.35</v>
      </c>
      <c r="E3034" s="62">
        <v>20000</v>
      </c>
      <c r="F3034" s="59" t="s">
        <v>3537</v>
      </c>
      <c r="G3034" s="59" t="s">
        <v>3538</v>
      </c>
      <c r="H3034" s="59">
        <v>20200630</v>
      </c>
      <c r="I3034" s="59" t="s">
        <v>52</v>
      </c>
      <c r="J3034" s="59">
        <v>4.35</v>
      </c>
      <c r="K3034" s="59" t="s">
        <v>514</v>
      </c>
      <c r="L3034" s="66">
        <v>158</v>
      </c>
    </row>
    <row r="3035" ht="25" customHeight="1" spans="1:12">
      <c r="A3035" s="59">
        <v>3033</v>
      </c>
      <c r="B3035" s="59" t="s">
        <v>74</v>
      </c>
      <c r="C3035" s="59" t="s">
        <v>515</v>
      </c>
      <c r="D3035" s="59">
        <v>4.35</v>
      </c>
      <c r="E3035" s="62">
        <v>50000</v>
      </c>
      <c r="F3035" s="59" t="s">
        <v>299</v>
      </c>
      <c r="G3035" s="59" t="s">
        <v>1805</v>
      </c>
      <c r="H3035" s="59">
        <v>20200630</v>
      </c>
      <c r="I3035" s="59" t="s">
        <v>52</v>
      </c>
      <c r="J3035" s="59">
        <v>4.35</v>
      </c>
      <c r="K3035" s="59" t="s">
        <v>514</v>
      </c>
      <c r="L3035" s="66">
        <v>126</v>
      </c>
    </row>
    <row r="3036" ht="25" customHeight="1" spans="1:12">
      <c r="A3036" s="59">
        <v>3034</v>
      </c>
      <c r="B3036" s="59" t="s">
        <v>74</v>
      </c>
      <c r="C3036" s="59" t="s">
        <v>521</v>
      </c>
      <c r="D3036" s="59">
        <v>4.35</v>
      </c>
      <c r="E3036" s="62">
        <v>30000</v>
      </c>
      <c r="F3036" s="59" t="s">
        <v>299</v>
      </c>
      <c r="G3036" s="59" t="s">
        <v>1805</v>
      </c>
      <c r="H3036" s="59">
        <v>20200630</v>
      </c>
      <c r="I3036" s="59" t="s">
        <v>52</v>
      </c>
      <c r="J3036" s="59">
        <v>4.35</v>
      </c>
      <c r="K3036" s="59" t="s">
        <v>514</v>
      </c>
      <c r="L3036" s="66">
        <v>76</v>
      </c>
    </row>
    <row r="3037" ht="25" customHeight="1" spans="1:12">
      <c r="A3037" s="59">
        <v>3035</v>
      </c>
      <c r="B3037" s="59" t="s">
        <v>74</v>
      </c>
      <c r="C3037" s="59" t="s">
        <v>512</v>
      </c>
      <c r="D3037" s="59">
        <v>4.35</v>
      </c>
      <c r="E3037" s="62">
        <v>50000</v>
      </c>
      <c r="F3037" s="59" t="s">
        <v>299</v>
      </c>
      <c r="G3037" s="59" t="s">
        <v>1805</v>
      </c>
      <c r="H3037" s="59">
        <v>20200630</v>
      </c>
      <c r="I3037" s="59" t="s">
        <v>52</v>
      </c>
      <c r="J3037" s="59">
        <v>4.35</v>
      </c>
      <c r="K3037" s="59" t="s">
        <v>514</v>
      </c>
      <c r="L3037" s="66">
        <v>126</v>
      </c>
    </row>
    <row r="3038" ht="25" customHeight="1" spans="1:12">
      <c r="A3038" s="59">
        <v>3036</v>
      </c>
      <c r="B3038" s="59" t="s">
        <v>359</v>
      </c>
      <c r="C3038" s="59" t="s">
        <v>3650</v>
      </c>
      <c r="D3038" s="59">
        <v>4.35</v>
      </c>
      <c r="E3038" s="62">
        <v>10000</v>
      </c>
      <c r="F3038" s="59" t="s">
        <v>3524</v>
      </c>
      <c r="G3038" s="59" t="s">
        <v>3525</v>
      </c>
      <c r="H3038" s="59">
        <v>20200630</v>
      </c>
      <c r="I3038" s="59" t="s">
        <v>52</v>
      </c>
      <c r="J3038" s="59">
        <v>4.35</v>
      </c>
      <c r="K3038" s="59" t="s">
        <v>514</v>
      </c>
      <c r="L3038" s="66">
        <v>58</v>
      </c>
    </row>
    <row r="3039" ht="25" customHeight="1" spans="1:12">
      <c r="A3039" s="59">
        <v>3037</v>
      </c>
      <c r="B3039" s="59" t="s">
        <v>359</v>
      </c>
      <c r="C3039" s="59" t="s">
        <v>3651</v>
      </c>
      <c r="D3039" s="59">
        <v>4.35</v>
      </c>
      <c r="E3039" s="62">
        <v>10000</v>
      </c>
      <c r="F3039" s="59" t="s">
        <v>2057</v>
      </c>
      <c r="G3039" s="59" t="s">
        <v>2424</v>
      </c>
      <c r="H3039" s="59">
        <v>20200630</v>
      </c>
      <c r="I3039" s="59" t="s">
        <v>52</v>
      </c>
      <c r="J3039" s="59">
        <v>4.35</v>
      </c>
      <c r="K3039" s="59" t="s">
        <v>514</v>
      </c>
      <c r="L3039" s="66">
        <v>110</v>
      </c>
    </row>
    <row r="3040" ht="25" customHeight="1" spans="1:12">
      <c r="A3040" s="59">
        <v>3038</v>
      </c>
      <c r="B3040" s="59" t="s">
        <v>359</v>
      </c>
      <c r="C3040" s="59" t="s">
        <v>3652</v>
      </c>
      <c r="D3040" s="59">
        <v>4.35</v>
      </c>
      <c r="E3040" s="62">
        <v>50000</v>
      </c>
      <c r="F3040" s="59" t="s">
        <v>3573</v>
      </c>
      <c r="G3040" s="59" t="s">
        <v>3574</v>
      </c>
      <c r="H3040" s="59">
        <v>20200630</v>
      </c>
      <c r="I3040" s="59" t="s">
        <v>52</v>
      </c>
      <c r="J3040" s="59">
        <v>4.35</v>
      </c>
      <c r="K3040" s="59" t="s">
        <v>514</v>
      </c>
      <c r="L3040" s="66">
        <v>474</v>
      </c>
    </row>
    <row r="3041" ht="25" customHeight="1" spans="1:12">
      <c r="A3041" s="59">
        <v>3039</v>
      </c>
      <c r="B3041" s="59" t="s">
        <v>359</v>
      </c>
      <c r="C3041" s="59" t="s">
        <v>368</v>
      </c>
      <c r="D3041" s="59">
        <v>4.35</v>
      </c>
      <c r="E3041" s="62">
        <v>50000</v>
      </c>
      <c r="F3041" s="59" t="s">
        <v>3529</v>
      </c>
      <c r="G3041" s="59" t="s">
        <v>3530</v>
      </c>
      <c r="H3041" s="59">
        <v>20200630</v>
      </c>
      <c r="I3041" s="59" t="s">
        <v>52</v>
      </c>
      <c r="J3041" s="59">
        <v>4.35</v>
      </c>
      <c r="K3041" s="59" t="s">
        <v>514</v>
      </c>
      <c r="L3041" s="66">
        <v>408</v>
      </c>
    </row>
    <row r="3042" ht="25" customHeight="1" spans="1:12">
      <c r="A3042" s="59">
        <v>3040</v>
      </c>
      <c r="B3042" s="59" t="s">
        <v>359</v>
      </c>
      <c r="C3042" s="59" t="s">
        <v>3653</v>
      </c>
      <c r="D3042" s="59">
        <v>4.35</v>
      </c>
      <c r="E3042" s="62">
        <v>10000</v>
      </c>
      <c r="F3042" s="59" t="s">
        <v>3544</v>
      </c>
      <c r="G3042" s="59" t="s">
        <v>3545</v>
      </c>
      <c r="H3042" s="59">
        <v>20200630</v>
      </c>
      <c r="I3042" s="59" t="s">
        <v>52</v>
      </c>
      <c r="J3042" s="59">
        <v>4.35</v>
      </c>
      <c r="K3042" s="59" t="s">
        <v>514</v>
      </c>
      <c r="L3042" s="66">
        <v>35</v>
      </c>
    </row>
    <row r="3043" ht="25" customHeight="1" spans="1:12">
      <c r="A3043" s="59">
        <v>3041</v>
      </c>
      <c r="B3043" s="59" t="s">
        <v>359</v>
      </c>
      <c r="C3043" s="59" t="s">
        <v>3654</v>
      </c>
      <c r="D3043" s="59">
        <v>4.35</v>
      </c>
      <c r="E3043" s="62">
        <v>40000</v>
      </c>
      <c r="F3043" s="59" t="s">
        <v>2057</v>
      </c>
      <c r="G3043" s="59" t="s">
        <v>2424</v>
      </c>
      <c r="H3043" s="59">
        <v>20200630</v>
      </c>
      <c r="I3043" s="59" t="s">
        <v>52</v>
      </c>
      <c r="J3043" s="59">
        <v>4.35</v>
      </c>
      <c r="K3043" s="59" t="s">
        <v>514</v>
      </c>
      <c r="L3043" s="66">
        <v>442</v>
      </c>
    </row>
    <row r="3044" ht="25" customHeight="1" spans="1:12">
      <c r="A3044" s="59">
        <v>3042</v>
      </c>
      <c r="B3044" s="59" t="s">
        <v>359</v>
      </c>
      <c r="C3044" s="59" t="s">
        <v>3655</v>
      </c>
      <c r="D3044" s="59">
        <v>4.35</v>
      </c>
      <c r="E3044" s="62">
        <v>30000</v>
      </c>
      <c r="F3044" s="59" t="s">
        <v>275</v>
      </c>
      <c r="G3044" s="59" t="s">
        <v>3656</v>
      </c>
      <c r="H3044" s="59">
        <v>20200630</v>
      </c>
      <c r="I3044" s="59" t="s">
        <v>52</v>
      </c>
      <c r="J3044" s="59">
        <v>4.35</v>
      </c>
      <c r="K3044" s="59" t="s">
        <v>514</v>
      </c>
      <c r="L3044" s="66">
        <v>302</v>
      </c>
    </row>
    <row r="3045" ht="25" customHeight="1" spans="1:12">
      <c r="A3045" s="59">
        <v>3043</v>
      </c>
      <c r="B3045" s="59" t="s">
        <v>359</v>
      </c>
      <c r="C3045" s="59" t="s">
        <v>3657</v>
      </c>
      <c r="D3045" s="59">
        <v>4.35</v>
      </c>
      <c r="E3045" s="62">
        <v>30000</v>
      </c>
      <c r="F3045" s="59" t="s">
        <v>3570</v>
      </c>
      <c r="G3045" s="59" t="s">
        <v>3571</v>
      </c>
      <c r="H3045" s="59">
        <v>20200630</v>
      </c>
      <c r="I3045" s="59" t="s">
        <v>52</v>
      </c>
      <c r="J3045" s="59">
        <v>4.35</v>
      </c>
      <c r="K3045" s="59" t="s">
        <v>514</v>
      </c>
      <c r="L3045" s="66">
        <v>295</v>
      </c>
    </row>
    <row r="3046" ht="25" customHeight="1" spans="1:12">
      <c r="A3046" s="59">
        <v>3044</v>
      </c>
      <c r="B3046" s="59" t="s">
        <v>359</v>
      </c>
      <c r="C3046" s="59" t="s">
        <v>3658</v>
      </c>
      <c r="D3046" s="59">
        <v>4.35</v>
      </c>
      <c r="E3046" s="62">
        <v>50000</v>
      </c>
      <c r="F3046" s="59" t="s">
        <v>284</v>
      </c>
      <c r="G3046" s="59" t="s">
        <v>3535</v>
      </c>
      <c r="H3046" s="59">
        <v>20200630</v>
      </c>
      <c r="I3046" s="59" t="s">
        <v>52</v>
      </c>
      <c r="J3046" s="59">
        <v>4.35</v>
      </c>
      <c r="K3046" s="59" t="s">
        <v>514</v>
      </c>
      <c r="L3046" s="66">
        <v>456</v>
      </c>
    </row>
    <row r="3047" ht="25" customHeight="1" spans="1:12">
      <c r="A3047" s="59">
        <v>3045</v>
      </c>
      <c r="B3047" s="59" t="s">
        <v>359</v>
      </c>
      <c r="C3047" s="59" t="s">
        <v>3659</v>
      </c>
      <c r="D3047" s="59">
        <v>4.35</v>
      </c>
      <c r="E3047" s="62">
        <v>10000</v>
      </c>
      <c r="F3047" s="59" t="s">
        <v>517</v>
      </c>
      <c r="G3047" s="59" t="s">
        <v>3660</v>
      </c>
      <c r="H3047" s="59">
        <v>20200630</v>
      </c>
      <c r="I3047" s="59" t="s">
        <v>52</v>
      </c>
      <c r="J3047" s="59">
        <v>4.35</v>
      </c>
      <c r="K3047" s="59" t="s">
        <v>514</v>
      </c>
      <c r="L3047" s="66">
        <v>34</v>
      </c>
    </row>
    <row r="3048" ht="25" customHeight="1" spans="1:12">
      <c r="A3048" s="59">
        <v>3046</v>
      </c>
      <c r="B3048" s="59" t="s">
        <v>359</v>
      </c>
      <c r="C3048" s="59" t="s">
        <v>3661</v>
      </c>
      <c r="D3048" s="59">
        <v>4.35</v>
      </c>
      <c r="E3048" s="62">
        <v>50000</v>
      </c>
      <c r="F3048" s="59" t="s">
        <v>519</v>
      </c>
      <c r="G3048" s="59" t="s">
        <v>3518</v>
      </c>
      <c r="H3048" s="59">
        <v>20200630</v>
      </c>
      <c r="I3048" s="59" t="s">
        <v>52</v>
      </c>
      <c r="J3048" s="59">
        <v>4.35</v>
      </c>
      <c r="K3048" s="59" t="s">
        <v>514</v>
      </c>
      <c r="L3048" s="66">
        <v>120</v>
      </c>
    </row>
    <row r="3049" ht="25" customHeight="1" spans="1:12">
      <c r="A3049" s="59">
        <v>3047</v>
      </c>
      <c r="B3049" s="59" t="s">
        <v>359</v>
      </c>
      <c r="C3049" s="59" t="s">
        <v>3662</v>
      </c>
      <c r="D3049" s="59">
        <v>4.35</v>
      </c>
      <c r="E3049" s="62">
        <v>20000</v>
      </c>
      <c r="F3049" s="59" t="s">
        <v>3570</v>
      </c>
      <c r="G3049" s="59" t="s">
        <v>3571</v>
      </c>
      <c r="H3049" s="59">
        <v>20200630</v>
      </c>
      <c r="I3049" s="59" t="s">
        <v>52</v>
      </c>
      <c r="J3049" s="59">
        <v>4.35</v>
      </c>
      <c r="K3049" s="59" t="s">
        <v>514</v>
      </c>
      <c r="L3049" s="66">
        <v>197</v>
      </c>
    </row>
    <row r="3050" ht="25" customHeight="1" spans="1:12">
      <c r="A3050" s="59">
        <v>3048</v>
      </c>
      <c r="B3050" s="59" t="s">
        <v>359</v>
      </c>
      <c r="C3050" s="59" t="s">
        <v>3663</v>
      </c>
      <c r="D3050" s="59">
        <v>4.35</v>
      </c>
      <c r="E3050" s="62">
        <v>20000</v>
      </c>
      <c r="F3050" s="59" t="s">
        <v>3573</v>
      </c>
      <c r="G3050" s="59" t="s">
        <v>3574</v>
      </c>
      <c r="H3050" s="59">
        <v>20200630</v>
      </c>
      <c r="I3050" s="59" t="s">
        <v>52</v>
      </c>
      <c r="J3050" s="59">
        <v>4.35</v>
      </c>
      <c r="K3050" s="59" t="s">
        <v>514</v>
      </c>
      <c r="L3050" s="66">
        <v>190</v>
      </c>
    </row>
    <row r="3051" ht="25" customHeight="1" spans="1:12">
      <c r="A3051" s="59">
        <v>3049</v>
      </c>
      <c r="B3051" s="59" t="s">
        <v>359</v>
      </c>
      <c r="C3051" s="59" t="s">
        <v>3664</v>
      </c>
      <c r="D3051" s="59">
        <v>4.35</v>
      </c>
      <c r="E3051" s="62">
        <v>30000</v>
      </c>
      <c r="F3051" s="59" t="s">
        <v>3537</v>
      </c>
      <c r="G3051" s="59" t="s">
        <v>3538</v>
      </c>
      <c r="H3051" s="59">
        <v>20200630</v>
      </c>
      <c r="I3051" s="59" t="s">
        <v>52</v>
      </c>
      <c r="J3051" s="59">
        <v>4.35</v>
      </c>
      <c r="K3051" s="59" t="s">
        <v>514</v>
      </c>
      <c r="L3051" s="66">
        <v>238</v>
      </c>
    </row>
    <row r="3052" ht="25" customHeight="1" spans="1:12">
      <c r="A3052" s="59">
        <v>3050</v>
      </c>
      <c r="B3052" s="59" t="s">
        <v>359</v>
      </c>
      <c r="C3052" s="59" t="s">
        <v>3665</v>
      </c>
      <c r="D3052" s="59">
        <v>4.35</v>
      </c>
      <c r="E3052" s="62">
        <v>50000</v>
      </c>
      <c r="F3052" s="59" t="s">
        <v>519</v>
      </c>
      <c r="G3052" s="59" t="s">
        <v>3518</v>
      </c>
      <c r="H3052" s="59">
        <v>20200630</v>
      </c>
      <c r="I3052" s="59" t="s">
        <v>52</v>
      </c>
      <c r="J3052" s="59">
        <v>4.35</v>
      </c>
      <c r="K3052" s="59" t="s">
        <v>514</v>
      </c>
      <c r="L3052" s="66">
        <v>120</v>
      </c>
    </row>
    <row r="3053" ht="25" customHeight="1" spans="1:12">
      <c r="A3053" s="59">
        <v>3051</v>
      </c>
      <c r="B3053" s="59" t="s">
        <v>359</v>
      </c>
      <c r="C3053" s="59" t="s">
        <v>3666</v>
      </c>
      <c r="D3053" s="59">
        <v>4.35</v>
      </c>
      <c r="E3053" s="62">
        <v>10000</v>
      </c>
      <c r="F3053" s="59" t="s">
        <v>292</v>
      </c>
      <c r="G3053" s="59" t="s">
        <v>3667</v>
      </c>
      <c r="H3053" s="59">
        <v>20200630</v>
      </c>
      <c r="I3053" s="59" t="s">
        <v>52</v>
      </c>
      <c r="J3053" s="59">
        <v>4.35</v>
      </c>
      <c r="K3053" s="59" t="s">
        <v>514</v>
      </c>
      <c r="L3053" s="66">
        <v>88</v>
      </c>
    </row>
    <row r="3054" ht="25" customHeight="1" spans="1:12">
      <c r="A3054" s="59">
        <v>3052</v>
      </c>
      <c r="B3054" s="59" t="s">
        <v>359</v>
      </c>
      <c r="C3054" s="59" t="s">
        <v>3668</v>
      </c>
      <c r="D3054" s="59">
        <v>4.35</v>
      </c>
      <c r="E3054" s="62">
        <v>10000</v>
      </c>
      <c r="F3054" s="59" t="s">
        <v>3554</v>
      </c>
      <c r="G3054" s="59" t="s">
        <v>3555</v>
      </c>
      <c r="H3054" s="59">
        <v>20200630</v>
      </c>
      <c r="I3054" s="59" t="s">
        <v>52</v>
      </c>
      <c r="J3054" s="59">
        <v>4.35</v>
      </c>
      <c r="K3054" s="59" t="s">
        <v>514</v>
      </c>
      <c r="L3054" s="66">
        <v>83</v>
      </c>
    </row>
    <row r="3055" ht="25" customHeight="1" spans="1:12">
      <c r="A3055" s="59">
        <v>3053</v>
      </c>
      <c r="B3055" s="59" t="s">
        <v>359</v>
      </c>
      <c r="C3055" s="59" t="s">
        <v>376</v>
      </c>
      <c r="D3055" s="59">
        <v>4.35</v>
      </c>
      <c r="E3055" s="62">
        <v>30000</v>
      </c>
      <c r="F3055" s="59" t="s">
        <v>265</v>
      </c>
      <c r="G3055" s="59" t="s">
        <v>3599</v>
      </c>
      <c r="H3055" s="59">
        <v>20200630</v>
      </c>
      <c r="I3055" s="59" t="s">
        <v>52</v>
      </c>
      <c r="J3055" s="59">
        <v>4.35</v>
      </c>
      <c r="K3055" s="59" t="s">
        <v>514</v>
      </c>
      <c r="L3055" s="66">
        <v>230</v>
      </c>
    </row>
    <row r="3056" ht="25" customHeight="1" spans="1:12">
      <c r="A3056" s="59">
        <v>3054</v>
      </c>
      <c r="B3056" s="59" t="s">
        <v>359</v>
      </c>
      <c r="C3056" s="59" t="s">
        <v>371</v>
      </c>
      <c r="D3056" s="59">
        <v>4.35</v>
      </c>
      <c r="E3056" s="62">
        <v>20000</v>
      </c>
      <c r="F3056" s="59" t="s">
        <v>303</v>
      </c>
      <c r="G3056" s="59" t="s">
        <v>3318</v>
      </c>
      <c r="H3056" s="59">
        <v>20200630</v>
      </c>
      <c r="I3056" s="59" t="s">
        <v>52</v>
      </c>
      <c r="J3056" s="59">
        <v>4.35</v>
      </c>
      <c r="K3056" s="59" t="s">
        <v>514</v>
      </c>
      <c r="L3056" s="66">
        <v>72</v>
      </c>
    </row>
    <row r="3057" ht="25" customHeight="1" spans="1:12">
      <c r="A3057" s="59">
        <v>3055</v>
      </c>
      <c r="B3057" s="59" t="s">
        <v>359</v>
      </c>
      <c r="C3057" s="59" t="s">
        <v>3669</v>
      </c>
      <c r="D3057" s="59">
        <v>4.35</v>
      </c>
      <c r="E3057" s="62">
        <v>30000</v>
      </c>
      <c r="F3057" s="59" t="s">
        <v>3537</v>
      </c>
      <c r="G3057" s="59" t="s">
        <v>3538</v>
      </c>
      <c r="H3057" s="59">
        <v>20200630</v>
      </c>
      <c r="I3057" s="59" t="s">
        <v>52</v>
      </c>
      <c r="J3057" s="59">
        <v>4.35</v>
      </c>
      <c r="K3057" s="59" t="s">
        <v>514</v>
      </c>
      <c r="L3057" s="66">
        <v>238</v>
      </c>
    </row>
    <row r="3058" ht="25" customHeight="1" spans="1:12">
      <c r="A3058" s="59">
        <v>3056</v>
      </c>
      <c r="B3058" s="59" t="s">
        <v>359</v>
      </c>
      <c r="C3058" s="59" t="s">
        <v>3670</v>
      </c>
      <c r="D3058" s="59">
        <v>4.35</v>
      </c>
      <c r="E3058" s="62">
        <v>10000</v>
      </c>
      <c r="F3058" s="59" t="s">
        <v>292</v>
      </c>
      <c r="G3058" s="59" t="s">
        <v>3667</v>
      </c>
      <c r="H3058" s="59">
        <v>20200630</v>
      </c>
      <c r="I3058" s="59" t="s">
        <v>52</v>
      </c>
      <c r="J3058" s="59">
        <v>4.35</v>
      </c>
      <c r="K3058" s="59" t="s">
        <v>514</v>
      </c>
      <c r="L3058" s="66">
        <v>88</v>
      </c>
    </row>
    <row r="3059" ht="25" customHeight="1" spans="1:12">
      <c r="A3059" s="59">
        <v>3057</v>
      </c>
      <c r="B3059" s="59" t="s">
        <v>359</v>
      </c>
      <c r="C3059" s="59" t="s">
        <v>3671</v>
      </c>
      <c r="D3059" s="59">
        <v>4.35</v>
      </c>
      <c r="E3059" s="62">
        <v>20000</v>
      </c>
      <c r="F3059" s="59" t="s">
        <v>292</v>
      </c>
      <c r="G3059" s="59" t="s">
        <v>3667</v>
      </c>
      <c r="H3059" s="59">
        <v>20200630</v>
      </c>
      <c r="I3059" s="59" t="s">
        <v>52</v>
      </c>
      <c r="J3059" s="59">
        <v>4.35</v>
      </c>
      <c r="K3059" s="59" t="s">
        <v>514</v>
      </c>
      <c r="L3059" s="66">
        <v>199</v>
      </c>
    </row>
    <row r="3060" ht="25" customHeight="1" spans="1:12">
      <c r="A3060" s="59">
        <v>3058</v>
      </c>
      <c r="B3060" s="59" t="s">
        <v>359</v>
      </c>
      <c r="C3060" s="59" t="s">
        <v>3672</v>
      </c>
      <c r="D3060" s="59">
        <v>4.35</v>
      </c>
      <c r="E3060" s="62">
        <v>20000</v>
      </c>
      <c r="F3060" s="59" t="s">
        <v>3554</v>
      </c>
      <c r="G3060" s="59" t="s">
        <v>3555</v>
      </c>
      <c r="H3060" s="59">
        <v>20200630</v>
      </c>
      <c r="I3060" s="59" t="s">
        <v>52</v>
      </c>
      <c r="J3060" s="59">
        <v>4.35</v>
      </c>
      <c r="K3060" s="59" t="s">
        <v>514</v>
      </c>
      <c r="L3060" s="66">
        <v>166</v>
      </c>
    </row>
    <row r="3061" ht="25" customHeight="1" spans="1:12">
      <c r="A3061" s="59">
        <v>3059</v>
      </c>
      <c r="B3061" s="59" t="s">
        <v>359</v>
      </c>
      <c r="C3061" s="59" t="s">
        <v>3673</v>
      </c>
      <c r="D3061" s="59">
        <v>4.35</v>
      </c>
      <c r="E3061" s="62">
        <v>10000</v>
      </c>
      <c r="F3061" s="59" t="s">
        <v>3524</v>
      </c>
      <c r="G3061" s="59" t="s">
        <v>3525</v>
      </c>
      <c r="H3061" s="59">
        <v>20200630</v>
      </c>
      <c r="I3061" s="59" t="s">
        <v>52</v>
      </c>
      <c r="J3061" s="59">
        <v>4.35</v>
      </c>
      <c r="K3061" s="59" t="s">
        <v>514</v>
      </c>
      <c r="L3061" s="66">
        <v>58</v>
      </c>
    </row>
    <row r="3062" ht="25" customHeight="1" spans="1:12">
      <c r="A3062" s="59">
        <v>3060</v>
      </c>
      <c r="B3062" s="59" t="s">
        <v>359</v>
      </c>
      <c r="C3062" s="59" t="s">
        <v>3674</v>
      </c>
      <c r="D3062" s="59">
        <v>4.35</v>
      </c>
      <c r="E3062" s="62">
        <v>20000</v>
      </c>
      <c r="F3062" s="59" t="s">
        <v>3675</v>
      </c>
      <c r="G3062" s="59" t="s">
        <v>3667</v>
      </c>
      <c r="H3062" s="59">
        <v>20200630</v>
      </c>
      <c r="I3062" s="59" t="s">
        <v>52</v>
      </c>
      <c r="J3062" s="59">
        <v>4.35</v>
      </c>
      <c r="K3062" s="59" t="s">
        <v>514</v>
      </c>
      <c r="L3062" s="66">
        <v>178</v>
      </c>
    </row>
    <row r="3063" ht="25" customHeight="1" spans="1:12">
      <c r="A3063" s="59">
        <v>3061</v>
      </c>
      <c r="B3063" s="59" t="s">
        <v>359</v>
      </c>
      <c r="C3063" s="59" t="s">
        <v>3676</v>
      </c>
      <c r="D3063" s="59">
        <v>4.35</v>
      </c>
      <c r="E3063" s="62">
        <v>50000</v>
      </c>
      <c r="F3063" s="59" t="s">
        <v>3537</v>
      </c>
      <c r="G3063" s="59" t="s">
        <v>3538</v>
      </c>
      <c r="H3063" s="59">
        <v>20200630</v>
      </c>
      <c r="I3063" s="59" t="s">
        <v>52</v>
      </c>
      <c r="J3063" s="59">
        <v>4.35</v>
      </c>
      <c r="K3063" s="59" t="s">
        <v>514</v>
      </c>
      <c r="L3063" s="66">
        <v>396</v>
      </c>
    </row>
    <row r="3064" ht="25" customHeight="1" spans="1:12">
      <c r="A3064" s="59">
        <v>3062</v>
      </c>
      <c r="B3064" s="59" t="s">
        <v>359</v>
      </c>
      <c r="C3064" s="59" t="s">
        <v>1298</v>
      </c>
      <c r="D3064" s="59">
        <v>4.35</v>
      </c>
      <c r="E3064" s="62">
        <v>30000</v>
      </c>
      <c r="F3064" s="59" t="s">
        <v>3573</v>
      </c>
      <c r="G3064" s="59" t="s">
        <v>3574</v>
      </c>
      <c r="H3064" s="59">
        <v>20200630</v>
      </c>
      <c r="I3064" s="59" t="s">
        <v>52</v>
      </c>
      <c r="J3064" s="59">
        <v>4.35</v>
      </c>
      <c r="K3064" s="59" t="s">
        <v>514</v>
      </c>
      <c r="L3064" s="66">
        <v>284</v>
      </c>
    </row>
    <row r="3065" ht="25" customHeight="1" spans="1:12">
      <c r="A3065" s="59">
        <v>3063</v>
      </c>
      <c r="B3065" s="59" t="s">
        <v>359</v>
      </c>
      <c r="C3065" s="59" t="s">
        <v>3677</v>
      </c>
      <c r="D3065" s="59">
        <v>4.35</v>
      </c>
      <c r="E3065" s="62">
        <v>30000</v>
      </c>
      <c r="F3065" s="59" t="s">
        <v>2057</v>
      </c>
      <c r="G3065" s="59" t="s">
        <v>2424</v>
      </c>
      <c r="H3065" s="59">
        <v>20200630</v>
      </c>
      <c r="I3065" s="59" t="s">
        <v>52</v>
      </c>
      <c r="J3065" s="59">
        <v>4.35</v>
      </c>
      <c r="K3065" s="59" t="s">
        <v>514</v>
      </c>
      <c r="L3065" s="66">
        <v>331</v>
      </c>
    </row>
    <row r="3066" ht="25" customHeight="1" spans="1:12">
      <c r="A3066" s="59">
        <v>3064</v>
      </c>
      <c r="B3066" s="59" t="s">
        <v>359</v>
      </c>
      <c r="C3066" s="59" t="s">
        <v>3678</v>
      </c>
      <c r="D3066" s="59">
        <v>4.35</v>
      </c>
      <c r="E3066" s="62">
        <v>10000</v>
      </c>
      <c r="F3066" s="59" t="s">
        <v>3573</v>
      </c>
      <c r="G3066" s="59" t="s">
        <v>3574</v>
      </c>
      <c r="H3066" s="59">
        <v>20200630</v>
      </c>
      <c r="I3066" s="59" t="s">
        <v>52</v>
      </c>
      <c r="J3066" s="59">
        <v>4.35</v>
      </c>
      <c r="K3066" s="59" t="s">
        <v>514</v>
      </c>
      <c r="L3066" s="66">
        <v>95</v>
      </c>
    </row>
    <row r="3067" ht="25" customHeight="1" spans="1:12">
      <c r="A3067" s="59">
        <v>3065</v>
      </c>
      <c r="B3067" s="59" t="s">
        <v>359</v>
      </c>
      <c r="C3067" s="59" t="s">
        <v>377</v>
      </c>
      <c r="D3067" s="59">
        <v>4.35</v>
      </c>
      <c r="E3067" s="62">
        <v>30000</v>
      </c>
      <c r="F3067" s="59" t="s">
        <v>3554</v>
      </c>
      <c r="G3067" s="59" t="s">
        <v>3555</v>
      </c>
      <c r="H3067" s="59">
        <v>20200630</v>
      </c>
      <c r="I3067" s="59" t="s">
        <v>52</v>
      </c>
      <c r="J3067" s="59">
        <v>4.35</v>
      </c>
      <c r="K3067" s="59" t="s">
        <v>514</v>
      </c>
      <c r="L3067" s="66">
        <v>248</v>
      </c>
    </row>
    <row r="3068" ht="25" customHeight="1" spans="1:12">
      <c r="A3068" s="59">
        <v>3066</v>
      </c>
      <c r="B3068" s="59" t="s">
        <v>359</v>
      </c>
      <c r="C3068" s="59" t="s">
        <v>3679</v>
      </c>
      <c r="D3068" s="59">
        <v>4.35</v>
      </c>
      <c r="E3068" s="62">
        <v>50000</v>
      </c>
      <c r="F3068" s="59" t="s">
        <v>3529</v>
      </c>
      <c r="G3068" s="59" t="s">
        <v>3530</v>
      </c>
      <c r="H3068" s="59">
        <v>20200630</v>
      </c>
      <c r="I3068" s="59" t="s">
        <v>52</v>
      </c>
      <c r="J3068" s="59">
        <v>4.35</v>
      </c>
      <c r="K3068" s="59" t="s">
        <v>514</v>
      </c>
      <c r="L3068" s="66">
        <v>408</v>
      </c>
    </row>
    <row r="3069" ht="25" customHeight="1" spans="1:12">
      <c r="A3069" s="59">
        <v>3067</v>
      </c>
      <c r="B3069" s="59" t="s">
        <v>359</v>
      </c>
      <c r="C3069" s="59" t="s">
        <v>360</v>
      </c>
      <c r="D3069" s="59">
        <v>4.35</v>
      </c>
      <c r="E3069" s="62">
        <v>30000</v>
      </c>
      <c r="F3069" s="59" t="s">
        <v>3611</v>
      </c>
      <c r="G3069" s="59" t="s">
        <v>3612</v>
      </c>
      <c r="H3069" s="59">
        <v>20200630</v>
      </c>
      <c r="I3069" s="59" t="s">
        <v>52</v>
      </c>
      <c r="J3069" s="59">
        <v>4.35</v>
      </c>
      <c r="K3069" s="59" t="s">
        <v>514</v>
      </c>
      <c r="L3069" s="66">
        <v>227</v>
      </c>
    </row>
    <row r="3070" ht="25" customHeight="1" spans="1:12">
      <c r="A3070" s="59">
        <v>3068</v>
      </c>
      <c r="B3070" s="59" t="s">
        <v>359</v>
      </c>
      <c r="C3070" s="59" t="s">
        <v>3680</v>
      </c>
      <c r="D3070" s="59">
        <v>4.35</v>
      </c>
      <c r="E3070" s="62">
        <v>10000</v>
      </c>
      <c r="F3070" s="59" t="s">
        <v>3611</v>
      </c>
      <c r="G3070" s="59" t="s">
        <v>3612</v>
      </c>
      <c r="H3070" s="59">
        <v>20200630</v>
      </c>
      <c r="I3070" s="59" t="s">
        <v>52</v>
      </c>
      <c r="J3070" s="59">
        <v>4.35</v>
      </c>
      <c r="K3070" s="59" t="s">
        <v>514</v>
      </c>
      <c r="L3070" s="66">
        <v>76</v>
      </c>
    </row>
    <row r="3071" ht="25" customHeight="1" spans="1:12">
      <c r="A3071" s="59">
        <v>3069</v>
      </c>
      <c r="B3071" s="59" t="s">
        <v>359</v>
      </c>
      <c r="C3071" s="59" t="s">
        <v>3681</v>
      </c>
      <c r="D3071" s="59">
        <v>4.35</v>
      </c>
      <c r="E3071" s="62">
        <v>10000</v>
      </c>
      <c r="F3071" s="59" t="s">
        <v>3611</v>
      </c>
      <c r="G3071" s="59" t="s">
        <v>3612</v>
      </c>
      <c r="H3071" s="59">
        <v>20200630</v>
      </c>
      <c r="I3071" s="59" t="s">
        <v>52</v>
      </c>
      <c r="J3071" s="59">
        <v>4.35</v>
      </c>
      <c r="K3071" s="59" t="s">
        <v>514</v>
      </c>
      <c r="L3071" s="66">
        <v>76</v>
      </c>
    </row>
    <row r="3072" ht="25" customHeight="1" spans="1:12">
      <c r="A3072" s="59">
        <v>3070</v>
      </c>
      <c r="B3072" s="59" t="s">
        <v>359</v>
      </c>
      <c r="C3072" s="59" t="s">
        <v>3682</v>
      </c>
      <c r="D3072" s="59">
        <v>4.35</v>
      </c>
      <c r="E3072" s="62">
        <v>10000</v>
      </c>
      <c r="F3072" s="59" t="s">
        <v>3524</v>
      </c>
      <c r="G3072" s="59" t="s">
        <v>3525</v>
      </c>
      <c r="H3072" s="59">
        <v>20200630</v>
      </c>
      <c r="I3072" s="59" t="s">
        <v>52</v>
      </c>
      <c r="J3072" s="59">
        <v>4.35</v>
      </c>
      <c r="K3072" s="59" t="s">
        <v>514</v>
      </c>
      <c r="L3072" s="66">
        <v>58</v>
      </c>
    </row>
    <row r="3073" ht="25" customHeight="1" spans="1:12">
      <c r="A3073" s="59">
        <v>3071</v>
      </c>
      <c r="B3073" s="59" t="s">
        <v>359</v>
      </c>
      <c r="C3073" s="59" t="s">
        <v>3683</v>
      </c>
      <c r="D3073" s="59">
        <v>4.35</v>
      </c>
      <c r="E3073" s="62">
        <v>20000</v>
      </c>
      <c r="F3073" s="59" t="s">
        <v>3554</v>
      </c>
      <c r="G3073" s="59" t="s">
        <v>3555</v>
      </c>
      <c r="H3073" s="59">
        <v>20200630</v>
      </c>
      <c r="I3073" s="59" t="s">
        <v>52</v>
      </c>
      <c r="J3073" s="59">
        <v>4.35</v>
      </c>
      <c r="K3073" s="59" t="s">
        <v>514</v>
      </c>
      <c r="L3073" s="66">
        <v>166</v>
      </c>
    </row>
    <row r="3074" ht="25" customHeight="1" spans="1:12">
      <c r="A3074" s="59">
        <v>3072</v>
      </c>
      <c r="B3074" s="59" t="s">
        <v>359</v>
      </c>
      <c r="C3074" s="59" t="s">
        <v>3684</v>
      </c>
      <c r="D3074" s="59">
        <v>4.35</v>
      </c>
      <c r="E3074" s="62">
        <v>30000</v>
      </c>
      <c r="F3074" s="59" t="s">
        <v>3554</v>
      </c>
      <c r="G3074" s="59" t="s">
        <v>3555</v>
      </c>
      <c r="H3074" s="59">
        <v>20200630</v>
      </c>
      <c r="I3074" s="59" t="s">
        <v>52</v>
      </c>
      <c r="J3074" s="59">
        <v>4.35</v>
      </c>
      <c r="K3074" s="59" t="s">
        <v>514</v>
      </c>
      <c r="L3074" s="66">
        <v>248</v>
      </c>
    </row>
    <row r="3075" ht="25" customHeight="1" spans="1:12">
      <c r="A3075" s="59">
        <v>3073</v>
      </c>
      <c r="B3075" s="59" t="s">
        <v>359</v>
      </c>
      <c r="C3075" s="59" t="s">
        <v>3685</v>
      </c>
      <c r="D3075" s="59">
        <v>4.35</v>
      </c>
      <c r="E3075" s="62">
        <v>10000</v>
      </c>
      <c r="F3075" s="59" t="s">
        <v>3554</v>
      </c>
      <c r="G3075" s="59" t="s">
        <v>3555</v>
      </c>
      <c r="H3075" s="59">
        <v>20200630</v>
      </c>
      <c r="I3075" s="59" t="s">
        <v>52</v>
      </c>
      <c r="J3075" s="59">
        <v>4.35</v>
      </c>
      <c r="K3075" s="59" t="s">
        <v>514</v>
      </c>
      <c r="L3075" s="66">
        <v>83</v>
      </c>
    </row>
    <row r="3076" ht="25" customHeight="1" spans="1:12">
      <c r="A3076" s="59">
        <v>3074</v>
      </c>
      <c r="B3076" s="59" t="s">
        <v>359</v>
      </c>
      <c r="C3076" s="59" t="s">
        <v>3686</v>
      </c>
      <c r="D3076" s="59">
        <v>4.35</v>
      </c>
      <c r="E3076" s="62">
        <v>10000</v>
      </c>
      <c r="F3076" s="59" t="s">
        <v>3554</v>
      </c>
      <c r="G3076" s="59" t="s">
        <v>3555</v>
      </c>
      <c r="H3076" s="59">
        <v>20200630</v>
      </c>
      <c r="I3076" s="59" t="s">
        <v>52</v>
      </c>
      <c r="J3076" s="59">
        <v>4.35</v>
      </c>
      <c r="K3076" s="59" t="s">
        <v>514</v>
      </c>
      <c r="L3076" s="66">
        <v>83</v>
      </c>
    </row>
    <row r="3077" ht="25" customHeight="1" spans="1:12">
      <c r="A3077" s="59">
        <v>3075</v>
      </c>
      <c r="B3077" s="59" t="s">
        <v>359</v>
      </c>
      <c r="C3077" s="59" t="s">
        <v>3687</v>
      </c>
      <c r="D3077" s="59">
        <v>4.35</v>
      </c>
      <c r="E3077" s="62">
        <v>20000</v>
      </c>
      <c r="F3077" s="59" t="s">
        <v>3529</v>
      </c>
      <c r="G3077" s="59" t="s">
        <v>3530</v>
      </c>
      <c r="H3077" s="59">
        <v>20200630</v>
      </c>
      <c r="I3077" s="59" t="s">
        <v>52</v>
      </c>
      <c r="J3077" s="59">
        <v>4.35</v>
      </c>
      <c r="K3077" s="59" t="s">
        <v>514</v>
      </c>
      <c r="L3077" s="66">
        <v>163</v>
      </c>
    </row>
    <row r="3078" ht="25" customHeight="1" spans="1:12">
      <c r="A3078" s="59">
        <v>3076</v>
      </c>
      <c r="B3078" s="59" t="s">
        <v>74</v>
      </c>
      <c r="C3078" s="59" t="s">
        <v>3688</v>
      </c>
      <c r="D3078" s="59" t="s">
        <v>163</v>
      </c>
      <c r="E3078" s="62">
        <v>2000</v>
      </c>
      <c r="F3078" s="59" t="s">
        <v>522</v>
      </c>
      <c r="G3078" s="59" t="s">
        <v>1805</v>
      </c>
      <c r="H3078" s="59">
        <v>20200630</v>
      </c>
      <c r="I3078" s="59" t="s">
        <v>87</v>
      </c>
      <c r="J3078" s="59">
        <v>4.35</v>
      </c>
      <c r="K3078" s="59" t="s">
        <v>79</v>
      </c>
      <c r="L3078" s="66">
        <v>5.08</v>
      </c>
    </row>
    <row r="3079" ht="25" customHeight="1" spans="1:12">
      <c r="A3079" s="59">
        <v>3077</v>
      </c>
      <c r="B3079" s="59" t="s">
        <v>74</v>
      </c>
      <c r="C3079" s="59" t="s">
        <v>75</v>
      </c>
      <c r="D3079" s="59" t="s">
        <v>163</v>
      </c>
      <c r="E3079" s="62">
        <v>5000</v>
      </c>
      <c r="F3079" s="59" t="s">
        <v>513</v>
      </c>
      <c r="G3079" s="59" t="s">
        <v>3689</v>
      </c>
      <c r="H3079" s="59">
        <v>20200630</v>
      </c>
      <c r="I3079" s="59" t="s">
        <v>87</v>
      </c>
      <c r="J3079" s="59">
        <v>4.35</v>
      </c>
      <c r="K3079" s="59" t="s">
        <v>79</v>
      </c>
      <c r="L3079" s="66">
        <v>13.29</v>
      </c>
    </row>
    <row r="3080" ht="25" customHeight="1" spans="1:12">
      <c r="A3080" s="59">
        <v>3078</v>
      </c>
      <c r="B3080" s="59" t="s">
        <v>74</v>
      </c>
      <c r="C3080" s="59" t="s">
        <v>126</v>
      </c>
      <c r="D3080" s="59" t="s">
        <v>163</v>
      </c>
      <c r="E3080" s="62">
        <v>5000</v>
      </c>
      <c r="F3080" s="59" t="s">
        <v>299</v>
      </c>
      <c r="G3080" s="59" t="s">
        <v>3518</v>
      </c>
      <c r="H3080" s="59">
        <v>20200630</v>
      </c>
      <c r="I3080" s="59" t="s">
        <v>87</v>
      </c>
      <c r="J3080" s="59">
        <v>4.35</v>
      </c>
      <c r="K3080" s="59" t="s">
        <v>79</v>
      </c>
      <c r="L3080" s="66">
        <v>12.08</v>
      </c>
    </row>
    <row r="3081" ht="25" customHeight="1" spans="1:12">
      <c r="A3081" s="59">
        <v>3079</v>
      </c>
      <c r="B3081" s="59" t="s">
        <v>74</v>
      </c>
      <c r="C3081" s="59" t="s">
        <v>116</v>
      </c>
      <c r="D3081" s="59" t="s">
        <v>163</v>
      </c>
      <c r="E3081" s="62">
        <v>7000</v>
      </c>
      <c r="F3081" s="59" t="s">
        <v>299</v>
      </c>
      <c r="G3081" s="59" t="s">
        <v>3518</v>
      </c>
      <c r="H3081" s="59">
        <v>20200630</v>
      </c>
      <c r="I3081" s="59" t="s">
        <v>87</v>
      </c>
      <c r="J3081" s="59">
        <v>4.35</v>
      </c>
      <c r="K3081" s="59" t="s">
        <v>79</v>
      </c>
      <c r="L3081" s="66">
        <v>16.92</v>
      </c>
    </row>
    <row r="3082" ht="25" customHeight="1" spans="1:12">
      <c r="A3082" s="59">
        <v>3080</v>
      </c>
      <c r="B3082" s="59" t="s">
        <v>74</v>
      </c>
      <c r="C3082" s="59" t="s">
        <v>108</v>
      </c>
      <c r="D3082" s="59" t="s">
        <v>163</v>
      </c>
      <c r="E3082" s="62">
        <v>7000</v>
      </c>
      <c r="F3082" s="59" t="s">
        <v>299</v>
      </c>
      <c r="G3082" s="59" t="s">
        <v>3518</v>
      </c>
      <c r="H3082" s="59">
        <v>20200630</v>
      </c>
      <c r="I3082" s="59" t="s">
        <v>87</v>
      </c>
      <c r="J3082" s="59">
        <v>4.35</v>
      </c>
      <c r="K3082" s="59" t="s">
        <v>79</v>
      </c>
      <c r="L3082" s="66">
        <v>16.92</v>
      </c>
    </row>
    <row r="3083" ht="25" customHeight="1" spans="1:12">
      <c r="A3083" s="59">
        <v>3081</v>
      </c>
      <c r="B3083" s="59" t="s">
        <v>74</v>
      </c>
      <c r="C3083" s="59" t="s">
        <v>100</v>
      </c>
      <c r="D3083" s="59" t="s">
        <v>163</v>
      </c>
      <c r="E3083" s="62">
        <v>10000</v>
      </c>
      <c r="F3083" s="59" t="s">
        <v>522</v>
      </c>
      <c r="G3083" s="59" t="s">
        <v>1805</v>
      </c>
      <c r="H3083" s="59">
        <v>20200630</v>
      </c>
      <c r="I3083" s="59" t="s">
        <v>87</v>
      </c>
      <c r="J3083" s="59">
        <v>4.35</v>
      </c>
      <c r="K3083" s="59" t="s">
        <v>79</v>
      </c>
      <c r="L3083" s="66">
        <v>25.38</v>
      </c>
    </row>
    <row r="3084" ht="25" customHeight="1" spans="1:12">
      <c r="A3084" s="59">
        <v>3082</v>
      </c>
      <c r="B3084" s="59" t="s">
        <v>74</v>
      </c>
      <c r="C3084" s="59" t="s">
        <v>139</v>
      </c>
      <c r="D3084" s="59" t="s">
        <v>163</v>
      </c>
      <c r="E3084" s="62">
        <v>10000</v>
      </c>
      <c r="F3084" s="59" t="s">
        <v>522</v>
      </c>
      <c r="G3084" s="59" t="s">
        <v>1805</v>
      </c>
      <c r="H3084" s="59">
        <v>20200630</v>
      </c>
      <c r="I3084" s="59" t="s">
        <v>3021</v>
      </c>
      <c r="J3084" s="59">
        <v>4.35</v>
      </c>
      <c r="K3084" s="59" t="s">
        <v>79</v>
      </c>
      <c r="L3084" s="66">
        <v>25.38</v>
      </c>
    </row>
    <row r="3085" ht="25" customHeight="1" spans="1:12">
      <c r="A3085" s="59">
        <v>3083</v>
      </c>
      <c r="B3085" s="59" t="s">
        <v>74</v>
      </c>
      <c r="C3085" s="59" t="s">
        <v>147</v>
      </c>
      <c r="D3085" s="59" t="s">
        <v>163</v>
      </c>
      <c r="E3085" s="62">
        <v>10000</v>
      </c>
      <c r="F3085" s="59" t="s">
        <v>522</v>
      </c>
      <c r="G3085" s="59" t="s">
        <v>1805</v>
      </c>
      <c r="H3085" s="59">
        <v>20200630</v>
      </c>
      <c r="I3085" s="59" t="s">
        <v>87</v>
      </c>
      <c r="J3085" s="59">
        <v>4.35</v>
      </c>
      <c r="K3085" s="59" t="s">
        <v>79</v>
      </c>
      <c r="L3085" s="66">
        <v>25.38</v>
      </c>
    </row>
    <row r="3086" ht="25" customHeight="1" spans="1:12">
      <c r="A3086" s="59">
        <v>3084</v>
      </c>
      <c r="B3086" s="59" t="s">
        <v>74</v>
      </c>
      <c r="C3086" s="59" t="s">
        <v>3690</v>
      </c>
      <c r="D3086" s="59" t="s">
        <v>163</v>
      </c>
      <c r="E3086" s="62">
        <v>10000</v>
      </c>
      <c r="F3086" s="59" t="s">
        <v>522</v>
      </c>
      <c r="G3086" s="59" t="s">
        <v>1805</v>
      </c>
      <c r="H3086" s="59">
        <v>20200630</v>
      </c>
      <c r="I3086" s="59" t="s">
        <v>87</v>
      </c>
      <c r="J3086" s="59">
        <v>4.35</v>
      </c>
      <c r="K3086" s="59" t="s">
        <v>79</v>
      </c>
      <c r="L3086" s="66">
        <v>25.38</v>
      </c>
    </row>
    <row r="3087" ht="25" customHeight="1" spans="1:12">
      <c r="A3087" s="59">
        <v>3085</v>
      </c>
      <c r="B3087" s="59" t="s">
        <v>74</v>
      </c>
      <c r="C3087" s="59" t="s">
        <v>80</v>
      </c>
      <c r="D3087" s="59" t="s">
        <v>163</v>
      </c>
      <c r="E3087" s="62">
        <v>10000</v>
      </c>
      <c r="F3087" s="59" t="s">
        <v>522</v>
      </c>
      <c r="G3087" s="59" t="s">
        <v>1805</v>
      </c>
      <c r="H3087" s="59">
        <v>20200630</v>
      </c>
      <c r="I3087" s="59" t="s">
        <v>87</v>
      </c>
      <c r="J3087" s="59">
        <v>4.35</v>
      </c>
      <c r="K3087" s="59" t="s">
        <v>79</v>
      </c>
      <c r="L3087" s="66">
        <v>25.38</v>
      </c>
    </row>
    <row r="3088" ht="25" customHeight="1" spans="1:12">
      <c r="A3088" s="59">
        <v>3086</v>
      </c>
      <c r="B3088" s="59" t="s">
        <v>74</v>
      </c>
      <c r="C3088" s="59" t="s">
        <v>92</v>
      </c>
      <c r="D3088" s="59" t="s">
        <v>163</v>
      </c>
      <c r="E3088" s="62">
        <v>10000</v>
      </c>
      <c r="F3088" s="59" t="s">
        <v>522</v>
      </c>
      <c r="G3088" s="59" t="s">
        <v>1805</v>
      </c>
      <c r="H3088" s="59">
        <v>20200630</v>
      </c>
      <c r="I3088" s="59" t="s">
        <v>87</v>
      </c>
      <c r="J3088" s="59">
        <v>4.35</v>
      </c>
      <c r="K3088" s="59" t="s">
        <v>79</v>
      </c>
      <c r="L3088" s="66">
        <v>25.38</v>
      </c>
    </row>
    <row r="3089" ht="25" customHeight="1" spans="1:12">
      <c r="A3089" s="59">
        <v>3087</v>
      </c>
      <c r="B3089" s="59" t="s">
        <v>74</v>
      </c>
      <c r="C3089" s="59" t="s">
        <v>122</v>
      </c>
      <c r="D3089" s="59" t="s">
        <v>163</v>
      </c>
      <c r="E3089" s="62">
        <v>10000</v>
      </c>
      <c r="F3089" s="59" t="s">
        <v>299</v>
      </c>
      <c r="G3089" s="59" t="s">
        <v>3518</v>
      </c>
      <c r="H3089" s="59">
        <v>20200630</v>
      </c>
      <c r="I3089" s="59" t="s">
        <v>87</v>
      </c>
      <c r="J3089" s="59">
        <v>4.35</v>
      </c>
      <c r="K3089" s="59" t="s">
        <v>79</v>
      </c>
      <c r="L3089" s="66">
        <v>24.17</v>
      </c>
    </row>
    <row r="3090" ht="25" customHeight="1" spans="1:12">
      <c r="A3090" s="59">
        <v>3088</v>
      </c>
      <c r="B3090" s="59" t="s">
        <v>74</v>
      </c>
      <c r="C3090" s="59" t="s">
        <v>3691</v>
      </c>
      <c r="D3090" s="59" t="s">
        <v>163</v>
      </c>
      <c r="E3090" s="62">
        <v>10000</v>
      </c>
      <c r="F3090" s="59" t="s">
        <v>299</v>
      </c>
      <c r="G3090" s="59" t="s">
        <v>3518</v>
      </c>
      <c r="H3090" s="59">
        <v>20200630</v>
      </c>
      <c r="I3090" s="59" t="s">
        <v>87</v>
      </c>
      <c r="J3090" s="59">
        <v>4.35</v>
      </c>
      <c r="K3090" s="59" t="s">
        <v>79</v>
      </c>
      <c r="L3090" s="66">
        <v>24.17</v>
      </c>
    </row>
    <row r="3091" ht="25" customHeight="1" spans="1:12">
      <c r="A3091" s="59">
        <v>3089</v>
      </c>
      <c r="B3091" s="59" t="s">
        <v>74</v>
      </c>
      <c r="C3091" s="59" t="s">
        <v>118</v>
      </c>
      <c r="D3091" s="59" t="s">
        <v>163</v>
      </c>
      <c r="E3091" s="62">
        <v>10000</v>
      </c>
      <c r="F3091" s="59" t="s">
        <v>299</v>
      </c>
      <c r="G3091" s="59" t="s">
        <v>3518</v>
      </c>
      <c r="H3091" s="59">
        <v>20200630</v>
      </c>
      <c r="I3091" s="59" t="s">
        <v>87</v>
      </c>
      <c r="J3091" s="59">
        <v>4.35</v>
      </c>
      <c r="K3091" s="59" t="s">
        <v>79</v>
      </c>
      <c r="L3091" s="66">
        <v>24.17</v>
      </c>
    </row>
    <row r="3092" ht="25" customHeight="1" spans="1:12">
      <c r="A3092" s="59">
        <v>3090</v>
      </c>
      <c r="B3092" s="59" t="s">
        <v>74</v>
      </c>
      <c r="C3092" s="59" t="s">
        <v>3692</v>
      </c>
      <c r="D3092" s="59" t="s">
        <v>163</v>
      </c>
      <c r="E3092" s="62">
        <v>10000</v>
      </c>
      <c r="F3092" s="59" t="s">
        <v>299</v>
      </c>
      <c r="G3092" s="59" t="s">
        <v>3518</v>
      </c>
      <c r="H3092" s="59">
        <v>20200630</v>
      </c>
      <c r="I3092" s="59" t="s">
        <v>87</v>
      </c>
      <c r="J3092" s="59">
        <v>4.35</v>
      </c>
      <c r="K3092" s="59" t="s">
        <v>79</v>
      </c>
      <c r="L3092" s="66">
        <v>24.17</v>
      </c>
    </row>
    <row r="3093" ht="25" customHeight="1" spans="1:12">
      <c r="A3093" s="59">
        <v>3091</v>
      </c>
      <c r="B3093" s="59" t="s">
        <v>74</v>
      </c>
      <c r="C3093" s="59" t="s">
        <v>151</v>
      </c>
      <c r="D3093" s="59" t="s">
        <v>163</v>
      </c>
      <c r="E3093" s="62">
        <v>10000</v>
      </c>
      <c r="F3093" s="59" t="s">
        <v>299</v>
      </c>
      <c r="G3093" s="59" t="s">
        <v>3518</v>
      </c>
      <c r="H3093" s="59">
        <v>20200630</v>
      </c>
      <c r="I3093" s="59" t="s">
        <v>87</v>
      </c>
      <c r="J3093" s="59">
        <v>4.35</v>
      </c>
      <c r="K3093" s="59" t="s">
        <v>79</v>
      </c>
      <c r="L3093" s="66">
        <v>24.17</v>
      </c>
    </row>
    <row r="3094" ht="25" customHeight="1" spans="1:12">
      <c r="A3094" s="59">
        <v>3092</v>
      </c>
      <c r="B3094" s="59" t="s">
        <v>74</v>
      </c>
      <c r="C3094" s="59" t="s">
        <v>112</v>
      </c>
      <c r="D3094" s="59" t="s">
        <v>163</v>
      </c>
      <c r="E3094" s="62">
        <v>10000</v>
      </c>
      <c r="F3094" s="59" t="s">
        <v>299</v>
      </c>
      <c r="G3094" s="59" t="s">
        <v>3518</v>
      </c>
      <c r="H3094" s="59">
        <v>20200630</v>
      </c>
      <c r="I3094" s="59" t="s">
        <v>87</v>
      </c>
      <c r="J3094" s="59">
        <v>4.35</v>
      </c>
      <c r="K3094" s="59" t="s">
        <v>79</v>
      </c>
      <c r="L3094" s="66">
        <v>24.17</v>
      </c>
    </row>
    <row r="3095" ht="25" customHeight="1" spans="1:12">
      <c r="A3095" s="59">
        <v>3093</v>
      </c>
      <c r="B3095" s="59" t="s">
        <v>74</v>
      </c>
      <c r="C3095" s="59" t="s">
        <v>585</v>
      </c>
      <c r="D3095" s="59" t="s">
        <v>163</v>
      </c>
      <c r="E3095" s="62">
        <v>10000</v>
      </c>
      <c r="F3095" s="59" t="s">
        <v>299</v>
      </c>
      <c r="G3095" s="59" t="s">
        <v>3518</v>
      </c>
      <c r="H3095" s="59">
        <v>20200630</v>
      </c>
      <c r="I3095" s="59" t="s">
        <v>87</v>
      </c>
      <c r="J3095" s="59">
        <v>4.35</v>
      </c>
      <c r="K3095" s="59" t="s">
        <v>79</v>
      </c>
      <c r="L3095" s="66">
        <v>24.17</v>
      </c>
    </row>
    <row r="3096" ht="25" customHeight="1" spans="1:12">
      <c r="A3096" s="59">
        <v>3094</v>
      </c>
      <c r="B3096" s="59" t="s">
        <v>74</v>
      </c>
      <c r="C3096" s="59" t="s">
        <v>141</v>
      </c>
      <c r="D3096" s="59" t="s">
        <v>163</v>
      </c>
      <c r="E3096" s="62">
        <v>10000</v>
      </c>
      <c r="F3096" s="59" t="s">
        <v>299</v>
      </c>
      <c r="G3096" s="59" t="s">
        <v>3518</v>
      </c>
      <c r="H3096" s="59">
        <v>20200630</v>
      </c>
      <c r="I3096" s="59" t="s">
        <v>87</v>
      </c>
      <c r="J3096" s="59">
        <v>4.35</v>
      </c>
      <c r="K3096" s="59" t="s">
        <v>79</v>
      </c>
      <c r="L3096" s="66">
        <v>24.17</v>
      </c>
    </row>
    <row r="3097" ht="25" customHeight="1" spans="1:12">
      <c r="A3097" s="59">
        <v>3095</v>
      </c>
      <c r="B3097" s="59" t="s">
        <v>74</v>
      </c>
      <c r="C3097" s="59" t="s">
        <v>145</v>
      </c>
      <c r="D3097" s="59" t="s">
        <v>163</v>
      </c>
      <c r="E3097" s="62">
        <v>10000</v>
      </c>
      <c r="F3097" s="59" t="s">
        <v>299</v>
      </c>
      <c r="G3097" s="59" t="s">
        <v>3518</v>
      </c>
      <c r="H3097" s="59">
        <v>20200630</v>
      </c>
      <c r="I3097" s="59" t="s">
        <v>87</v>
      </c>
      <c r="J3097" s="59">
        <v>4.35</v>
      </c>
      <c r="K3097" s="59" t="s">
        <v>79</v>
      </c>
      <c r="L3097" s="66">
        <v>24.17</v>
      </c>
    </row>
    <row r="3098" ht="25" customHeight="1" spans="1:12">
      <c r="A3098" s="59">
        <v>3096</v>
      </c>
      <c r="B3098" s="59" t="s">
        <v>74</v>
      </c>
      <c r="C3098" s="59" t="s">
        <v>134</v>
      </c>
      <c r="D3098" s="59" t="s">
        <v>163</v>
      </c>
      <c r="E3098" s="62">
        <v>10000</v>
      </c>
      <c r="F3098" s="59" t="s">
        <v>299</v>
      </c>
      <c r="G3098" s="59" t="s">
        <v>3518</v>
      </c>
      <c r="H3098" s="59">
        <v>20200630</v>
      </c>
      <c r="I3098" s="59" t="s">
        <v>87</v>
      </c>
      <c r="J3098" s="59">
        <v>4.35</v>
      </c>
      <c r="K3098" s="59" t="s">
        <v>79</v>
      </c>
      <c r="L3098" s="66">
        <v>24.17</v>
      </c>
    </row>
    <row r="3099" ht="25" customHeight="1" spans="1:12">
      <c r="A3099" s="59">
        <v>3097</v>
      </c>
      <c r="B3099" s="59" t="s">
        <v>74</v>
      </c>
      <c r="C3099" s="59" t="s">
        <v>102</v>
      </c>
      <c r="D3099" s="59" t="s">
        <v>163</v>
      </c>
      <c r="E3099" s="62">
        <v>10000</v>
      </c>
      <c r="F3099" s="59" t="s">
        <v>299</v>
      </c>
      <c r="G3099" s="59" t="s">
        <v>3518</v>
      </c>
      <c r="H3099" s="59">
        <v>20200630</v>
      </c>
      <c r="I3099" s="59" t="s">
        <v>87</v>
      </c>
      <c r="J3099" s="59">
        <v>4.35</v>
      </c>
      <c r="K3099" s="59" t="s">
        <v>79</v>
      </c>
      <c r="L3099" s="66">
        <v>24.17</v>
      </c>
    </row>
    <row r="3100" ht="25" customHeight="1" spans="1:12">
      <c r="A3100" s="59">
        <v>3098</v>
      </c>
      <c r="B3100" s="59" t="s">
        <v>258</v>
      </c>
      <c r="C3100" s="59" t="s">
        <v>3693</v>
      </c>
      <c r="D3100" s="59">
        <v>4.35</v>
      </c>
      <c r="E3100" s="62">
        <v>3000</v>
      </c>
      <c r="F3100" s="59" t="s">
        <v>263</v>
      </c>
      <c r="G3100" s="59" t="s">
        <v>3694</v>
      </c>
      <c r="H3100" s="59">
        <v>20200630</v>
      </c>
      <c r="I3100" s="59" t="s">
        <v>150</v>
      </c>
      <c r="J3100" s="59">
        <v>4.35</v>
      </c>
      <c r="K3100" s="59" t="s">
        <v>79</v>
      </c>
      <c r="L3100" s="66">
        <v>31.9</v>
      </c>
    </row>
    <row r="3101" ht="25" customHeight="1" spans="1:12">
      <c r="A3101" s="59">
        <v>3099</v>
      </c>
      <c r="B3101" s="59" t="s">
        <v>258</v>
      </c>
      <c r="C3101" s="59" t="s">
        <v>3695</v>
      </c>
      <c r="D3101" s="59">
        <v>4.35</v>
      </c>
      <c r="E3101" s="62">
        <v>3000</v>
      </c>
      <c r="F3101" s="59" t="s">
        <v>263</v>
      </c>
      <c r="G3101" s="59" t="s">
        <v>3694</v>
      </c>
      <c r="H3101" s="59">
        <v>20200630</v>
      </c>
      <c r="I3101" s="59" t="s">
        <v>150</v>
      </c>
      <c r="J3101" s="59">
        <v>4.35</v>
      </c>
      <c r="K3101" s="59" t="s">
        <v>79</v>
      </c>
      <c r="L3101" s="66">
        <v>31.9</v>
      </c>
    </row>
    <row r="3102" ht="25" customHeight="1" spans="1:12">
      <c r="A3102" s="59">
        <v>3100</v>
      </c>
      <c r="B3102" s="59" t="s">
        <v>258</v>
      </c>
      <c r="C3102" s="59" t="s">
        <v>3696</v>
      </c>
      <c r="D3102" s="59">
        <v>4.35</v>
      </c>
      <c r="E3102" s="62">
        <v>3000</v>
      </c>
      <c r="F3102" s="59" t="s">
        <v>263</v>
      </c>
      <c r="G3102" s="59" t="s">
        <v>3694</v>
      </c>
      <c r="H3102" s="59">
        <v>20200630</v>
      </c>
      <c r="I3102" s="59" t="s">
        <v>150</v>
      </c>
      <c r="J3102" s="59">
        <v>4.35</v>
      </c>
      <c r="K3102" s="59" t="s">
        <v>79</v>
      </c>
      <c r="L3102" s="66">
        <v>31.9</v>
      </c>
    </row>
    <row r="3103" ht="25" customHeight="1" spans="1:12">
      <c r="A3103" s="59">
        <v>3101</v>
      </c>
      <c r="B3103" s="59" t="s">
        <v>258</v>
      </c>
      <c r="C3103" s="59" t="s">
        <v>3697</v>
      </c>
      <c r="D3103" s="59">
        <v>4.35</v>
      </c>
      <c r="E3103" s="62">
        <v>5000</v>
      </c>
      <c r="F3103" s="59" t="s">
        <v>263</v>
      </c>
      <c r="G3103" s="59" t="s">
        <v>3694</v>
      </c>
      <c r="H3103" s="59">
        <v>20200630</v>
      </c>
      <c r="I3103" s="59" t="s">
        <v>150</v>
      </c>
      <c r="J3103" s="59">
        <v>4.35</v>
      </c>
      <c r="K3103" s="59" t="s">
        <v>79</v>
      </c>
      <c r="L3103" s="66">
        <v>53.1666666666667</v>
      </c>
    </row>
    <row r="3104" ht="25" customHeight="1" spans="1:12">
      <c r="A3104" s="59">
        <v>3102</v>
      </c>
      <c r="B3104" s="59" t="s">
        <v>258</v>
      </c>
      <c r="C3104" s="59" t="s">
        <v>3698</v>
      </c>
      <c r="D3104" s="59">
        <v>4.35</v>
      </c>
      <c r="E3104" s="62">
        <v>5000</v>
      </c>
      <c r="F3104" s="59" t="s">
        <v>263</v>
      </c>
      <c r="G3104" s="59" t="s">
        <v>3694</v>
      </c>
      <c r="H3104" s="59">
        <v>20200630</v>
      </c>
      <c r="I3104" s="59" t="s">
        <v>150</v>
      </c>
      <c r="J3104" s="59">
        <v>4.35</v>
      </c>
      <c r="K3104" s="59" t="s">
        <v>79</v>
      </c>
      <c r="L3104" s="66">
        <v>53.1666666666667</v>
      </c>
    </row>
    <row r="3105" ht="25" customHeight="1" spans="1:12">
      <c r="A3105" s="59">
        <v>3103</v>
      </c>
      <c r="B3105" s="59" t="s">
        <v>258</v>
      </c>
      <c r="C3105" s="59" t="s">
        <v>3699</v>
      </c>
      <c r="D3105" s="59">
        <v>4.35</v>
      </c>
      <c r="E3105" s="62">
        <v>5000</v>
      </c>
      <c r="F3105" s="59" t="s">
        <v>263</v>
      </c>
      <c r="G3105" s="59" t="s">
        <v>3694</v>
      </c>
      <c r="H3105" s="59">
        <v>20200630</v>
      </c>
      <c r="I3105" s="59" t="s">
        <v>150</v>
      </c>
      <c r="J3105" s="59">
        <v>4.35</v>
      </c>
      <c r="K3105" s="59" t="s">
        <v>79</v>
      </c>
      <c r="L3105" s="66">
        <v>53.1666666666667</v>
      </c>
    </row>
    <row r="3106" ht="25" customHeight="1" spans="1:12">
      <c r="A3106" s="59">
        <v>3104</v>
      </c>
      <c r="B3106" s="59" t="s">
        <v>258</v>
      </c>
      <c r="C3106" s="59" t="s">
        <v>3700</v>
      </c>
      <c r="D3106" s="59">
        <v>4.35</v>
      </c>
      <c r="E3106" s="62">
        <v>5000</v>
      </c>
      <c r="F3106" s="59" t="s">
        <v>263</v>
      </c>
      <c r="G3106" s="59" t="s">
        <v>3694</v>
      </c>
      <c r="H3106" s="59">
        <v>20200630</v>
      </c>
      <c r="I3106" s="59" t="s">
        <v>150</v>
      </c>
      <c r="J3106" s="59">
        <v>4.35</v>
      </c>
      <c r="K3106" s="59" t="s">
        <v>79</v>
      </c>
      <c r="L3106" s="66">
        <v>53.1666666666667</v>
      </c>
    </row>
    <row r="3107" ht="25" customHeight="1" spans="1:12">
      <c r="A3107" s="59">
        <v>3105</v>
      </c>
      <c r="B3107" s="59" t="s">
        <v>258</v>
      </c>
      <c r="C3107" s="59" t="s">
        <v>3701</v>
      </c>
      <c r="D3107" s="59">
        <v>4.35</v>
      </c>
      <c r="E3107" s="62">
        <v>50000</v>
      </c>
      <c r="F3107" s="59" t="s">
        <v>275</v>
      </c>
      <c r="G3107" s="59" t="s">
        <v>3702</v>
      </c>
      <c r="H3107" s="59">
        <v>20200630</v>
      </c>
      <c r="I3107" s="59" t="s">
        <v>150</v>
      </c>
      <c r="J3107" s="59">
        <v>4.35</v>
      </c>
      <c r="K3107" s="59" t="s">
        <v>79</v>
      </c>
      <c r="L3107" s="66">
        <v>501.458333333333</v>
      </c>
    </row>
    <row r="3108" ht="25" customHeight="1" spans="1:12">
      <c r="A3108" s="59">
        <v>3106</v>
      </c>
      <c r="B3108" s="59" t="s">
        <v>258</v>
      </c>
      <c r="C3108" s="59" t="s">
        <v>3703</v>
      </c>
      <c r="D3108" s="59">
        <v>4.35</v>
      </c>
      <c r="E3108" s="62">
        <v>10000</v>
      </c>
      <c r="F3108" s="59" t="s">
        <v>3704</v>
      </c>
      <c r="G3108" s="59" t="s">
        <v>3574</v>
      </c>
      <c r="H3108" s="59">
        <v>20200630</v>
      </c>
      <c r="I3108" s="59" t="s">
        <v>150</v>
      </c>
      <c r="J3108" s="59">
        <v>4.35</v>
      </c>
      <c r="K3108" s="59" t="s">
        <v>79</v>
      </c>
      <c r="L3108" s="66">
        <v>94.25</v>
      </c>
    </row>
    <row r="3109" ht="25" customHeight="1" spans="1:12">
      <c r="A3109" s="59">
        <v>3107</v>
      </c>
      <c r="B3109" s="59" t="s">
        <v>258</v>
      </c>
      <c r="C3109" s="59" t="s">
        <v>3705</v>
      </c>
      <c r="D3109" s="59">
        <v>4.35</v>
      </c>
      <c r="E3109" s="62">
        <v>50000</v>
      </c>
      <c r="F3109" s="59" t="s">
        <v>294</v>
      </c>
      <c r="G3109" s="59" t="s">
        <v>3643</v>
      </c>
      <c r="H3109" s="59">
        <v>20200630</v>
      </c>
      <c r="I3109" s="59" t="s">
        <v>150</v>
      </c>
      <c r="J3109" s="59">
        <v>4.35</v>
      </c>
      <c r="K3109" s="59" t="s">
        <v>79</v>
      </c>
      <c r="L3109" s="66">
        <v>428.958333333333</v>
      </c>
    </row>
    <row r="3110" ht="25" customHeight="1" spans="1:12">
      <c r="A3110" s="59">
        <v>3108</v>
      </c>
      <c r="B3110" s="59" t="s">
        <v>258</v>
      </c>
      <c r="C3110" s="59" t="s">
        <v>3706</v>
      </c>
      <c r="D3110" s="59">
        <v>4.35</v>
      </c>
      <c r="E3110" s="62">
        <v>10000</v>
      </c>
      <c r="F3110" s="59" t="s">
        <v>3642</v>
      </c>
      <c r="G3110" s="59" t="s">
        <v>3707</v>
      </c>
      <c r="H3110" s="59">
        <v>20200630</v>
      </c>
      <c r="I3110" s="59" t="s">
        <v>150</v>
      </c>
      <c r="J3110" s="59">
        <v>4.35</v>
      </c>
      <c r="K3110" s="59" t="s">
        <v>79</v>
      </c>
      <c r="L3110" s="66">
        <v>84.5833333333333</v>
      </c>
    </row>
    <row r="3111" ht="25" customHeight="1" spans="1:12">
      <c r="A3111" s="59">
        <v>3109</v>
      </c>
      <c r="B3111" s="59" t="s">
        <v>258</v>
      </c>
      <c r="C3111" s="59" t="s">
        <v>3708</v>
      </c>
      <c r="D3111" s="59">
        <v>4.35</v>
      </c>
      <c r="E3111" s="62">
        <v>10000</v>
      </c>
      <c r="F3111" s="59" t="s">
        <v>3709</v>
      </c>
      <c r="G3111" s="59" t="s">
        <v>3555</v>
      </c>
      <c r="H3111" s="59">
        <v>20200630</v>
      </c>
      <c r="I3111" s="59" t="s">
        <v>150</v>
      </c>
      <c r="J3111" s="59">
        <v>4.35</v>
      </c>
      <c r="K3111" s="59" t="s">
        <v>79</v>
      </c>
      <c r="L3111" s="66">
        <v>84.5833333333333</v>
      </c>
    </row>
    <row r="3112" ht="25" customHeight="1" spans="1:12">
      <c r="A3112" s="59">
        <v>3110</v>
      </c>
      <c r="B3112" s="59" t="s">
        <v>258</v>
      </c>
      <c r="C3112" s="59" t="s">
        <v>3710</v>
      </c>
      <c r="D3112" s="59">
        <v>4.35</v>
      </c>
      <c r="E3112" s="62">
        <v>5000</v>
      </c>
      <c r="F3112" s="59" t="s">
        <v>3711</v>
      </c>
      <c r="G3112" s="59" t="s">
        <v>3712</v>
      </c>
      <c r="H3112" s="59">
        <v>20200630</v>
      </c>
      <c r="I3112" s="59" t="s">
        <v>150</v>
      </c>
      <c r="J3112" s="59">
        <v>4.35</v>
      </c>
      <c r="K3112" s="59" t="s">
        <v>79</v>
      </c>
      <c r="L3112" s="66">
        <v>34.4375</v>
      </c>
    </row>
    <row r="3113" ht="25" customHeight="1" spans="1:12">
      <c r="A3113" s="59">
        <v>3111</v>
      </c>
      <c r="B3113" s="59" t="s">
        <v>258</v>
      </c>
      <c r="C3113" s="59" t="s">
        <v>3713</v>
      </c>
      <c r="D3113" s="59">
        <v>4.35</v>
      </c>
      <c r="E3113" s="62">
        <v>10000</v>
      </c>
      <c r="F3113" s="59" t="s">
        <v>3614</v>
      </c>
      <c r="G3113" s="59" t="s">
        <v>3714</v>
      </c>
      <c r="H3113" s="59">
        <v>20200630</v>
      </c>
      <c r="I3113" s="59" t="s">
        <v>150</v>
      </c>
      <c r="J3113" s="59">
        <v>4.35</v>
      </c>
      <c r="K3113" s="59" t="s">
        <v>79</v>
      </c>
      <c r="L3113" s="66">
        <v>55.5833333333333</v>
      </c>
    </row>
    <row r="3114" ht="25" customHeight="1" spans="1:12">
      <c r="A3114" s="59">
        <v>3112</v>
      </c>
      <c r="B3114" s="59" t="s">
        <v>258</v>
      </c>
      <c r="C3114" s="59" t="s">
        <v>3715</v>
      </c>
      <c r="D3114" s="59">
        <v>4.35</v>
      </c>
      <c r="E3114" s="62">
        <v>10000</v>
      </c>
      <c r="F3114" s="59" t="s">
        <v>3716</v>
      </c>
      <c r="G3114" s="59" t="s">
        <v>3717</v>
      </c>
      <c r="H3114" s="59">
        <v>20200630</v>
      </c>
      <c r="I3114" s="59" t="s">
        <v>150</v>
      </c>
      <c r="J3114" s="59">
        <v>4.35</v>
      </c>
      <c r="K3114" s="59" t="s">
        <v>79</v>
      </c>
      <c r="L3114" s="66">
        <v>54.375</v>
      </c>
    </row>
    <row r="3115" ht="25" customHeight="1" spans="1:12">
      <c r="A3115" s="59">
        <v>3113</v>
      </c>
      <c r="B3115" s="59" t="s">
        <v>258</v>
      </c>
      <c r="C3115" s="59" t="s">
        <v>3718</v>
      </c>
      <c r="D3115" s="59">
        <v>4.35</v>
      </c>
      <c r="E3115" s="62">
        <v>10000</v>
      </c>
      <c r="F3115" s="59" t="s">
        <v>3719</v>
      </c>
      <c r="G3115" s="59" t="s">
        <v>3720</v>
      </c>
      <c r="H3115" s="59">
        <v>20200630</v>
      </c>
      <c r="I3115" s="59" t="s">
        <v>150</v>
      </c>
      <c r="J3115" s="59">
        <v>4.35</v>
      </c>
      <c r="K3115" s="59" t="s">
        <v>79</v>
      </c>
      <c r="L3115" s="66">
        <v>49.5416666666667</v>
      </c>
    </row>
    <row r="3116" ht="25" customHeight="1" spans="1:12">
      <c r="A3116" s="59">
        <v>3114</v>
      </c>
      <c r="B3116" s="59" t="s">
        <v>258</v>
      </c>
      <c r="C3116" s="59" t="s">
        <v>3721</v>
      </c>
      <c r="D3116" s="59">
        <v>4.35</v>
      </c>
      <c r="E3116" s="62">
        <v>10000</v>
      </c>
      <c r="F3116" s="59" t="s">
        <v>3719</v>
      </c>
      <c r="G3116" s="59" t="s">
        <v>3720</v>
      </c>
      <c r="H3116" s="59">
        <v>20200630</v>
      </c>
      <c r="I3116" s="59" t="s">
        <v>150</v>
      </c>
      <c r="J3116" s="59">
        <v>4.35</v>
      </c>
      <c r="K3116" s="59" t="s">
        <v>79</v>
      </c>
      <c r="L3116" s="66">
        <v>49.5416666666667</v>
      </c>
    </row>
    <row r="3117" ht="25" customHeight="1" spans="1:12">
      <c r="A3117" s="59">
        <v>3115</v>
      </c>
      <c r="B3117" s="59" t="s">
        <v>258</v>
      </c>
      <c r="C3117" s="59" t="s">
        <v>3722</v>
      </c>
      <c r="D3117" s="59">
        <v>4.35</v>
      </c>
      <c r="E3117" s="62">
        <v>10000</v>
      </c>
      <c r="F3117" s="59" t="s">
        <v>3557</v>
      </c>
      <c r="G3117" s="59" t="s">
        <v>3561</v>
      </c>
      <c r="H3117" s="59">
        <v>20200630</v>
      </c>
      <c r="I3117" s="59" t="s">
        <v>150</v>
      </c>
      <c r="J3117" s="59">
        <v>4.35</v>
      </c>
      <c r="K3117" s="59" t="s">
        <v>79</v>
      </c>
      <c r="L3117" s="66">
        <v>43.5</v>
      </c>
    </row>
    <row r="3118" ht="25" customHeight="1" spans="1:12">
      <c r="A3118" s="59">
        <v>3116</v>
      </c>
      <c r="B3118" s="59" t="s">
        <v>258</v>
      </c>
      <c r="C3118" s="59" t="s">
        <v>3723</v>
      </c>
      <c r="D3118" s="59">
        <v>4.35</v>
      </c>
      <c r="E3118" s="62">
        <v>10000</v>
      </c>
      <c r="F3118" s="59" t="s">
        <v>3557</v>
      </c>
      <c r="G3118" s="59" t="s">
        <v>3561</v>
      </c>
      <c r="H3118" s="59">
        <v>20200630</v>
      </c>
      <c r="I3118" s="59" t="s">
        <v>150</v>
      </c>
      <c r="J3118" s="59">
        <v>4.35</v>
      </c>
      <c r="K3118" s="59" t="s">
        <v>79</v>
      </c>
      <c r="L3118" s="66">
        <v>43.5</v>
      </c>
    </row>
    <row r="3119" ht="25" customHeight="1" spans="1:12">
      <c r="A3119" s="59">
        <v>3117</v>
      </c>
      <c r="B3119" s="59" t="s">
        <v>258</v>
      </c>
      <c r="C3119" s="59" t="s">
        <v>3724</v>
      </c>
      <c r="D3119" s="59">
        <v>4.35</v>
      </c>
      <c r="E3119" s="62">
        <v>10000</v>
      </c>
      <c r="F3119" s="59" t="s">
        <v>3557</v>
      </c>
      <c r="G3119" s="59" t="s">
        <v>3561</v>
      </c>
      <c r="H3119" s="59">
        <v>20200630</v>
      </c>
      <c r="I3119" s="59" t="s">
        <v>150</v>
      </c>
      <c r="J3119" s="59">
        <v>4.35</v>
      </c>
      <c r="K3119" s="59" t="s">
        <v>79</v>
      </c>
      <c r="L3119" s="66">
        <v>43.5</v>
      </c>
    </row>
    <row r="3120" ht="25" customHeight="1" spans="1:12">
      <c r="A3120" s="59">
        <v>3118</v>
      </c>
      <c r="B3120" s="59" t="s">
        <v>258</v>
      </c>
      <c r="C3120" s="59" t="s">
        <v>3725</v>
      </c>
      <c r="D3120" s="59">
        <v>4.35</v>
      </c>
      <c r="E3120" s="62">
        <v>10000</v>
      </c>
      <c r="F3120" s="59" t="s">
        <v>3560</v>
      </c>
      <c r="G3120" s="59" t="s">
        <v>3726</v>
      </c>
      <c r="H3120" s="59">
        <v>20200630</v>
      </c>
      <c r="I3120" s="59" t="s">
        <v>150</v>
      </c>
      <c r="J3120" s="59">
        <v>4.35</v>
      </c>
      <c r="K3120" s="59" t="s">
        <v>79</v>
      </c>
      <c r="L3120" s="66">
        <v>43.5</v>
      </c>
    </row>
    <row r="3121" ht="25" customHeight="1" spans="1:12">
      <c r="A3121" s="59">
        <v>3119</v>
      </c>
      <c r="B3121" s="59" t="s">
        <v>258</v>
      </c>
      <c r="C3121" s="59" t="s">
        <v>3727</v>
      </c>
      <c r="D3121" s="59">
        <v>4.35</v>
      </c>
      <c r="E3121" s="62">
        <v>10000</v>
      </c>
      <c r="F3121" s="59" t="s">
        <v>3560</v>
      </c>
      <c r="G3121" s="59" t="s">
        <v>3726</v>
      </c>
      <c r="H3121" s="59">
        <v>20200630</v>
      </c>
      <c r="I3121" s="59" t="s">
        <v>150</v>
      </c>
      <c r="J3121" s="59">
        <v>4.35</v>
      </c>
      <c r="K3121" s="59" t="s">
        <v>79</v>
      </c>
      <c r="L3121" s="66">
        <v>43.5</v>
      </c>
    </row>
    <row r="3122" ht="25" customHeight="1" spans="1:12">
      <c r="A3122" s="59">
        <v>3120</v>
      </c>
      <c r="B3122" s="59" t="s">
        <v>258</v>
      </c>
      <c r="C3122" s="59" t="s">
        <v>3728</v>
      </c>
      <c r="D3122" s="59">
        <v>4.35</v>
      </c>
      <c r="E3122" s="62">
        <v>5000</v>
      </c>
      <c r="F3122" s="59" t="s">
        <v>3729</v>
      </c>
      <c r="G3122" s="59" t="s">
        <v>3585</v>
      </c>
      <c r="H3122" s="59">
        <v>20200630</v>
      </c>
      <c r="I3122" s="59" t="s">
        <v>150</v>
      </c>
      <c r="J3122" s="59">
        <v>4.35</v>
      </c>
      <c r="K3122" s="59" t="s">
        <v>79</v>
      </c>
      <c r="L3122" s="66">
        <v>20.5416666666667</v>
      </c>
    </row>
    <row r="3123" ht="25" customHeight="1" spans="1:12">
      <c r="A3123" s="59">
        <v>3121</v>
      </c>
      <c r="B3123" s="59" t="s">
        <v>258</v>
      </c>
      <c r="C3123" s="59" t="s">
        <v>3730</v>
      </c>
      <c r="D3123" s="59">
        <v>4.35</v>
      </c>
      <c r="E3123" s="62">
        <v>5000</v>
      </c>
      <c r="F3123" s="59" t="s">
        <v>3729</v>
      </c>
      <c r="G3123" s="59" t="s">
        <v>3585</v>
      </c>
      <c r="H3123" s="59">
        <v>20200630</v>
      </c>
      <c r="I3123" s="59" t="s">
        <v>150</v>
      </c>
      <c r="J3123" s="59">
        <v>4.35</v>
      </c>
      <c r="K3123" s="59" t="s">
        <v>79</v>
      </c>
      <c r="L3123" s="66">
        <v>20.5416666666667</v>
      </c>
    </row>
    <row r="3124" ht="25" customHeight="1" spans="1:12">
      <c r="A3124" s="59">
        <v>3122</v>
      </c>
      <c r="B3124" s="59" t="s">
        <v>258</v>
      </c>
      <c r="C3124" s="59" t="s">
        <v>3731</v>
      </c>
      <c r="D3124" s="59">
        <v>4.35</v>
      </c>
      <c r="E3124" s="62">
        <v>10000</v>
      </c>
      <c r="F3124" s="59" t="s">
        <v>3729</v>
      </c>
      <c r="G3124" s="59" t="s">
        <v>3585</v>
      </c>
      <c r="H3124" s="59">
        <v>20200630</v>
      </c>
      <c r="I3124" s="59" t="s">
        <v>150</v>
      </c>
      <c r="J3124" s="59">
        <v>4.35</v>
      </c>
      <c r="K3124" s="59" t="s">
        <v>79</v>
      </c>
      <c r="L3124" s="66">
        <v>41.0833333333333</v>
      </c>
    </row>
    <row r="3125" ht="25" customHeight="1" spans="1:12">
      <c r="A3125" s="59">
        <v>3123</v>
      </c>
      <c r="B3125" s="59" t="s">
        <v>258</v>
      </c>
      <c r="C3125" s="59" t="s">
        <v>3732</v>
      </c>
      <c r="D3125" s="59">
        <v>4.35</v>
      </c>
      <c r="E3125" s="62">
        <v>10000</v>
      </c>
      <c r="F3125" s="59" t="s">
        <v>3729</v>
      </c>
      <c r="G3125" s="59" t="s">
        <v>3585</v>
      </c>
      <c r="H3125" s="59">
        <v>20200630</v>
      </c>
      <c r="I3125" s="59" t="s">
        <v>150</v>
      </c>
      <c r="J3125" s="59">
        <v>4.35</v>
      </c>
      <c r="K3125" s="59" t="s">
        <v>79</v>
      </c>
      <c r="L3125" s="66">
        <v>41.0833333333333</v>
      </c>
    </row>
    <row r="3126" ht="25" customHeight="1" spans="1:12">
      <c r="A3126" s="59">
        <v>3124</v>
      </c>
      <c r="B3126" s="59" t="s">
        <v>258</v>
      </c>
      <c r="C3126" s="59" t="s">
        <v>3733</v>
      </c>
      <c r="D3126" s="59">
        <v>4.35</v>
      </c>
      <c r="E3126" s="62">
        <v>10000</v>
      </c>
      <c r="F3126" s="59" t="s">
        <v>3729</v>
      </c>
      <c r="G3126" s="59" t="s">
        <v>3585</v>
      </c>
      <c r="H3126" s="59">
        <v>20200630</v>
      </c>
      <c r="I3126" s="59" t="s">
        <v>150</v>
      </c>
      <c r="J3126" s="59">
        <v>4.35</v>
      </c>
      <c r="K3126" s="59" t="s">
        <v>79</v>
      </c>
      <c r="L3126" s="66">
        <v>41.0833333333333</v>
      </c>
    </row>
    <row r="3127" ht="25" customHeight="1" spans="1:12">
      <c r="A3127" s="59">
        <v>3125</v>
      </c>
      <c r="B3127" s="59" t="s">
        <v>258</v>
      </c>
      <c r="C3127" s="59" t="s">
        <v>3734</v>
      </c>
      <c r="D3127" s="59">
        <v>4.35</v>
      </c>
      <c r="E3127" s="62">
        <v>5000</v>
      </c>
      <c r="F3127" s="59" t="s">
        <v>3735</v>
      </c>
      <c r="G3127" s="59" t="s">
        <v>3660</v>
      </c>
      <c r="H3127" s="59">
        <v>20200630</v>
      </c>
      <c r="I3127" s="59" t="s">
        <v>150</v>
      </c>
      <c r="J3127" s="59">
        <v>4.35</v>
      </c>
      <c r="K3127" s="59" t="s">
        <v>79</v>
      </c>
      <c r="L3127" s="66">
        <v>19.3333333333333</v>
      </c>
    </row>
    <row r="3128" ht="25" customHeight="1" spans="1:12">
      <c r="A3128" s="59">
        <v>3126</v>
      </c>
      <c r="B3128" s="59" t="s">
        <v>258</v>
      </c>
      <c r="C3128" s="59" t="s">
        <v>3736</v>
      </c>
      <c r="D3128" s="59">
        <v>4.35</v>
      </c>
      <c r="E3128" s="62">
        <v>10000</v>
      </c>
      <c r="F3128" s="59" t="s">
        <v>3735</v>
      </c>
      <c r="G3128" s="59" t="s">
        <v>3660</v>
      </c>
      <c r="H3128" s="59">
        <v>20200630</v>
      </c>
      <c r="I3128" s="59" t="s">
        <v>150</v>
      </c>
      <c r="J3128" s="59">
        <v>4.35</v>
      </c>
      <c r="K3128" s="59" t="s">
        <v>79</v>
      </c>
      <c r="L3128" s="66">
        <v>38.67</v>
      </c>
    </row>
    <row r="3129" ht="25" customHeight="1" spans="1:12">
      <c r="A3129" s="59">
        <v>3127</v>
      </c>
      <c r="B3129" s="59" t="s">
        <v>258</v>
      </c>
      <c r="C3129" s="59" t="s">
        <v>3737</v>
      </c>
      <c r="D3129" s="59">
        <v>4.35</v>
      </c>
      <c r="E3129" s="62">
        <v>10000</v>
      </c>
      <c r="F3129" s="59" t="s">
        <v>517</v>
      </c>
      <c r="G3129" s="59" t="s">
        <v>3540</v>
      </c>
      <c r="H3129" s="59">
        <v>20200630</v>
      </c>
      <c r="I3129" s="59" t="s">
        <v>150</v>
      </c>
      <c r="J3129" s="59">
        <v>4.35</v>
      </c>
      <c r="K3129" s="59" t="s">
        <v>79</v>
      </c>
      <c r="L3129" s="66">
        <v>32.625</v>
      </c>
    </row>
    <row r="3130" ht="25" customHeight="1" spans="1:12">
      <c r="A3130" s="59">
        <v>3128</v>
      </c>
      <c r="B3130" s="59" t="s">
        <v>258</v>
      </c>
      <c r="C3130" s="59" t="s">
        <v>3738</v>
      </c>
      <c r="D3130" s="59">
        <v>4.35</v>
      </c>
      <c r="E3130" s="62">
        <v>10000</v>
      </c>
      <c r="F3130" s="59" t="s">
        <v>517</v>
      </c>
      <c r="G3130" s="59" t="s">
        <v>3540</v>
      </c>
      <c r="H3130" s="59">
        <v>20200630</v>
      </c>
      <c r="I3130" s="59" t="s">
        <v>150</v>
      </c>
      <c r="J3130" s="59">
        <v>4.35</v>
      </c>
      <c r="K3130" s="59" t="s">
        <v>79</v>
      </c>
      <c r="L3130" s="66">
        <v>32.625</v>
      </c>
    </row>
    <row r="3131" ht="25" customHeight="1" spans="1:12">
      <c r="A3131" s="59">
        <v>3129</v>
      </c>
      <c r="B3131" s="59" t="s">
        <v>258</v>
      </c>
      <c r="C3131" s="59" t="s">
        <v>3739</v>
      </c>
      <c r="D3131" s="59">
        <v>4.35</v>
      </c>
      <c r="E3131" s="62">
        <v>10000</v>
      </c>
      <c r="F3131" s="59" t="s">
        <v>3740</v>
      </c>
      <c r="G3131" s="59" t="s">
        <v>1774</v>
      </c>
      <c r="H3131" s="59">
        <v>20200630</v>
      </c>
      <c r="I3131" s="59" t="s">
        <v>150</v>
      </c>
      <c r="J3131" s="59">
        <v>4.35</v>
      </c>
      <c r="K3131" s="59" t="s">
        <v>79</v>
      </c>
      <c r="L3131" s="66">
        <v>31.4166666666667</v>
      </c>
    </row>
    <row r="3132" ht="25" customHeight="1" spans="1:12">
      <c r="A3132" s="59">
        <v>3130</v>
      </c>
      <c r="B3132" s="59" t="s">
        <v>258</v>
      </c>
      <c r="C3132" s="59" t="s">
        <v>3741</v>
      </c>
      <c r="D3132" s="59">
        <v>4.35</v>
      </c>
      <c r="E3132" s="62">
        <v>10000</v>
      </c>
      <c r="F3132" s="59" t="s">
        <v>3740</v>
      </c>
      <c r="G3132" s="59" t="s">
        <v>1774</v>
      </c>
      <c r="H3132" s="59">
        <v>20200630</v>
      </c>
      <c r="I3132" s="59" t="s">
        <v>150</v>
      </c>
      <c r="J3132" s="59">
        <v>4.35</v>
      </c>
      <c r="K3132" s="59" t="s">
        <v>79</v>
      </c>
      <c r="L3132" s="66">
        <v>31.4166666666667</v>
      </c>
    </row>
    <row r="3133" ht="25" customHeight="1" spans="1:12">
      <c r="A3133" s="59">
        <v>3131</v>
      </c>
      <c r="B3133" s="59" t="s">
        <v>258</v>
      </c>
      <c r="C3133" s="59" t="s">
        <v>3742</v>
      </c>
      <c r="D3133" s="59">
        <v>4.35</v>
      </c>
      <c r="E3133" s="62">
        <v>10000</v>
      </c>
      <c r="F3133" s="59" t="s">
        <v>3740</v>
      </c>
      <c r="G3133" s="59" t="s">
        <v>1774</v>
      </c>
      <c r="H3133" s="59">
        <v>20200630</v>
      </c>
      <c r="I3133" s="59" t="s">
        <v>150</v>
      </c>
      <c r="J3133" s="59">
        <v>4.35</v>
      </c>
      <c r="K3133" s="59" t="s">
        <v>79</v>
      </c>
      <c r="L3133" s="66">
        <v>31.4166666666667</v>
      </c>
    </row>
    <row r="3134" ht="25" customHeight="1" spans="1:12">
      <c r="A3134" s="59">
        <v>3132</v>
      </c>
      <c r="B3134" s="59" t="s">
        <v>258</v>
      </c>
      <c r="C3134" s="59" t="s">
        <v>3743</v>
      </c>
      <c r="D3134" s="59">
        <v>4.35</v>
      </c>
      <c r="E3134" s="62">
        <v>10000</v>
      </c>
      <c r="F3134" s="59" t="s">
        <v>3744</v>
      </c>
      <c r="G3134" s="59" t="s">
        <v>3745</v>
      </c>
      <c r="H3134" s="59">
        <v>20200630</v>
      </c>
      <c r="I3134" s="59" t="s">
        <v>150</v>
      </c>
      <c r="J3134" s="59">
        <v>4.35</v>
      </c>
      <c r="K3134" s="59" t="s">
        <v>79</v>
      </c>
      <c r="L3134" s="66">
        <v>21.75</v>
      </c>
    </row>
    <row r="3135" ht="25" customHeight="1" spans="1:12">
      <c r="A3135" s="59">
        <v>3133</v>
      </c>
      <c r="B3135" s="59" t="s">
        <v>258</v>
      </c>
      <c r="C3135" s="59" t="s">
        <v>3746</v>
      </c>
      <c r="D3135" s="59">
        <v>4.35</v>
      </c>
      <c r="E3135" s="62">
        <v>10000</v>
      </c>
      <c r="F3135" s="59" t="s">
        <v>3744</v>
      </c>
      <c r="G3135" s="59" t="s">
        <v>3745</v>
      </c>
      <c r="H3135" s="59">
        <v>20200630</v>
      </c>
      <c r="I3135" s="59" t="s">
        <v>150</v>
      </c>
      <c r="J3135" s="59">
        <v>4.35</v>
      </c>
      <c r="K3135" s="59" t="s">
        <v>79</v>
      </c>
      <c r="L3135" s="66">
        <v>21.75</v>
      </c>
    </row>
    <row r="3136" ht="25" customHeight="1" spans="1:12">
      <c r="A3136" s="59">
        <v>3134</v>
      </c>
      <c r="B3136" s="59" t="s">
        <v>258</v>
      </c>
      <c r="C3136" s="59" t="s">
        <v>3747</v>
      </c>
      <c r="D3136" s="59">
        <v>4.35</v>
      </c>
      <c r="E3136" s="62">
        <v>10000</v>
      </c>
      <c r="F3136" s="59" t="s">
        <v>3744</v>
      </c>
      <c r="G3136" s="59" t="s">
        <v>3745</v>
      </c>
      <c r="H3136" s="59">
        <v>20200630</v>
      </c>
      <c r="I3136" s="59" t="s">
        <v>150</v>
      </c>
      <c r="J3136" s="59">
        <v>4.35</v>
      </c>
      <c r="K3136" s="59" t="s">
        <v>79</v>
      </c>
      <c r="L3136" s="66">
        <v>21.75</v>
      </c>
    </row>
    <row r="3137" ht="25" customHeight="1" spans="1:12">
      <c r="A3137" s="59">
        <v>3135</v>
      </c>
      <c r="B3137" s="59" t="s">
        <v>258</v>
      </c>
      <c r="C3137" s="59" t="s">
        <v>3748</v>
      </c>
      <c r="D3137" s="59">
        <v>4.35</v>
      </c>
      <c r="E3137" s="62">
        <v>10000</v>
      </c>
      <c r="F3137" s="59" t="s">
        <v>3749</v>
      </c>
      <c r="G3137" s="59" t="s">
        <v>1815</v>
      </c>
      <c r="H3137" s="59">
        <v>20200630</v>
      </c>
      <c r="I3137" s="59" t="s">
        <v>150</v>
      </c>
      <c r="J3137" s="59">
        <v>4.35</v>
      </c>
      <c r="K3137" s="59" t="s">
        <v>79</v>
      </c>
      <c r="L3137" s="66">
        <v>20.5416666666667</v>
      </c>
    </row>
    <row r="3138" ht="25" customHeight="1" spans="1:12">
      <c r="A3138" s="59">
        <v>3136</v>
      </c>
      <c r="B3138" s="59" t="s">
        <v>258</v>
      </c>
      <c r="C3138" s="59" t="s">
        <v>3750</v>
      </c>
      <c r="D3138" s="59">
        <v>4.35</v>
      </c>
      <c r="E3138" s="62">
        <v>10000</v>
      </c>
      <c r="F3138" s="59" t="s">
        <v>3578</v>
      </c>
      <c r="G3138" s="59" t="s">
        <v>2647</v>
      </c>
      <c r="H3138" s="59">
        <v>20200630</v>
      </c>
      <c r="I3138" s="59" t="s">
        <v>150</v>
      </c>
      <c r="J3138" s="59">
        <v>4.35</v>
      </c>
      <c r="K3138" s="59" t="s">
        <v>79</v>
      </c>
      <c r="L3138" s="66">
        <v>18.125</v>
      </c>
    </row>
    <row r="3139" ht="25" customHeight="1" spans="1:12">
      <c r="A3139" s="59">
        <v>3137</v>
      </c>
      <c r="B3139" s="59" t="s">
        <v>258</v>
      </c>
      <c r="C3139" s="59" t="s">
        <v>3751</v>
      </c>
      <c r="D3139" s="59">
        <v>4.35</v>
      </c>
      <c r="E3139" s="62">
        <v>10000</v>
      </c>
      <c r="F3139" s="59" t="s">
        <v>3580</v>
      </c>
      <c r="G3139" s="59" t="s">
        <v>3582</v>
      </c>
      <c r="H3139" s="59">
        <v>20200630</v>
      </c>
      <c r="I3139" s="59" t="s">
        <v>150</v>
      </c>
      <c r="J3139" s="59">
        <v>4.35</v>
      </c>
      <c r="K3139" s="59" t="s">
        <v>79</v>
      </c>
      <c r="L3139" s="66">
        <v>15.7083333333333</v>
      </c>
    </row>
    <row r="3140" ht="25" customHeight="1" spans="1:12">
      <c r="A3140" s="59">
        <v>3138</v>
      </c>
      <c r="B3140" s="59" t="s">
        <v>258</v>
      </c>
      <c r="C3140" s="59" t="s">
        <v>3752</v>
      </c>
      <c r="D3140" s="59">
        <v>4.35</v>
      </c>
      <c r="E3140" s="62">
        <v>10000</v>
      </c>
      <c r="F3140" s="59" t="s">
        <v>3580</v>
      </c>
      <c r="G3140" s="59" t="s">
        <v>3582</v>
      </c>
      <c r="H3140" s="59">
        <v>20200630</v>
      </c>
      <c r="I3140" s="59" t="s">
        <v>150</v>
      </c>
      <c r="J3140" s="59">
        <v>4.35</v>
      </c>
      <c r="K3140" s="59" t="s">
        <v>79</v>
      </c>
      <c r="L3140" s="66">
        <v>15.7083333333333</v>
      </c>
    </row>
    <row r="3141" ht="25" customHeight="1" spans="1:12">
      <c r="A3141" s="59">
        <v>3139</v>
      </c>
      <c r="B3141" s="59" t="s">
        <v>258</v>
      </c>
      <c r="C3141" s="59" t="s">
        <v>3753</v>
      </c>
      <c r="D3141" s="59">
        <v>4.35</v>
      </c>
      <c r="E3141" s="62">
        <v>10000</v>
      </c>
      <c r="F3141" s="59" t="s">
        <v>3581</v>
      </c>
      <c r="G3141" s="59" t="s">
        <v>3754</v>
      </c>
      <c r="H3141" s="59">
        <v>20200630</v>
      </c>
      <c r="I3141" s="59" t="s">
        <v>150</v>
      </c>
      <c r="J3141" s="59">
        <v>4.35</v>
      </c>
      <c r="K3141" s="59" t="s">
        <v>79</v>
      </c>
      <c r="L3141" s="66">
        <v>14.5</v>
      </c>
    </row>
    <row r="3142" ht="25" customHeight="1" spans="1:12">
      <c r="A3142" s="59">
        <v>3140</v>
      </c>
      <c r="B3142" s="59" t="s">
        <v>258</v>
      </c>
      <c r="C3142" s="59" t="s">
        <v>3755</v>
      </c>
      <c r="D3142" s="59">
        <v>4.35</v>
      </c>
      <c r="E3142" s="62">
        <v>10000</v>
      </c>
      <c r="F3142" s="59" t="s">
        <v>3756</v>
      </c>
      <c r="G3142" s="59" t="s">
        <v>3757</v>
      </c>
      <c r="H3142" s="59">
        <v>20200630</v>
      </c>
      <c r="I3142" s="59" t="s">
        <v>150</v>
      </c>
      <c r="J3142" s="59">
        <v>4.35</v>
      </c>
      <c r="K3142" s="59" t="s">
        <v>79</v>
      </c>
      <c r="L3142" s="66">
        <v>1.20833333333333</v>
      </c>
    </row>
    <row r="3143" ht="25" customHeight="1" spans="1:12">
      <c r="A3143" s="59">
        <v>3141</v>
      </c>
      <c r="B3143" s="59" t="s">
        <v>28</v>
      </c>
      <c r="C3143" s="59" t="s">
        <v>3758</v>
      </c>
      <c r="D3143" s="59" t="s">
        <v>163</v>
      </c>
      <c r="E3143" s="62">
        <v>10000</v>
      </c>
      <c r="F3143" s="59">
        <v>20200413</v>
      </c>
      <c r="G3143" s="59" t="s">
        <v>3520</v>
      </c>
      <c r="H3143" s="59">
        <v>20200630</v>
      </c>
      <c r="I3143" s="59" t="s">
        <v>87</v>
      </c>
      <c r="J3143" s="59" t="s">
        <v>163</v>
      </c>
      <c r="K3143" s="59" t="s">
        <v>79</v>
      </c>
      <c r="L3143" s="66">
        <f>D3143/100/360*E3143*68</f>
        <v>82.1666666666667</v>
      </c>
    </row>
    <row r="3144" ht="25" customHeight="1" spans="1:12">
      <c r="A3144" s="59">
        <v>3142</v>
      </c>
      <c r="B3144" s="59" t="s">
        <v>28</v>
      </c>
      <c r="C3144" s="59" t="s">
        <v>3759</v>
      </c>
      <c r="D3144" s="59" t="s">
        <v>163</v>
      </c>
      <c r="E3144" s="62">
        <v>10000</v>
      </c>
      <c r="F3144" s="59">
        <v>20200415</v>
      </c>
      <c r="G3144" s="59" t="s">
        <v>3535</v>
      </c>
      <c r="H3144" s="59">
        <v>20200630</v>
      </c>
      <c r="I3144" s="59" t="s">
        <v>150</v>
      </c>
      <c r="J3144" s="59" t="s">
        <v>163</v>
      </c>
      <c r="K3144" s="59" t="s">
        <v>79</v>
      </c>
      <c r="L3144" s="66">
        <f>D3144/100/360*E3144*76</f>
        <v>91.8333333333333</v>
      </c>
    </row>
    <row r="3145" ht="25" customHeight="1" spans="1:12">
      <c r="A3145" s="59">
        <v>3143</v>
      </c>
      <c r="B3145" s="59" t="s">
        <v>28</v>
      </c>
      <c r="C3145" s="59" t="s">
        <v>285</v>
      </c>
      <c r="D3145" s="59" t="s">
        <v>163</v>
      </c>
      <c r="E3145" s="62">
        <v>10000</v>
      </c>
      <c r="F3145" s="59">
        <v>20200514</v>
      </c>
      <c r="G3145" s="59" t="s">
        <v>3615</v>
      </c>
      <c r="H3145" s="59">
        <v>20200630</v>
      </c>
      <c r="I3145" s="59" t="s">
        <v>87</v>
      </c>
      <c r="J3145" s="59" t="s">
        <v>163</v>
      </c>
      <c r="K3145" s="59" t="s">
        <v>79</v>
      </c>
      <c r="L3145" s="66">
        <f>D3145/100/360*E3145*47</f>
        <v>56.7916666666667</v>
      </c>
    </row>
    <row r="3146" ht="25" customHeight="1" spans="1:12">
      <c r="A3146" s="59">
        <v>3144</v>
      </c>
      <c r="B3146" s="59" t="s">
        <v>28</v>
      </c>
      <c r="C3146" s="59" t="s">
        <v>277</v>
      </c>
      <c r="D3146" s="59" t="s">
        <v>163</v>
      </c>
      <c r="E3146" s="62">
        <v>10000</v>
      </c>
      <c r="F3146" s="59">
        <v>20200515</v>
      </c>
      <c r="G3146" s="59" t="s">
        <v>3714</v>
      </c>
      <c r="H3146" s="59">
        <v>20200630</v>
      </c>
      <c r="I3146" s="59" t="s">
        <v>87</v>
      </c>
      <c r="J3146" s="59" t="s">
        <v>163</v>
      </c>
      <c r="K3146" s="59" t="s">
        <v>79</v>
      </c>
      <c r="L3146" s="66">
        <f>D3146/100/360*E3146*46</f>
        <v>55.5833333333333</v>
      </c>
    </row>
    <row r="3147" ht="25" customHeight="1" spans="1:12">
      <c r="A3147" s="59">
        <v>3145</v>
      </c>
      <c r="B3147" s="59" t="s">
        <v>28</v>
      </c>
      <c r="C3147" s="59" t="s">
        <v>3760</v>
      </c>
      <c r="D3147" s="59" t="s">
        <v>163</v>
      </c>
      <c r="E3147" s="62">
        <v>10000</v>
      </c>
      <c r="F3147" s="59">
        <v>20200520</v>
      </c>
      <c r="G3147" s="59" t="s">
        <v>3720</v>
      </c>
      <c r="H3147" s="59">
        <v>20200630</v>
      </c>
      <c r="I3147" s="59" t="s">
        <v>87</v>
      </c>
      <c r="J3147" s="59" t="s">
        <v>163</v>
      </c>
      <c r="K3147" s="59" t="s">
        <v>79</v>
      </c>
      <c r="L3147" s="66">
        <f>D3147/100/360*E3147*41</f>
        <v>49.5416666666667</v>
      </c>
    </row>
    <row r="3148" ht="25" customHeight="1" spans="1:12">
      <c r="A3148" s="59">
        <v>3146</v>
      </c>
      <c r="B3148" s="59" t="s">
        <v>28</v>
      </c>
      <c r="C3148" s="59" t="s">
        <v>3761</v>
      </c>
      <c r="D3148" s="59" t="s">
        <v>163</v>
      </c>
      <c r="E3148" s="62">
        <v>10000</v>
      </c>
      <c r="F3148" s="59">
        <v>20200525</v>
      </c>
      <c r="G3148" s="59" t="s">
        <v>3561</v>
      </c>
      <c r="H3148" s="59">
        <v>20200630</v>
      </c>
      <c r="I3148" s="59" t="s">
        <v>87</v>
      </c>
      <c r="J3148" s="59" t="s">
        <v>163</v>
      </c>
      <c r="K3148" s="59" t="s">
        <v>79</v>
      </c>
      <c r="L3148" s="66">
        <f>D3148/100/360*E3148*36</f>
        <v>43.5</v>
      </c>
    </row>
    <row r="3149" ht="25" customHeight="1" spans="1:12">
      <c r="A3149" s="59">
        <v>3147</v>
      </c>
      <c r="B3149" s="59" t="s">
        <v>28</v>
      </c>
      <c r="C3149" s="59" t="s">
        <v>3762</v>
      </c>
      <c r="D3149" s="59" t="s">
        <v>163</v>
      </c>
      <c r="E3149" s="62">
        <v>10000</v>
      </c>
      <c r="F3149" s="59">
        <v>20200526</v>
      </c>
      <c r="G3149" s="59" t="s">
        <v>3726</v>
      </c>
      <c r="H3149" s="59">
        <v>20200630</v>
      </c>
      <c r="I3149" s="59" t="s">
        <v>87</v>
      </c>
      <c r="J3149" s="59" t="s">
        <v>163</v>
      </c>
      <c r="K3149" s="59" t="s">
        <v>79</v>
      </c>
      <c r="L3149" s="66">
        <f>D3149/100/360*E3149*35</f>
        <v>42.2916666666667</v>
      </c>
    </row>
    <row r="3150" ht="25" customHeight="1" spans="1:12">
      <c r="A3150" s="59">
        <v>3148</v>
      </c>
      <c r="B3150" s="59" t="s">
        <v>28</v>
      </c>
      <c r="C3150" s="59" t="s">
        <v>274</v>
      </c>
      <c r="D3150" s="59" t="s">
        <v>163</v>
      </c>
      <c r="E3150" s="62">
        <v>10000</v>
      </c>
      <c r="F3150" s="59">
        <v>20200529</v>
      </c>
      <c r="G3150" s="59" t="s">
        <v>3660</v>
      </c>
      <c r="H3150" s="59">
        <v>20200630</v>
      </c>
      <c r="I3150" s="59" t="s">
        <v>87</v>
      </c>
      <c r="J3150" s="59" t="s">
        <v>163</v>
      </c>
      <c r="K3150" s="59" t="s">
        <v>79</v>
      </c>
      <c r="L3150" s="66">
        <f>D3150/100/360*E3150*32</f>
        <v>38.6666666666667</v>
      </c>
    </row>
    <row r="3151" ht="25" customHeight="1" spans="1:12">
      <c r="A3151" s="59">
        <v>3149</v>
      </c>
      <c r="B3151" s="59" t="s">
        <v>28</v>
      </c>
      <c r="C3151" s="59" t="s">
        <v>286</v>
      </c>
      <c r="D3151" s="59" t="s">
        <v>163</v>
      </c>
      <c r="E3151" s="62">
        <v>10000</v>
      </c>
      <c r="F3151" s="59">
        <v>20200610</v>
      </c>
      <c r="G3151" s="59" t="s">
        <v>3518</v>
      </c>
      <c r="H3151" s="59">
        <v>20200630</v>
      </c>
      <c r="I3151" s="59" t="s">
        <v>87</v>
      </c>
      <c r="J3151" s="59" t="s">
        <v>163</v>
      </c>
      <c r="K3151" s="59" t="s">
        <v>79</v>
      </c>
      <c r="L3151" s="66">
        <f>D3151/100/360*E3151*20</f>
        <v>24.1666666666667</v>
      </c>
    </row>
    <row r="3152" ht="25" customHeight="1" spans="1:12">
      <c r="A3152" s="59">
        <v>3150</v>
      </c>
      <c r="B3152" s="59" t="s">
        <v>28</v>
      </c>
      <c r="C3152" s="59" t="s">
        <v>3763</v>
      </c>
      <c r="D3152" s="59" t="s">
        <v>163</v>
      </c>
      <c r="E3152" s="62">
        <v>10000</v>
      </c>
      <c r="F3152" s="59">
        <v>20200610</v>
      </c>
      <c r="G3152" s="59" t="s">
        <v>3518</v>
      </c>
      <c r="H3152" s="59">
        <v>20200630</v>
      </c>
      <c r="I3152" s="59" t="s">
        <v>87</v>
      </c>
      <c r="J3152" s="59" t="s">
        <v>163</v>
      </c>
      <c r="K3152" s="59" t="s">
        <v>79</v>
      </c>
      <c r="L3152" s="66">
        <f>D3152/100/360*E3152*20</f>
        <v>24.1666666666667</v>
      </c>
    </row>
    <row r="3153" ht="25" customHeight="1" spans="1:12">
      <c r="A3153" s="59">
        <v>3151</v>
      </c>
      <c r="B3153" s="59" t="s">
        <v>28</v>
      </c>
      <c r="C3153" s="59" t="s">
        <v>3764</v>
      </c>
      <c r="D3153" s="59" t="s">
        <v>163</v>
      </c>
      <c r="E3153" s="62">
        <v>20000</v>
      </c>
      <c r="F3153" s="59">
        <v>20200413</v>
      </c>
      <c r="G3153" s="59" t="s">
        <v>3520</v>
      </c>
      <c r="H3153" s="59">
        <v>20200630</v>
      </c>
      <c r="I3153" s="59" t="s">
        <v>87</v>
      </c>
      <c r="J3153" s="59" t="s">
        <v>163</v>
      </c>
      <c r="K3153" s="59" t="s">
        <v>79</v>
      </c>
      <c r="L3153" s="66">
        <f>D3153/100/360*E3153*78</f>
        <v>188.5</v>
      </c>
    </row>
    <row r="3154" ht="25" customHeight="1" spans="1:12">
      <c r="A3154" s="59">
        <v>3152</v>
      </c>
      <c r="B3154" s="59" t="s">
        <v>28</v>
      </c>
      <c r="C3154" s="59" t="s">
        <v>262</v>
      </c>
      <c r="D3154" s="59" t="s">
        <v>163</v>
      </c>
      <c r="E3154" s="62">
        <v>20000</v>
      </c>
      <c r="F3154" s="59">
        <v>20200515</v>
      </c>
      <c r="G3154" s="59" t="s">
        <v>3714</v>
      </c>
      <c r="H3154" s="59">
        <v>20200630</v>
      </c>
      <c r="I3154" s="59" t="s">
        <v>87</v>
      </c>
      <c r="J3154" s="59" t="s">
        <v>163</v>
      </c>
      <c r="K3154" s="59" t="s">
        <v>79</v>
      </c>
      <c r="L3154" s="66">
        <f>D3154/100/360*E3154*46</f>
        <v>111.166666666667</v>
      </c>
    </row>
    <row r="3155" ht="25" customHeight="1" spans="1:12">
      <c r="A3155" s="59">
        <v>3153</v>
      </c>
      <c r="B3155" s="59" t="s">
        <v>28</v>
      </c>
      <c r="C3155" s="59" t="s">
        <v>3765</v>
      </c>
      <c r="D3155" s="59" t="s">
        <v>163</v>
      </c>
      <c r="E3155" s="62">
        <v>20000</v>
      </c>
      <c r="F3155" s="59">
        <v>20200527</v>
      </c>
      <c r="G3155" s="59" t="s">
        <v>3585</v>
      </c>
      <c r="H3155" s="59">
        <v>20200630</v>
      </c>
      <c r="I3155" s="59" t="s">
        <v>22</v>
      </c>
      <c r="J3155" s="59" t="s">
        <v>163</v>
      </c>
      <c r="K3155" s="59" t="s">
        <v>79</v>
      </c>
      <c r="L3155" s="66">
        <f>D3155/100/360*E3155*34</f>
        <v>82.1666666666667</v>
      </c>
    </row>
    <row r="3156" ht="25" customHeight="1" spans="1:12">
      <c r="A3156" s="59">
        <v>3154</v>
      </c>
      <c r="B3156" s="59" t="s">
        <v>28</v>
      </c>
      <c r="C3156" s="59" t="s">
        <v>3766</v>
      </c>
      <c r="D3156" s="59" t="s">
        <v>163</v>
      </c>
      <c r="E3156" s="62">
        <v>20000</v>
      </c>
      <c r="F3156" s="59">
        <v>20200617</v>
      </c>
      <c r="G3156" s="59" t="s">
        <v>3582</v>
      </c>
      <c r="H3156" s="59">
        <v>20200630</v>
      </c>
      <c r="I3156" s="59" t="s">
        <v>87</v>
      </c>
      <c r="J3156" s="59" t="s">
        <v>163</v>
      </c>
      <c r="K3156" s="59" t="s">
        <v>79</v>
      </c>
      <c r="L3156" s="66">
        <f>D3156/100/360*E3156*13</f>
        <v>31.4166666666667</v>
      </c>
    </row>
    <row r="3157" ht="25" customHeight="1" spans="1:12">
      <c r="A3157" s="59">
        <v>3155</v>
      </c>
      <c r="B3157" s="59" t="s">
        <v>28</v>
      </c>
      <c r="C3157" s="59" t="s">
        <v>3767</v>
      </c>
      <c r="D3157" s="59" t="s">
        <v>163</v>
      </c>
      <c r="E3157" s="62">
        <v>30000</v>
      </c>
      <c r="F3157" s="59">
        <v>20200413</v>
      </c>
      <c r="G3157" s="59" t="s">
        <v>3520</v>
      </c>
      <c r="H3157" s="59">
        <v>20200630</v>
      </c>
      <c r="I3157" s="59" t="s">
        <v>87</v>
      </c>
      <c r="J3157" s="59" t="s">
        <v>163</v>
      </c>
      <c r="K3157" s="59" t="s">
        <v>79</v>
      </c>
      <c r="L3157" s="66">
        <f>D3157/100/360*E3157*78</f>
        <v>282.75</v>
      </c>
    </row>
    <row r="3158" ht="25" customHeight="1" spans="1:12">
      <c r="A3158" s="59">
        <v>3156</v>
      </c>
      <c r="B3158" s="59" t="s">
        <v>28</v>
      </c>
      <c r="C3158" s="59" t="s">
        <v>278</v>
      </c>
      <c r="D3158" s="59" t="s">
        <v>163</v>
      </c>
      <c r="E3158" s="62">
        <v>30000</v>
      </c>
      <c r="F3158" s="59">
        <v>20200515</v>
      </c>
      <c r="G3158" s="59" t="s">
        <v>3714</v>
      </c>
      <c r="H3158" s="59">
        <v>20200630</v>
      </c>
      <c r="I3158" s="59" t="s">
        <v>87</v>
      </c>
      <c r="J3158" s="59" t="s">
        <v>163</v>
      </c>
      <c r="K3158" s="59" t="s">
        <v>79</v>
      </c>
      <c r="L3158" s="66">
        <f>D3158/100/360*E3158*46</f>
        <v>166.75</v>
      </c>
    </row>
    <row r="3159" ht="25" customHeight="1" spans="1:12">
      <c r="A3159" s="59">
        <v>3157</v>
      </c>
      <c r="B3159" s="59" t="s">
        <v>28</v>
      </c>
      <c r="C3159" s="59" t="s">
        <v>276</v>
      </c>
      <c r="D3159" s="59" t="s">
        <v>163</v>
      </c>
      <c r="E3159" s="62">
        <v>40000</v>
      </c>
      <c r="F3159" s="59">
        <v>20200514</v>
      </c>
      <c r="G3159" s="59" t="s">
        <v>3615</v>
      </c>
      <c r="H3159" s="59">
        <v>20200630</v>
      </c>
      <c r="I3159" s="59" t="s">
        <v>87</v>
      </c>
      <c r="J3159" s="59" t="s">
        <v>163</v>
      </c>
      <c r="K3159" s="59" t="s">
        <v>79</v>
      </c>
      <c r="L3159" s="66">
        <f>D3159/100/360*E3159*47</f>
        <v>227.166666666667</v>
      </c>
    </row>
    <row r="3160" ht="25" customHeight="1" spans="1:12">
      <c r="A3160" s="59">
        <v>3158</v>
      </c>
      <c r="B3160" s="59" t="s">
        <v>28</v>
      </c>
      <c r="C3160" s="59" t="s">
        <v>3768</v>
      </c>
      <c r="D3160" s="59" t="s">
        <v>163</v>
      </c>
      <c r="E3160" s="62">
        <v>50000</v>
      </c>
      <c r="F3160" s="59">
        <v>20200415</v>
      </c>
      <c r="G3160" s="59" t="s">
        <v>3535</v>
      </c>
      <c r="H3160" s="59">
        <v>20200630</v>
      </c>
      <c r="I3160" s="59" t="s">
        <v>87</v>
      </c>
      <c r="J3160" s="59" t="s">
        <v>163</v>
      </c>
      <c r="K3160" s="59" t="s">
        <v>79</v>
      </c>
      <c r="L3160" s="66">
        <f>D3160/100/360*E3160*76</f>
        <v>459.166666666667</v>
      </c>
    </row>
    <row r="3161" ht="25" customHeight="1" spans="1:12">
      <c r="A3161" s="59">
        <v>3159</v>
      </c>
      <c r="B3161" s="59" t="s">
        <v>28</v>
      </c>
      <c r="C3161" s="59" t="s">
        <v>316</v>
      </c>
      <c r="D3161" s="59" t="s">
        <v>163</v>
      </c>
      <c r="E3161" s="62">
        <v>50000</v>
      </c>
      <c r="F3161" s="59">
        <v>20200513</v>
      </c>
      <c r="G3161" s="59" t="s">
        <v>3525</v>
      </c>
      <c r="H3161" s="59">
        <v>20200630</v>
      </c>
      <c r="I3161" s="59" t="s">
        <v>87</v>
      </c>
      <c r="J3161" s="59" t="s">
        <v>163</v>
      </c>
      <c r="K3161" s="59" t="s">
        <v>79</v>
      </c>
      <c r="L3161" s="66">
        <f>D3161/100/360*E3161*48</f>
        <v>290</v>
      </c>
    </row>
    <row r="3162" ht="25" customHeight="1" spans="1:12">
      <c r="A3162" s="59">
        <v>3160</v>
      </c>
      <c r="B3162" s="59" t="s">
        <v>28</v>
      </c>
      <c r="C3162" s="59" t="s">
        <v>3769</v>
      </c>
      <c r="D3162" s="59" t="s">
        <v>163</v>
      </c>
      <c r="E3162" s="62">
        <v>50000</v>
      </c>
      <c r="F3162" s="59">
        <v>20200519</v>
      </c>
      <c r="G3162" s="59" t="s">
        <v>3770</v>
      </c>
      <c r="H3162" s="59">
        <v>20200630</v>
      </c>
      <c r="I3162" s="59" t="s">
        <v>87</v>
      </c>
      <c r="J3162" s="59" t="s">
        <v>163</v>
      </c>
      <c r="K3162" s="59" t="s">
        <v>79</v>
      </c>
      <c r="L3162" s="66">
        <f>D3162/100/360*E3162*42</f>
        <v>253.75</v>
      </c>
    </row>
    <row r="3163" ht="25" customHeight="1" spans="1:12">
      <c r="A3163" s="59">
        <v>3161</v>
      </c>
      <c r="B3163" s="59" t="s">
        <v>28</v>
      </c>
      <c r="C3163" s="59" t="s">
        <v>288</v>
      </c>
      <c r="D3163" s="59" t="s">
        <v>163</v>
      </c>
      <c r="E3163" s="62">
        <v>50000</v>
      </c>
      <c r="F3163" s="59">
        <v>20200520</v>
      </c>
      <c r="G3163" s="59" t="s">
        <v>3720</v>
      </c>
      <c r="H3163" s="59">
        <v>20200630</v>
      </c>
      <c r="I3163" s="59" t="s">
        <v>87</v>
      </c>
      <c r="J3163" s="59" t="s">
        <v>163</v>
      </c>
      <c r="K3163" s="59" t="s">
        <v>79</v>
      </c>
      <c r="L3163" s="66">
        <f>D3163/100/360*E3163*41</f>
        <v>247.708333333333</v>
      </c>
    </row>
    <row r="3164" ht="25" customHeight="1" spans="1:12">
      <c r="A3164" s="59">
        <v>3162</v>
      </c>
      <c r="B3164" s="59" t="s">
        <v>28</v>
      </c>
      <c r="C3164" s="59" t="s">
        <v>3771</v>
      </c>
      <c r="D3164" s="59" t="s">
        <v>163</v>
      </c>
      <c r="E3164" s="62">
        <v>50000</v>
      </c>
      <c r="F3164" s="59">
        <v>20200521</v>
      </c>
      <c r="G3164" s="59" t="s">
        <v>3568</v>
      </c>
      <c r="H3164" s="59">
        <v>20200630</v>
      </c>
      <c r="I3164" s="59" t="s">
        <v>87</v>
      </c>
      <c r="J3164" s="59" t="s">
        <v>163</v>
      </c>
      <c r="K3164" s="59" t="s">
        <v>79</v>
      </c>
      <c r="L3164" s="66">
        <f>D3164/100/360*E3164*40</f>
        <v>241.666666666667</v>
      </c>
    </row>
    <row r="3165" ht="25" customHeight="1" spans="1:12">
      <c r="A3165" s="59">
        <v>3163</v>
      </c>
      <c r="B3165" s="59" t="s">
        <v>28</v>
      </c>
      <c r="C3165" s="59" t="s">
        <v>3772</v>
      </c>
      <c r="D3165" s="59" t="s">
        <v>163</v>
      </c>
      <c r="E3165" s="62">
        <v>50000</v>
      </c>
      <c r="F3165" s="59">
        <v>20200526</v>
      </c>
      <c r="G3165" s="59" t="s">
        <v>3726</v>
      </c>
      <c r="H3165" s="59">
        <v>20200630</v>
      </c>
      <c r="I3165" s="59" t="s">
        <v>87</v>
      </c>
      <c r="J3165" s="59" t="s">
        <v>163</v>
      </c>
      <c r="K3165" s="59" t="s">
        <v>79</v>
      </c>
      <c r="L3165" s="66">
        <f>D3165/100/360*E3165*35</f>
        <v>211.458333333333</v>
      </c>
    </row>
    <row r="3166" ht="25" customHeight="1" spans="1:12">
      <c r="A3166" s="59">
        <v>3164</v>
      </c>
      <c r="B3166" s="59" t="s">
        <v>28</v>
      </c>
      <c r="C3166" s="59" t="s">
        <v>264</v>
      </c>
      <c r="D3166" s="59" t="s">
        <v>163</v>
      </c>
      <c r="E3166" s="62">
        <v>50000</v>
      </c>
      <c r="F3166" s="59">
        <v>20200528</v>
      </c>
      <c r="G3166" s="59" t="s">
        <v>3546</v>
      </c>
      <c r="H3166" s="59">
        <v>20200630</v>
      </c>
      <c r="I3166" s="59" t="s">
        <v>3773</v>
      </c>
      <c r="J3166" s="59" t="s">
        <v>163</v>
      </c>
      <c r="K3166" s="59" t="s">
        <v>79</v>
      </c>
      <c r="L3166" s="66">
        <f>D3166/360/100*E3166*33</f>
        <v>199.375</v>
      </c>
    </row>
    <row r="3167" ht="25" customHeight="1" spans="1:12">
      <c r="A3167" s="59">
        <v>3165</v>
      </c>
      <c r="B3167" s="59" t="s">
        <v>28</v>
      </c>
      <c r="C3167" s="59" t="s">
        <v>3774</v>
      </c>
      <c r="D3167" s="59" t="s">
        <v>163</v>
      </c>
      <c r="E3167" s="62">
        <v>50000</v>
      </c>
      <c r="F3167" s="59">
        <v>20200610</v>
      </c>
      <c r="G3167" s="59" t="s">
        <v>3518</v>
      </c>
      <c r="H3167" s="59">
        <v>20200630</v>
      </c>
      <c r="I3167" s="59" t="s">
        <v>87</v>
      </c>
      <c r="J3167" s="59" t="s">
        <v>163</v>
      </c>
      <c r="K3167" s="59" t="s">
        <v>79</v>
      </c>
      <c r="L3167" s="66">
        <f>D3167/100/360*E3167*20</f>
        <v>120.833333333333</v>
      </c>
    </row>
    <row r="3168" ht="25" customHeight="1" spans="1:12">
      <c r="A3168" s="59">
        <v>3166</v>
      </c>
      <c r="B3168" s="59" t="s">
        <v>65</v>
      </c>
      <c r="C3168" s="59" t="s">
        <v>3775</v>
      </c>
      <c r="D3168" s="59">
        <v>4.35</v>
      </c>
      <c r="E3168" s="62">
        <v>50000</v>
      </c>
      <c r="F3168" s="59">
        <v>20200401</v>
      </c>
      <c r="G3168" s="59">
        <v>20210401</v>
      </c>
      <c r="H3168" s="59">
        <v>20200605</v>
      </c>
      <c r="I3168" s="59" t="s">
        <v>367</v>
      </c>
      <c r="J3168" s="59">
        <v>4.35</v>
      </c>
      <c r="K3168" s="59" t="s">
        <v>79</v>
      </c>
      <c r="L3168" s="66">
        <v>392.708333333333</v>
      </c>
    </row>
    <row r="3169" ht="25" customHeight="1" spans="1:12">
      <c r="A3169" s="59">
        <v>3167</v>
      </c>
      <c r="B3169" s="59" t="s">
        <v>65</v>
      </c>
      <c r="C3169" s="59" t="s">
        <v>3776</v>
      </c>
      <c r="D3169" s="59">
        <v>4.35</v>
      </c>
      <c r="E3169" s="62">
        <v>10000</v>
      </c>
      <c r="F3169" s="59">
        <v>20200401</v>
      </c>
      <c r="G3169" s="59">
        <v>20210401</v>
      </c>
      <c r="H3169" s="59">
        <v>20200630</v>
      </c>
      <c r="I3169" s="59" t="s">
        <v>367</v>
      </c>
      <c r="J3169" s="59">
        <v>4.35</v>
      </c>
      <c r="K3169" s="59" t="s">
        <v>79</v>
      </c>
      <c r="L3169" s="66">
        <v>108.75</v>
      </c>
    </row>
    <row r="3170" ht="25" customHeight="1" spans="1:12">
      <c r="A3170" s="59">
        <v>3168</v>
      </c>
      <c r="B3170" s="59" t="s">
        <v>65</v>
      </c>
      <c r="C3170" s="59" t="s">
        <v>883</v>
      </c>
      <c r="D3170" s="59">
        <v>4.35</v>
      </c>
      <c r="E3170" s="62">
        <v>10000</v>
      </c>
      <c r="F3170" s="59">
        <v>20200401</v>
      </c>
      <c r="G3170" s="59">
        <v>20210401</v>
      </c>
      <c r="H3170" s="59">
        <v>20200630</v>
      </c>
      <c r="I3170" s="59" t="s">
        <v>367</v>
      </c>
      <c r="J3170" s="59">
        <v>4.35</v>
      </c>
      <c r="K3170" s="59" t="s">
        <v>79</v>
      </c>
      <c r="L3170" s="66">
        <v>108.75</v>
      </c>
    </row>
    <row r="3171" ht="25" customHeight="1" spans="1:12">
      <c r="A3171" s="59">
        <v>3169</v>
      </c>
      <c r="B3171" s="59" t="s">
        <v>65</v>
      </c>
      <c r="C3171" s="59" t="s">
        <v>3777</v>
      </c>
      <c r="D3171" s="59">
        <v>4.35</v>
      </c>
      <c r="E3171" s="62">
        <v>10000</v>
      </c>
      <c r="F3171" s="59">
        <v>20200401</v>
      </c>
      <c r="G3171" s="59">
        <v>20210401</v>
      </c>
      <c r="H3171" s="59">
        <v>20200630</v>
      </c>
      <c r="I3171" s="59" t="s">
        <v>367</v>
      </c>
      <c r="J3171" s="59">
        <v>4.35</v>
      </c>
      <c r="K3171" s="59" t="s">
        <v>79</v>
      </c>
      <c r="L3171" s="66">
        <v>108.75</v>
      </c>
    </row>
    <row r="3172" ht="25" customHeight="1" spans="1:12">
      <c r="A3172" s="59">
        <v>3170</v>
      </c>
      <c r="B3172" s="59" t="s">
        <v>65</v>
      </c>
      <c r="C3172" s="59" t="s">
        <v>3778</v>
      </c>
      <c r="D3172" s="59">
        <v>4.35</v>
      </c>
      <c r="E3172" s="62">
        <v>20000</v>
      </c>
      <c r="F3172" s="59">
        <v>20200402</v>
      </c>
      <c r="G3172" s="59">
        <v>20210402</v>
      </c>
      <c r="H3172" s="59">
        <v>20200630</v>
      </c>
      <c r="I3172" s="59" t="s">
        <v>367</v>
      </c>
      <c r="J3172" s="59">
        <v>4.35</v>
      </c>
      <c r="K3172" s="59" t="s">
        <v>79</v>
      </c>
      <c r="L3172" s="66">
        <v>215.083333333333</v>
      </c>
    </row>
    <row r="3173" ht="25" customHeight="1" spans="1:12">
      <c r="A3173" s="59">
        <v>3171</v>
      </c>
      <c r="B3173" s="59" t="s">
        <v>65</v>
      </c>
      <c r="C3173" s="59" t="s">
        <v>3779</v>
      </c>
      <c r="D3173" s="59">
        <v>4.35</v>
      </c>
      <c r="E3173" s="62">
        <v>5000</v>
      </c>
      <c r="F3173" s="59">
        <v>20200410</v>
      </c>
      <c r="G3173" s="59">
        <v>20210327</v>
      </c>
      <c r="H3173" s="59">
        <v>20200630</v>
      </c>
      <c r="I3173" s="59" t="s">
        <v>367</v>
      </c>
      <c r="J3173" s="59">
        <v>4.35</v>
      </c>
      <c r="K3173" s="59" t="s">
        <v>79</v>
      </c>
      <c r="L3173" s="66">
        <v>48.9375</v>
      </c>
    </row>
    <row r="3174" ht="25" customHeight="1" spans="1:12">
      <c r="A3174" s="59">
        <v>3172</v>
      </c>
      <c r="B3174" s="59" t="s">
        <v>65</v>
      </c>
      <c r="C3174" s="59" t="s">
        <v>3780</v>
      </c>
      <c r="D3174" s="59">
        <v>4.35</v>
      </c>
      <c r="E3174" s="62">
        <v>50000</v>
      </c>
      <c r="F3174" s="59">
        <v>20200410</v>
      </c>
      <c r="G3174" s="59">
        <v>20210410</v>
      </c>
      <c r="H3174" s="59">
        <v>20200630</v>
      </c>
      <c r="I3174" s="59" t="s">
        <v>367</v>
      </c>
      <c r="J3174" s="59">
        <v>4.35</v>
      </c>
      <c r="K3174" s="59" t="s">
        <v>79</v>
      </c>
      <c r="L3174" s="66">
        <v>489.375</v>
      </c>
    </row>
    <row r="3175" ht="25" customHeight="1" spans="1:12">
      <c r="A3175" s="59">
        <v>3173</v>
      </c>
      <c r="B3175" s="59" t="s">
        <v>65</v>
      </c>
      <c r="C3175" s="59" t="s">
        <v>3781</v>
      </c>
      <c r="D3175" s="59">
        <v>4.35</v>
      </c>
      <c r="E3175" s="62">
        <v>50000</v>
      </c>
      <c r="F3175" s="59">
        <v>20200508</v>
      </c>
      <c r="G3175" s="59">
        <v>20210508</v>
      </c>
      <c r="H3175" s="59">
        <v>20200630</v>
      </c>
      <c r="I3175" s="59" t="s">
        <v>27</v>
      </c>
      <c r="J3175" s="59">
        <v>4.35</v>
      </c>
      <c r="K3175" s="59" t="s">
        <v>79</v>
      </c>
      <c r="L3175" s="66">
        <v>320.208333333333</v>
      </c>
    </row>
    <row r="3176" ht="25" customHeight="1" spans="1:12">
      <c r="A3176" s="59">
        <v>3174</v>
      </c>
      <c r="B3176" s="59" t="s">
        <v>65</v>
      </c>
      <c r="C3176" s="59" t="s">
        <v>3782</v>
      </c>
      <c r="D3176" s="59">
        <v>4.35</v>
      </c>
      <c r="E3176" s="62">
        <v>50000</v>
      </c>
      <c r="F3176" s="59">
        <v>20200512</v>
      </c>
      <c r="G3176" s="59">
        <v>20210512</v>
      </c>
      <c r="H3176" s="59">
        <v>20200630</v>
      </c>
      <c r="I3176" s="59" t="s">
        <v>367</v>
      </c>
      <c r="J3176" s="59">
        <v>4.35</v>
      </c>
      <c r="K3176" s="59" t="s">
        <v>79</v>
      </c>
      <c r="L3176" s="66">
        <v>296.041666666667</v>
      </c>
    </row>
    <row r="3177" ht="25" customHeight="1" spans="1:12">
      <c r="A3177" s="59">
        <v>3175</v>
      </c>
      <c r="B3177" s="59" t="s">
        <v>65</v>
      </c>
      <c r="C3177" s="59" t="s">
        <v>3783</v>
      </c>
      <c r="D3177" s="59">
        <v>4.35</v>
      </c>
      <c r="E3177" s="62">
        <v>10000</v>
      </c>
      <c r="F3177" s="59">
        <v>20200526</v>
      </c>
      <c r="G3177" s="59">
        <v>20210526</v>
      </c>
      <c r="H3177" s="59">
        <v>20200630</v>
      </c>
      <c r="I3177" s="59" t="s">
        <v>367</v>
      </c>
      <c r="J3177" s="59">
        <v>4.35</v>
      </c>
      <c r="K3177" s="59" t="s">
        <v>79</v>
      </c>
      <c r="L3177" s="66">
        <v>42.2916666666667</v>
      </c>
    </row>
    <row r="3178" ht="25" customHeight="1" spans="1:12">
      <c r="A3178" s="59">
        <v>3176</v>
      </c>
      <c r="B3178" s="59" t="s">
        <v>65</v>
      </c>
      <c r="C3178" s="59" t="s">
        <v>3784</v>
      </c>
      <c r="D3178" s="59">
        <v>4.35</v>
      </c>
      <c r="E3178" s="62">
        <v>50000</v>
      </c>
      <c r="F3178" s="59">
        <v>20200526</v>
      </c>
      <c r="G3178" s="59">
        <v>20210526</v>
      </c>
      <c r="H3178" s="59">
        <v>20200630</v>
      </c>
      <c r="I3178" s="59" t="s">
        <v>367</v>
      </c>
      <c r="J3178" s="59">
        <v>4.35</v>
      </c>
      <c r="K3178" s="59" t="s">
        <v>79</v>
      </c>
      <c r="L3178" s="66">
        <v>211.458333333333</v>
      </c>
    </row>
    <row r="3179" ht="25" customHeight="1" spans="1:12">
      <c r="A3179" s="59">
        <v>3177</v>
      </c>
      <c r="B3179" s="59" t="s">
        <v>65</v>
      </c>
      <c r="C3179" s="59" t="s">
        <v>3785</v>
      </c>
      <c r="D3179" s="59">
        <v>4.35</v>
      </c>
      <c r="E3179" s="62">
        <v>10000</v>
      </c>
      <c r="F3179" s="59">
        <v>20200528</v>
      </c>
      <c r="G3179" s="59">
        <v>20210528</v>
      </c>
      <c r="H3179" s="59">
        <v>20200630</v>
      </c>
      <c r="I3179" s="59" t="s">
        <v>367</v>
      </c>
      <c r="J3179" s="59">
        <v>4.35</v>
      </c>
      <c r="K3179" s="59" t="s">
        <v>79</v>
      </c>
      <c r="L3179" s="66">
        <v>39.875</v>
      </c>
    </row>
    <row r="3180" ht="25" customHeight="1" spans="1:12">
      <c r="A3180" s="59">
        <v>3178</v>
      </c>
      <c r="B3180" s="59" t="s">
        <v>65</v>
      </c>
      <c r="C3180" s="59" t="s">
        <v>309</v>
      </c>
      <c r="D3180" s="59">
        <v>4.35</v>
      </c>
      <c r="E3180" s="62">
        <v>10000</v>
      </c>
      <c r="F3180" s="59">
        <v>20200603</v>
      </c>
      <c r="G3180" s="59">
        <v>20210603</v>
      </c>
      <c r="H3180" s="59">
        <v>20200630</v>
      </c>
      <c r="I3180" s="59" t="s">
        <v>367</v>
      </c>
      <c r="J3180" s="59">
        <v>4.35</v>
      </c>
      <c r="K3180" s="59" t="s">
        <v>79</v>
      </c>
      <c r="L3180" s="66">
        <v>32.625</v>
      </c>
    </row>
    <row r="3181" ht="25" customHeight="1" spans="1:12">
      <c r="A3181" s="59">
        <v>3179</v>
      </c>
      <c r="B3181" s="59" t="s">
        <v>65</v>
      </c>
      <c r="C3181" s="59" t="s">
        <v>3786</v>
      </c>
      <c r="D3181" s="59">
        <v>4.35</v>
      </c>
      <c r="E3181" s="62">
        <v>10000</v>
      </c>
      <c r="F3181" s="59">
        <v>20200603</v>
      </c>
      <c r="G3181" s="59">
        <v>20210603</v>
      </c>
      <c r="H3181" s="59">
        <v>20200630</v>
      </c>
      <c r="I3181" s="59" t="s">
        <v>1909</v>
      </c>
      <c r="J3181" s="59">
        <v>4.35</v>
      </c>
      <c r="K3181" s="59" t="s">
        <v>79</v>
      </c>
      <c r="L3181" s="66">
        <v>32.625</v>
      </c>
    </row>
    <row r="3182" ht="25" customHeight="1" spans="1:12">
      <c r="A3182" s="59">
        <v>3180</v>
      </c>
      <c r="B3182" s="59" t="s">
        <v>65</v>
      </c>
      <c r="C3182" s="59" t="s">
        <v>3787</v>
      </c>
      <c r="D3182" s="59">
        <v>4.35</v>
      </c>
      <c r="E3182" s="62">
        <v>10000</v>
      </c>
      <c r="F3182" s="59">
        <v>20200603</v>
      </c>
      <c r="G3182" s="59">
        <v>20210603</v>
      </c>
      <c r="H3182" s="59">
        <v>20200630</v>
      </c>
      <c r="I3182" s="59" t="s">
        <v>27</v>
      </c>
      <c r="J3182" s="59">
        <v>4.35</v>
      </c>
      <c r="K3182" s="59" t="s">
        <v>79</v>
      </c>
      <c r="L3182" s="66">
        <v>32.625</v>
      </c>
    </row>
    <row r="3183" ht="25" customHeight="1" spans="1:12">
      <c r="A3183" s="59">
        <v>3181</v>
      </c>
      <c r="B3183" s="59" t="s">
        <v>65</v>
      </c>
      <c r="C3183" s="59" t="s">
        <v>315</v>
      </c>
      <c r="D3183" s="59">
        <v>4.35</v>
      </c>
      <c r="E3183" s="62">
        <v>10000</v>
      </c>
      <c r="F3183" s="59">
        <v>20200609</v>
      </c>
      <c r="G3183" s="59">
        <v>20210609</v>
      </c>
      <c r="H3183" s="59">
        <v>20200630</v>
      </c>
      <c r="I3183" s="59" t="s">
        <v>367</v>
      </c>
      <c r="J3183" s="59">
        <v>4.35</v>
      </c>
      <c r="K3183" s="59" t="s">
        <v>79</v>
      </c>
      <c r="L3183" s="66">
        <v>25.375</v>
      </c>
    </row>
    <row r="3184" ht="25" customHeight="1" spans="1:12">
      <c r="A3184" s="59">
        <v>3182</v>
      </c>
      <c r="B3184" s="59" t="s">
        <v>65</v>
      </c>
      <c r="C3184" s="59" t="s">
        <v>3436</v>
      </c>
      <c r="D3184" s="59">
        <v>4.35</v>
      </c>
      <c r="E3184" s="62">
        <v>10000</v>
      </c>
      <c r="F3184" s="59">
        <v>20200609</v>
      </c>
      <c r="G3184" s="59">
        <v>20210609</v>
      </c>
      <c r="H3184" s="59">
        <v>20200630</v>
      </c>
      <c r="I3184" s="59" t="s">
        <v>367</v>
      </c>
      <c r="J3184" s="59">
        <v>4.35</v>
      </c>
      <c r="K3184" s="59" t="s">
        <v>79</v>
      </c>
      <c r="L3184" s="66">
        <v>25.375</v>
      </c>
    </row>
    <row r="3185" ht="25" customHeight="1" spans="1:12">
      <c r="A3185" s="59">
        <v>3183</v>
      </c>
      <c r="B3185" s="59" t="s">
        <v>65</v>
      </c>
      <c r="C3185" s="59" t="s">
        <v>324</v>
      </c>
      <c r="D3185" s="59">
        <v>4.35</v>
      </c>
      <c r="E3185" s="62">
        <v>100000</v>
      </c>
      <c r="F3185" s="59">
        <v>20200610</v>
      </c>
      <c r="G3185" s="59">
        <v>20210610</v>
      </c>
      <c r="H3185" s="59">
        <v>20200630</v>
      </c>
      <c r="I3185" s="59" t="s">
        <v>367</v>
      </c>
      <c r="J3185" s="59">
        <v>4.35</v>
      </c>
      <c r="K3185" s="59" t="s">
        <v>79</v>
      </c>
      <c r="L3185" s="66">
        <v>241.666666666667</v>
      </c>
    </row>
    <row r="3186" ht="25" customHeight="1" spans="1:12">
      <c r="A3186" s="59">
        <v>3184</v>
      </c>
      <c r="B3186" s="59" t="s">
        <v>65</v>
      </c>
      <c r="C3186" s="59" t="s">
        <v>320</v>
      </c>
      <c r="D3186" s="59">
        <v>4.35</v>
      </c>
      <c r="E3186" s="62">
        <v>50000</v>
      </c>
      <c r="F3186" s="59">
        <v>20200610</v>
      </c>
      <c r="G3186" s="59">
        <v>20210610</v>
      </c>
      <c r="H3186" s="59">
        <v>20200630</v>
      </c>
      <c r="I3186" s="59" t="s">
        <v>367</v>
      </c>
      <c r="J3186" s="59">
        <v>4.35</v>
      </c>
      <c r="K3186" s="59" t="s">
        <v>79</v>
      </c>
      <c r="L3186" s="66">
        <v>120.833333333333</v>
      </c>
    </row>
    <row r="3187" ht="25" customHeight="1" spans="1:12">
      <c r="A3187" s="59">
        <v>3185</v>
      </c>
      <c r="B3187" s="59" t="s">
        <v>65</v>
      </c>
      <c r="C3187" s="59" t="s">
        <v>3788</v>
      </c>
      <c r="D3187" s="59">
        <v>4.35</v>
      </c>
      <c r="E3187" s="62">
        <v>10000</v>
      </c>
      <c r="F3187" s="59">
        <v>20200617</v>
      </c>
      <c r="G3187" s="59">
        <v>20210617</v>
      </c>
      <c r="H3187" s="59">
        <v>20200630</v>
      </c>
      <c r="I3187" s="59" t="s">
        <v>367</v>
      </c>
      <c r="J3187" s="59">
        <v>4.35</v>
      </c>
      <c r="K3187" s="59" t="s">
        <v>79</v>
      </c>
      <c r="L3187" s="66">
        <v>15.7083333333333</v>
      </c>
    </row>
    <row r="3188" ht="25" customHeight="1" spans="1:12">
      <c r="A3188" s="59">
        <v>3186</v>
      </c>
      <c r="B3188" s="59" t="s">
        <v>65</v>
      </c>
      <c r="C3188" s="59" t="s">
        <v>317</v>
      </c>
      <c r="D3188" s="59">
        <v>4.35</v>
      </c>
      <c r="E3188" s="62">
        <v>10000</v>
      </c>
      <c r="F3188" s="59" t="s">
        <v>3581</v>
      </c>
      <c r="G3188" s="59" t="s">
        <v>3754</v>
      </c>
      <c r="H3188" s="59">
        <v>20200630</v>
      </c>
      <c r="I3188" s="59" t="s">
        <v>367</v>
      </c>
      <c r="J3188" s="59">
        <v>4.35</v>
      </c>
      <c r="K3188" s="59" t="s">
        <v>79</v>
      </c>
      <c r="L3188" s="66">
        <v>14.5</v>
      </c>
    </row>
    <row r="3189" ht="25" customHeight="1" spans="1:12">
      <c r="A3189" s="59">
        <v>3187</v>
      </c>
      <c r="B3189" s="59" t="s">
        <v>65</v>
      </c>
      <c r="C3189" s="59" t="s">
        <v>3789</v>
      </c>
      <c r="D3189" s="59">
        <v>4.35</v>
      </c>
      <c r="E3189" s="62">
        <v>10000</v>
      </c>
      <c r="F3189" s="59" t="s">
        <v>3581</v>
      </c>
      <c r="G3189" s="59" t="s">
        <v>3754</v>
      </c>
      <c r="H3189" s="59">
        <v>20200630</v>
      </c>
      <c r="I3189" s="59" t="s">
        <v>367</v>
      </c>
      <c r="J3189" s="59">
        <v>4.35</v>
      </c>
      <c r="K3189" s="59" t="s">
        <v>79</v>
      </c>
      <c r="L3189" s="66">
        <v>14.5</v>
      </c>
    </row>
    <row r="3190" ht="25" customHeight="1" spans="1:12">
      <c r="A3190" s="59">
        <v>3188</v>
      </c>
      <c r="B3190" s="59" t="s">
        <v>65</v>
      </c>
      <c r="C3190" s="59" t="s">
        <v>326</v>
      </c>
      <c r="D3190" s="59">
        <v>4.35</v>
      </c>
      <c r="E3190" s="62">
        <v>10000</v>
      </c>
      <c r="F3190" s="59" t="s">
        <v>3581</v>
      </c>
      <c r="G3190" s="59" t="s">
        <v>3754</v>
      </c>
      <c r="H3190" s="59">
        <v>20200630</v>
      </c>
      <c r="I3190" s="59" t="s">
        <v>367</v>
      </c>
      <c r="J3190" s="59">
        <v>4.35</v>
      </c>
      <c r="K3190" s="59" t="s">
        <v>79</v>
      </c>
      <c r="L3190" s="66">
        <v>14.5</v>
      </c>
    </row>
    <row r="3191" ht="25" customHeight="1" spans="1:12">
      <c r="A3191" s="59">
        <v>3189</v>
      </c>
      <c r="B3191" s="59" t="s">
        <v>65</v>
      </c>
      <c r="C3191" s="59" t="s">
        <v>3790</v>
      </c>
      <c r="D3191" s="59">
        <v>4.35</v>
      </c>
      <c r="E3191" s="62">
        <v>10000</v>
      </c>
      <c r="F3191" s="59" t="s">
        <v>3581</v>
      </c>
      <c r="G3191" s="59" t="s">
        <v>3754</v>
      </c>
      <c r="H3191" s="59">
        <v>20200630</v>
      </c>
      <c r="I3191" s="59" t="s">
        <v>367</v>
      </c>
      <c r="J3191" s="59">
        <v>4.35</v>
      </c>
      <c r="K3191" s="59" t="s">
        <v>79</v>
      </c>
      <c r="L3191" s="66">
        <v>14.5</v>
      </c>
    </row>
    <row r="3192" ht="25" customHeight="1" spans="1:12">
      <c r="A3192" s="59">
        <v>3190</v>
      </c>
      <c r="B3192" s="59" t="s">
        <v>65</v>
      </c>
      <c r="C3192" s="59" t="s">
        <v>322</v>
      </c>
      <c r="D3192" s="59">
        <v>4.35</v>
      </c>
      <c r="E3192" s="62">
        <v>10000</v>
      </c>
      <c r="F3192" s="59" t="s">
        <v>3791</v>
      </c>
      <c r="G3192" s="59" t="s">
        <v>1778</v>
      </c>
      <c r="H3192" s="59">
        <v>20200630</v>
      </c>
      <c r="I3192" s="59" t="s">
        <v>367</v>
      </c>
      <c r="J3192" s="59">
        <v>4.35</v>
      </c>
      <c r="K3192" s="59" t="s">
        <v>79</v>
      </c>
      <c r="L3192" s="66">
        <v>8.45833333333333</v>
      </c>
    </row>
    <row r="3193" ht="25" customHeight="1" spans="1:12">
      <c r="A3193" s="59">
        <v>3191</v>
      </c>
      <c r="B3193" s="59" t="s">
        <v>34</v>
      </c>
      <c r="C3193" s="59" t="s">
        <v>3792</v>
      </c>
      <c r="D3193" s="59">
        <v>4.35</v>
      </c>
      <c r="E3193" s="62">
        <v>10000</v>
      </c>
      <c r="F3193" s="59">
        <v>20200610</v>
      </c>
      <c r="G3193" s="59">
        <v>20210610</v>
      </c>
      <c r="H3193" s="59">
        <v>20200630</v>
      </c>
      <c r="I3193" s="59" t="s">
        <v>444</v>
      </c>
      <c r="J3193" s="59">
        <v>4.35</v>
      </c>
      <c r="K3193" s="59" t="s">
        <v>79</v>
      </c>
      <c r="L3193" s="66">
        <v>24.1666666666667</v>
      </c>
    </row>
    <row r="3194" ht="25" customHeight="1" spans="1:12">
      <c r="A3194" s="59">
        <v>3192</v>
      </c>
      <c r="B3194" s="59" t="s">
        <v>34</v>
      </c>
      <c r="C3194" s="59" t="s">
        <v>3793</v>
      </c>
      <c r="D3194" s="59">
        <v>4.35</v>
      </c>
      <c r="E3194" s="62">
        <v>30000</v>
      </c>
      <c r="F3194" s="59">
        <v>20200610</v>
      </c>
      <c r="G3194" s="59">
        <v>20210610</v>
      </c>
      <c r="H3194" s="59">
        <v>20200630</v>
      </c>
      <c r="I3194" s="59" t="s">
        <v>3794</v>
      </c>
      <c r="J3194" s="59">
        <v>4.35</v>
      </c>
      <c r="K3194" s="59" t="s">
        <v>79</v>
      </c>
      <c r="L3194" s="66">
        <v>72.5</v>
      </c>
    </row>
    <row r="3195" ht="25" customHeight="1" spans="1:12">
      <c r="A3195" s="59">
        <v>3193</v>
      </c>
      <c r="B3195" s="59" t="s">
        <v>34</v>
      </c>
      <c r="C3195" s="59" t="s">
        <v>3795</v>
      </c>
      <c r="D3195" s="59">
        <v>4.35</v>
      </c>
      <c r="E3195" s="62">
        <v>10000</v>
      </c>
      <c r="F3195" s="59">
        <v>20200610</v>
      </c>
      <c r="G3195" s="59">
        <v>20210610</v>
      </c>
      <c r="H3195" s="59">
        <v>20200630</v>
      </c>
      <c r="I3195" s="59" t="s">
        <v>444</v>
      </c>
      <c r="J3195" s="59">
        <v>4.35</v>
      </c>
      <c r="K3195" s="59" t="s">
        <v>79</v>
      </c>
      <c r="L3195" s="66">
        <v>24.1666666666667</v>
      </c>
    </row>
    <row r="3196" ht="25" customHeight="1" spans="1:12">
      <c r="A3196" s="59">
        <v>3194</v>
      </c>
      <c r="B3196" s="59" t="s">
        <v>34</v>
      </c>
      <c r="C3196" s="59" t="s">
        <v>3796</v>
      </c>
      <c r="D3196" s="59">
        <v>4.35</v>
      </c>
      <c r="E3196" s="62">
        <v>40000</v>
      </c>
      <c r="F3196" s="59">
        <v>20200610</v>
      </c>
      <c r="G3196" s="59">
        <v>20210610</v>
      </c>
      <c r="H3196" s="59">
        <v>20200630</v>
      </c>
      <c r="I3196" s="59" t="s">
        <v>32</v>
      </c>
      <c r="J3196" s="59">
        <v>4.35</v>
      </c>
      <c r="K3196" s="59" t="s">
        <v>79</v>
      </c>
      <c r="L3196" s="66">
        <v>96.6666666666667</v>
      </c>
    </row>
    <row r="3197" ht="25" customHeight="1" spans="1:12">
      <c r="A3197" s="59">
        <v>3195</v>
      </c>
      <c r="B3197" s="59" t="s">
        <v>34</v>
      </c>
      <c r="C3197" s="59" t="s">
        <v>35</v>
      </c>
      <c r="D3197" s="59">
        <v>4.35</v>
      </c>
      <c r="E3197" s="62">
        <v>30000</v>
      </c>
      <c r="F3197" s="59">
        <v>20200610</v>
      </c>
      <c r="G3197" s="59">
        <v>20210610</v>
      </c>
      <c r="H3197" s="59">
        <v>20200630</v>
      </c>
      <c r="I3197" s="59" t="s">
        <v>444</v>
      </c>
      <c r="J3197" s="59">
        <v>4.35</v>
      </c>
      <c r="K3197" s="59" t="s">
        <v>79</v>
      </c>
      <c r="L3197" s="66">
        <v>72.5</v>
      </c>
    </row>
    <row r="3198" ht="25" customHeight="1" spans="1:12">
      <c r="A3198" s="59">
        <v>3196</v>
      </c>
      <c r="B3198" s="59" t="s">
        <v>34</v>
      </c>
      <c r="C3198" s="59" t="s">
        <v>3797</v>
      </c>
      <c r="D3198" s="59">
        <v>4.35</v>
      </c>
      <c r="E3198" s="62">
        <v>30000</v>
      </c>
      <c r="F3198" s="59">
        <v>20200610</v>
      </c>
      <c r="G3198" s="59">
        <v>20210610</v>
      </c>
      <c r="H3198" s="59">
        <v>20200630</v>
      </c>
      <c r="I3198" s="59" t="s">
        <v>444</v>
      </c>
      <c r="J3198" s="59">
        <v>4.35</v>
      </c>
      <c r="K3198" s="59" t="s">
        <v>79</v>
      </c>
      <c r="L3198" s="66">
        <v>72.5</v>
      </c>
    </row>
    <row r="3199" ht="25" customHeight="1" spans="1:12">
      <c r="A3199" s="59">
        <v>3197</v>
      </c>
      <c r="B3199" s="59" t="s">
        <v>34</v>
      </c>
      <c r="C3199" s="59" t="s">
        <v>3798</v>
      </c>
      <c r="D3199" s="59">
        <v>4.35</v>
      </c>
      <c r="E3199" s="62">
        <v>50000</v>
      </c>
      <c r="F3199" s="59">
        <v>20200610</v>
      </c>
      <c r="G3199" s="59">
        <v>20210610</v>
      </c>
      <c r="H3199" s="59">
        <v>20200630</v>
      </c>
      <c r="I3199" s="59" t="s">
        <v>3799</v>
      </c>
      <c r="J3199" s="59">
        <v>4.35</v>
      </c>
      <c r="K3199" s="59" t="s">
        <v>79</v>
      </c>
      <c r="L3199" s="66">
        <v>120.833333333333</v>
      </c>
    </row>
    <row r="3200" ht="25" customHeight="1" spans="1:12">
      <c r="A3200" s="59">
        <v>3198</v>
      </c>
      <c r="B3200" s="59" t="s">
        <v>34</v>
      </c>
      <c r="C3200" s="59" t="s">
        <v>3800</v>
      </c>
      <c r="D3200" s="59">
        <v>4.35</v>
      </c>
      <c r="E3200" s="62">
        <v>10000</v>
      </c>
      <c r="F3200" s="59">
        <v>20200610</v>
      </c>
      <c r="G3200" s="59">
        <v>20210610</v>
      </c>
      <c r="H3200" s="59">
        <v>20200630</v>
      </c>
      <c r="I3200" s="59" t="s">
        <v>444</v>
      </c>
      <c r="J3200" s="59">
        <v>4.35</v>
      </c>
      <c r="K3200" s="59" t="s">
        <v>79</v>
      </c>
      <c r="L3200" s="66">
        <v>24.1666666666667</v>
      </c>
    </row>
    <row r="3201" ht="25" customHeight="1" spans="1:12">
      <c r="A3201" s="59">
        <v>3199</v>
      </c>
      <c r="B3201" s="59" t="s">
        <v>34</v>
      </c>
      <c r="C3201" s="59" t="s">
        <v>3801</v>
      </c>
      <c r="D3201" s="59">
        <v>4.35</v>
      </c>
      <c r="E3201" s="62">
        <v>20000</v>
      </c>
      <c r="F3201" s="59">
        <v>20200610</v>
      </c>
      <c r="G3201" s="59">
        <v>20210610</v>
      </c>
      <c r="H3201" s="59">
        <v>20200630</v>
      </c>
      <c r="I3201" s="59" t="s">
        <v>27</v>
      </c>
      <c r="J3201" s="59">
        <v>4.35</v>
      </c>
      <c r="K3201" s="59" t="s">
        <v>79</v>
      </c>
      <c r="L3201" s="66">
        <v>48.3333333333333</v>
      </c>
    </row>
    <row r="3202" ht="25" customHeight="1" spans="1:12">
      <c r="A3202" s="59">
        <v>3200</v>
      </c>
      <c r="B3202" s="59" t="s">
        <v>34</v>
      </c>
      <c r="C3202" s="59" t="s">
        <v>3802</v>
      </c>
      <c r="D3202" s="59">
        <v>4.35</v>
      </c>
      <c r="E3202" s="62">
        <v>10000</v>
      </c>
      <c r="F3202" s="59">
        <v>20200610</v>
      </c>
      <c r="G3202" s="59">
        <v>20210610</v>
      </c>
      <c r="H3202" s="59">
        <v>20200630</v>
      </c>
      <c r="I3202" s="59" t="s">
        <v>27</v>
      </c>
      <c r="J3202" s="59">
        <v>4.35</v>
      </c>
      <c r="K3202" s="59" t="s">
        <v>79</v>
      </c>
      <c r="L3202" s="66">
        <v>24.1666666666667</v>
      </c>
    </row>
    <row r="3203" ht="25" customHeight="1" spans="1:12">
      <c r="A3203" s="59">
        <v>3201</v>
      </c>
      <c r="B3203" s="59" t="s">
        <v>63</v>
      </c>
      <c r="C3203" s="59" t="s">
        <v>3803</v>
      </c>
      <c r="D3203" s="59">
        <v>4.35</v>
      </c>
      <c r="E3203" s="62">
        <v>3000</v>
      </c>
      <c r="F3203" s="70" t="s">
        <v>3587</v>
      </c>
      <c r="G3203" s="70" t="s">
        <v>3533</v>
      </c>
      <c r="H3203" s="70" t="s">
        <v>3804</v>
      </c>
      <c r="I3203" s="59" t="s">
        <v>2130</v>
      </c>
      <c r="J3203" s="59" t="s">
        <v>163</v>
      </c>
      <c r="K3203" s="59" t="s">
        <v>79</v>
      </c>
      <c r="L3203" s="66">
        <v>32.625</v>
      </c>
    </row>
    <row r="3204" ht="25" customHeight="1" spans="1:12">
      <c r="A3204" s="59">
        <v>3202</v>
      </c>
      <c r="B3204" s="59" t="s">
        <v>63</v>
      </c>
      <c r="C3204" s="59" t="s">
        <v>3805</v>
      </c>
      <c r="D3204" s="59">
        <v>4.35</v>
      </c>
      <c r="E3204" s="62">
        <v>3000</v>
      </c>
      <c r="F3204" s="70" t="s">
        <v>3587</v>
      </c>
      <c r="G3204" s="70" t="s">
        <v>3533</v>
      </c>
      <c r="H3204" s="70" t="s">
        <v>3804</v>
      </c>
      <c r="I3204" s="59" t="s">
        <v>3806</v>
      </c>
      <c r="J3204" s="59" t="s">
        <v>163</v>
      </c>
      <c r="K3204" s="59" t="s">
        <v>79</v>
      </c>
      <c r="L3204" s="66">
        <v>32.625</v>
      </c>
    </row>
    <row r="3205" ht="25" customHeight="1" spans="1:12">
      <c r="A3205" s="59">
        <v>3203</v>
      </c>
      <c r="B3205" s="59" t="s">
        <v>63</v>
      </c>
      <c r="C3205" s="59" t="s">
        <v>3807</v>
      </c>
      <c r="D3205" s="59">
        <v>4.35</v>
      </c>
      <c r="E3205" s="62">
        <v>10000</v>
      </c>
      <c r="F3205" s="70" t="s">
        <v>3587</v>
      </c>
      <c r="G3205" s="70" t="s">
        <v>3533</v>
      </c>
      <c r="H3205" s="70" t="s">
        <v>3804</v>
      </c>
      <c r="I3205" s="59" t="s">
        <v>50</v>
      </c>
      <c r="J3205" s="59" t="s">
        <v>163</v>
      </c>
      <c r="K3205" s="59" t="s">
        <v>79</v>
      </c>
      <c r="L3205" s="66">
        <v>108.75</v>
      </c>
    </row>
    <row r="3206" ht="25" customHeight="1" spans="1:12">
      <c r="A3206" s="59">
        <v>3204</v>
      </c>
      <c r="B3206" s="59" t="s">
        <v>63</v>
      </c>
      <c r="C3206" s="59" t="s">
        <v>2033</v>
      </c>
      <c r="D3206" s="59">
        <v>4.35</v>
      </c>
      <c r="E3206" s="62">
        <v>10000</v>
      </c>
      <c r="F3206" s="70" t="s">
        <v>301</v>
      </c>
      <c r="G3206" s="70" t="s">
        <v>3656</v>
      </c>
      <c r="H3206" s="70" t="s">
        <v>3804</v>
      </c>
      <c r="I3206" s="59" t="s">
        <v>27</v>
      </c>
      <c r="J3206" s="59" t="s">
        <v>163</v>
      </c>
      <c r="K3206" s="59" t="s">
        <v>79</v>
      </c>
      <c r="L3206" s="66">
        <v>101.5</v>
      </c>
    </row>
    <row r="3207" ht="25" customHeight="1" spans="1:12">
      <c r="A3207" s="59">
        <v>3205</v>
      </c>
      <c r="B3207" s="59" t="s">
        <v>427</v>
      </c>
      <c r="C3207" s="59" t="s">
        <v>3808</v>
      </c>
      <c r="D3207" s="59">
        <v>4.35</v>
      </c>
      <c r="E3207" s="62">
        <v>3000</v>
      </c>
      <c r="F3207" s="70" t="s">
        <v>3570</v>
      </c>
      <c r="G3207" s="70" t="s">
        <v>3809</v>
      </c>
      <c r="H3207" s="70" t="s">
        <v>3804</v>
      </c>
      <c r="I3207" s="59" t="s">
        <v>27</v>
      </c>
      <c r="J3207" s="59" t="s">
        <v>163</v>
      </c>
      <c r="K3207" s="59" t="s">
        <v>79</v>
      </c>
      <c r="L3207" s="66">
        <v>29.3625</v>
      </c>
    </row>
    <row r="3208" ht="25" customHeight="1" spans="1:12">
      <c r="A3208" s="59">
        <v>3206</v>
      </c>
      <c r="B3208" s="59" t="s">
        <v>427</v>
      </c>
      <c r="C3208" s="59" t="s">
        <v>3810</v>
      </c>
      <c r="D3208" s="59">
        <v>4.35</v>
      </c>
      <c r="E3208" s="62">
        <v>3000</v>
      </c>
      <c r="F3208" s="70" t="s">
        <v>3570</v>
      </c>
      <c r="G3208" s="70" t="s">
        <v>3809</v>
      </c>
      <c r="H3208" s="70" t="s">
        <v>3804</v>
      </c>
      <c r="I3208" s="59" t="s">
        <v>27</v>
      </c>
      <c r="J3208" s="59" t="s">
        <v>163</v>
      </c>
      <c r="K3208" s="59" t="s">
        <v>79</v>
      </c>
      <c r="L3208" s="66">
        <v>29.3625</v>
      </c>
    </row>
    <row r="3209" ht="25" customHeight="1" spans="1:12">
      <c r="A3209" s="59">
        <v>3207</v>
      </c>
      <c r="B3209" s="59" t="s">
        <v>63</v>
      </c>
      <c r="C3209" s="59" t="s">
        <v>3811</v>
      </c>
      <c r="D3209" s="59">
        <v>4.35</v>
      </c>
      <c r="E3209" s="62">
        <v>5000</v>
      </c>
      <c r="F3209" s="70" t="s">
        <v>3570</v>
      </c>
      <c r="G3209" s="70" t="s">
        <v>3809</v>
      </c>
      <c r="H3209" s="70" t="s">
        <v>3804</v>
      </c>
      <c r="I3209" s="59" t="s">
        <v>444</v>
      </c>
      <c r="J3209" s="59" t="s">
        <v>163</v>
      </c>
      <c r="K3209" s="59" t="s">
        <v>79</v>
      </c>
      <c r="L3209" s="66">
        <v>48.9375</v>
      </c>
    </row>
    <row r="3210" ht="25" customHeight="1" spans="1:12">
      <c r="A3210" s="59">
        <v>3208</v>
      </c>
      <c r="B3210" s="59" t="s">
        <v>63</v>
      </c>
      <c r="C3210" s="59" t="s">
        <v>3812</v>
      </c>
      <c r="D3210" s="59">
        <v>4.35</v>
      </c>
      <c r="E3210" s="62">
        <v>10000</v>
      </c>
      <c r="F3210" s="70" t="s">
        <v>3570</v>
      </c>
      <c r="G3210" s="70" t="s">
        <v>3809</v>
      </c>
      <c r="H3210" s="70" t="s">
        <v>3804</v>
      </c>
      <c r="I3210" s="59" t="s">
        <v>27</v>
      </c>
      <c r="J3210" s="59" t="s">
        <v>163</v>
      </c>
      <c r="K3210" s="59" t="s">
        <v>79</v>
      </c>
      <c r="L3210" s="66">
        <v>97.875</v>
      </c>
    </row>
    <row r="3211" ht="25" customHeight="1" spans="1:12">
      <c r="A3211" s="59">
        <v>3209</v>
      </c>
      <c r="B3211" s="59" t="s">
        <v>63</v>
      </c>
      <c r="C3211" s="59" t="s">
        <v>3813</v>
      </c>
      <c r="D3211" s="59">
        <v>4.35</v>
      </c>
      <c r="E3211" s="62">
        <v>50000</v>
      </c>
      <c r="F3211" s="70" t="s">
        <v>3570</v>
      </c>
      <c r="G3211" s="70" t="s">
        <v>3809</v>
      </c>
      <c r="H3211" s="70" t="s">
        <v>3804</v>
      </c>
      <c r="I3211" s="59" t="s">
        <v>383</v>
      </c>
      <c r="J3211" s="59" t="s">
        <v>163</v>
      </c>
      <c r="K3211" s="59" t="s">
        <v>79</v>
      </c>
      <c r="L3211" s="66">
        <v>489.375</v>
      </c>
    </row>
    <row r="3212" ht="25" customHeight="1" spans="1:12">
      <c r="A3212" s="59">
        <v>3210</v>
      </c>
      <c r="B3212" s="59" t="s">
        <v>427</v>
      </c>
      <c r="C3212" s="59" t="s">
        <v>3814</v>
      </c>
      <c r="D3212" s="59">
        <v>4.35</v>
      </c>
      <c r="E3212" s="62">
        <v>3000</v>
      </c>
      <c r="F3212" s="70" t="s">
        <v>308</v>
      </c>
      <c r="G3212" s="70" t="s">
        <v>3617</v>
      </c>
      <c r="H3212" s="70" t="s">
        <v>3804</v>
      </c>
      <c r="I3212" s="59" t="s">
        <v>3815</v>
      </c>
      <c r="J3212" s="59" t="s">
        <v>163</v>
      </c>
      <c r="K3212" s="59" t="s">
        <v>79</v>
      </c>
      <c r="L3212" s="66">
        <v>27.9125</v>
      </c>
    </row>
    <row r="3213" ht="25" customHeight="1" spans="1:12">
      <c r="A3213" s="59">
        <v>3211</v>
      </c>
      <c r="B3213" s="59" t="s">
        <v>427</v>
      </c>
      <c r="C3213" s="59" t="s">
        <v>3816</v>
      </c>
      <c r="D3213" s="59">
        <v>4.35</v>
      </c>
      <c r="E3213" s="62">
        <v>3000</v>
      </c>
      <c r="F3213" s="70" t="s">
        <v>308</v>
      </c>
      <c r="G3213" s="70" t="s">
        <v>3617</v>
      </c>
      <c r="H3213" s="70" t="s">
        <v>3804</v>
      </c>
      <c r="I3213" s="59" t="s">
        <v>27</v>
      </c>
      <c r="J3213" s="59" t="s">
        <v>163</v>
      </c>
      <c r="K3213" s="59" t="s">
        <v>79</v>
      </c>
      <c r="L3213" s="66">
        <v>27.9125</v>
      </c>
    </row>
    <row r="3214" ht="25" customHeight="1" spans="1:12">
      <c r="A3214" s="59">
        <v>3212</v>
      </c>
      <c r="B3214" s="59" t="s">
        <v>427</v>
      </c>
      <c r="C3214" s="59" t="s">
        <v>2566</v>
      </c>
      <c r="D3214" s="59">
        <v>4.35</v>
      </c>
      <c r="E3214" s="62">
        <v>5000</v>
      </c>
      <c r="F3214" s="70" t="s">
        <v>308</v>
      </c>
      <c r="G3214" s="70" t="s">
        <v>3617</v>
      </c>
      <c r="H3214" s="70" t="s">
        <v>3804</v>
      </c>
      <c r="I3214" s="59" t="s">
        <v>27</v>
      </c>
      <c r="J3214" s="59" t="s">
        <v>163</v>
      </c>
      <c r="K3214" s="59" t="s">
        <v>79</v>
      </c>
      <c r="L3214" s="66">
        <v>46.5208333333333</v>
      </c>
    </row>
    <row r="3215" ht="25" customHeight="1" spans="1:12">
      <c r="A3215" s="59">
        <v>3213</v>
      </c>
      <c r="B3215" s="59" t="s">
        <v>427</v>
      </c>
      <c r="C3215" s="59" t="s">
        <v>3817</v>
      </c>
      <c r="D3215" s="59">
        <v>4.35</v>
      </c>
      <c r="E3215" s="62">
        <v>5000</v>
      </c>
      <c r="F3215" s="70" t="s">
        <v>308</v>
      </c>
      <c r="G3215" s="70" t="s">
        <v>3617</v>
      </c>
      <c r="H3215" s="70" t="s">
        <v>3804</v>
      </c>
      <c r="I3215" s="59" t="s">
        <v>2113</v>
      </c>
      <c r="J3215" s="59" t="s">
        <v>163</v>
      </c>
      <c r="K3215" s="59" t="s">
        <v>79</v>
      </c>
      <c r="L3215" s="66">
        <v>46.5208333333333</v>
      </c>
    </row>
    <row r="3216" ht="25" customHeight="1" spans="1:12">
      <c r="A3216" s="59">
        <v>3214</v>
      </c>
      <c r="B3216" s="59" t="s">
        <v>427</v>
      </c>
      <c r="C3216" s="59" t="s">
        <v>3818</v>
      </c>
      <c r="D3216" s="59">
        <v>4.35</v>
      </c>
      <c r="E3216" s="62">
        <v>10000</v>
      </c>
      <c r="F3216" s="70" t="s">
        <v>308</v>
      </c>
      <c r="G3216" s="70" t="s">
        <v>3617</v>
      </c>
      <c r="H3216" s="70" t="s">
        <v>3804</v>
      </c>
      <c r="I3216" s="59" t="s">
        <v>27</v>
      </c>
      <c r="J3216" s="59" t="s">
        <v>163</v>
      </c>
      <c r="K3216" s="59" t="s">
        <v>79</v>
      </c>
      <c r="L3216" s="66">
        <v>93.0416666666666</v>
      </c>
    </row>
    <row r="3217" ht="25" customHeight="1" spans="1:12">
      <c r="A3217" s="59">
        <v>3215</v>
      </c>
      <c r="B3217" s="59" t="s">
        <v>427</v>
      </c>
      <c r="C3217" s="59" t="s">
        <v>1025</v>
      </c>
      <c r="D3217" s="59">
        <v>4.35</v>
      </c>
      <c r="E3217" s="62">
        <v>10000</v>
      </c>
      <c r="F3217" s="70" t="s">
        <v>308</v>
      </c>
      <c r="G3217" s="70" t="s">
        <v>3617</v>
      </c>
      <c r="H3217" s="70" t="s">
        <v>3804</v>
      </c>
      <c r="I3217" s="59" t="s">
        <v>27</v>
      </c>
      <c r="J3217" s="59" t="s">
        <v>163</v>
      </c>
      <c r="K3217" s="59" t="s">
        <v>79</v>
      </c>
      <c r="L3217" s="66">
        <v>93.0416666666666</v>
      </c>
    </row>
    <row r="3218" ht="25" customHeight="1" spans="1:12">
      <c r="A3218" s="59">
        <v>3216</v>
      </c>
      <c r="B3218" s="59" t="s">
        <v>427</v>
      </c>
      <c r="C3218" s="59" t="s">
        <v>3819</v>
      </c>
      <c r="D3218" s="59">
        <v>4.35</v>
      </c>
      <c r="E3218" s="62">
        <v>30000</v>
      </c>
      <c r="F3218" s="70" t="s">
        <v>308</v>
      </c>
      <c r="G3218" s="70" t="s">
        <v>3617</v>
      </c>
      <c r="H3218" s="70" t="s">
        <v>3804</v>
      </c>
      <c r="I3218" s="59" t="s">
        <v>27</v>
      </c>
      <c r="J3218" s="59" t="s">
        <v>163</v>
      </c>
      <c r="K3218" s="59" t="s">
        <v>79</v>
      </c>
      <c r="L3218" s="66">
        <v>279.125</v>
      </c>
    </row>
    <row r="3219" ht="25" customHeight="1" spans="1:12">
      <c r="A3219" s="59">
        <v>3217</v>
      </c>
      <c r="B3219" s="59" t="s">
        <v>427</v>
      </c>
      <c r="C3219" s="59" t="s">
        <v>2131</v>
      </c>
      <c r="D3219" s="59">
        <v>4.35</v>
      </c>
      <c r="E3219" s="62">
        <v>3000</v>
      </c>
      <c r="F3219" s="70" t="s">
        <v>3616</v>
      </c>
      <c r="G3219" s="70" t="s">
        <v>3535</v>
      </c>
      <c r="H3219" s="70" t="s">
        <v>3804</v>
      </c>
      <c r="I3219" s="59" t="s">
        <v>444</v>
      </c>
      <c r="J3219" s="59" t="s">
        <v>163</v>
      </c>
      <c r="K3219" s="59" t="s">
        <v>79</v>
      </c>
      <c r="L3219" s="66">
        <v>27.55</v>
      </c>
    </row>
    <row r="3220" ht="25" customHeight="1" spans="1:12">
      <c r="A3220" s="59">
        <v>3218</v>
      </c>
      <c r="B3220" s="59" t="s">
        <v>427</v>
      </c>
      <c r="C3220" s="59" t="s">
        <v>3820</v>
      </c>
      <c r="D3220" s="59">
        <v>4.35</v>
      </c>
      <c r="E3220" s="62">
        <v>30000</v>
      </c>
      <c r="F3220" s="70" t="s">
        <v>3616</v>
      </c>
      <c r="G3220" s="70" t="s">
        <v>3535</v>
      </c>
      <c r="H3220" s="70" t="s">
        <v>3804</v>
      </c>
      <c r="I3220" s="59" t="s">
        <v>2073</v>
      </c>
      <c r="J3220" s="59" t="s">
        <v>163</v>
      </c>
      <c r="K3220" s="59" t="s">
        <v>79</v>
      </c>
      <c r="L3220" s="66">
        <v>275.5</v>
      </c>
    </row>
    <row r="3221" ht="25" customHeight="1" spans="1:12">
      <c r="A3221" s="59">
        <v>3219</v>
      </c>
      <c r="B3221" s="59" t="s">
        <v>63</v>
      </c>
      <c r="C3221" s="59" t="s">
        <v>931</v>
      </c>
      <c r="D3221" s="59">
        <v>4.35</v>
      </c>
      <c r="E3221" s="62">
        <v>10000</v>
      </c>
      <c r="F3221" s="70" t="s">
        <v>3642</v>
      </c>
      <c r="G3221" s="70" t="s">
        <v>3707</v>
      </c>
      <c r="H3221" s="70" t="s">
        <v>3804</v>
      </c>
      <c r="I3221" s="59" t="s">
        <v>3773</v>
      </c>
      <c r="J3221" s="59" t="s">
        <v>163</v>
      </c>
      <c r="K3221" s="59" t="s">
        <v>79</v>
      </c>
      <c r="L3221" s="66">
        <v>84.5833333333333</v>
      </c>
    </row>
    <row r="3222" ht="25" customHeight="1" spans="1:12">
      <c r="A3222" s="59">
        <v>3220</v>
      </c>
      <c r="B3222" s="59" t="s">
        <v>63</v>
      </c>
      <c r="C3222" s="59" t="s">
        <v>3821</v>
      </c>
      <c r="D3222" s="59">
        <v>4.35</v>
      </c>
      <c r="E3222" s="62">
        <v>10000</v>
      </c>
      <c r="F3222" s="70" t="s">
        <v>3550</v>
      </c>
      <c r="G3222" s="70" t="s">
        <v>3525</v>
      </c>
      <c r="H3222" s="70" t="s">
        <v>3804</v>
      </c>
      <c r="I3222" s="59" t="s">
        <v>27</v>
      </c>
      <c r="J3222" s="59" t="s">
        <v>163</v>
      </c>
      <c r="K3222" s="59" t="s">
        <v>79</v>
      </c>
      <c r="L3222" s="66">
        <v>58</v>
      </c>
    </row>
    <row r="3223" ht="25" customHeight="1" spans="1:12">
      <c r="A3223" s="59">
        <v>3221</v>
      </c>
      <c r="B3223" s="59" t="s">
        <v>63</v>
      </c>
      <c r="C3223" s="59" t="s">
        <v>3822</v>
      </c>
      <c r="D3223" s="59">
        <v>4.35</v>
      </c>
      <c r="E3223" s="62">
        <v>10000</v>
      </c>
      <c r="F3223" s="70" t="s">
        <v>3550</v>
      </c>
      <c r="G3223" s="70" t="s">
        <v>3525</v>
      </c>
      <c r="H3223" s="70" t="s">
        <v>3804</v>
      </c>
      <c r="I3223" s="59" t="s">
        <v>27</v>
      </c>
      <c r="J3223" s="59" t="s">
        <v>163</v>
      </c>
      <c r="K3223" s="59" t="s">
        <v>79</v>
      </c>
      <c r="L3223" s="66">
        <v>58</v>
      </c>
    </row>
    <row r="3224" ht="25" customHeight="1" spans="1:12">
      <c r="A3224" s="59">
        <v>3222</v>
      </c>
      <c r="B3224" s="59" t="s">
        <v>63</v>
      </c>
      <c r="C3224" s="59" t="s">
        <v>3823</v>
      </c>
      <c r="D3224" s="59">
        <v>4.35</v>
      </c>
      <c r="E3224" s="62">
        <v>10000</v>
      </c>
      <c r="F3224" s="70" t="s">
        <v>3524</v>
      </c>
      <c r="G3224" s="70" t="s">
        <v>3615</v>
      </c>
      <c r="H3224" s="70" t="s">
        <v>3804</v>
      </c>
      <c r="I3224" s="59" t="s">
        <v>444</v>
      </c>
      <c r="J3224" s="59" t="s">
        <v>163</v>
      </c>
      <c r="K3224" s="59" t="s">
        <v>79</v>
      </c>
      <c r="L3224" s="66">
        <v>56.7916666666667</v>
      </c>
    </row>
    <row r="3225" ht="25" customHeight="1" spans="1:12">
      <c r="A3225" s="59">
        <v>3223</v>
      </c>
      <c r="B3225" s="59" t="s">
        <v>427</v>
      </c>
      <c r="C3225" s="59" t="s">
        <v>3824</v>
      </c>
      <c r="D3225" s="59">
        <v>4.35</v>
      </c>
      <c r="E3225" s="62">
        <v>30000</v>
      </c>
      <c r="F3225" s="70" t="s">
        <v>3825</v>
      </c>
      <c r="G3225" s="70" t="s">
        <v>3770</v>
      </c>
      <c r="H3225" s="70" t="s">
        <v>3804</v>
      </c>
      <c r="I3225" s="59" t="s">
        <v>50</v>
      </c>
      <c r="J3225" s="59" t="s">
        <v>163</v>
      </c>
      <c r="K3225" s="59" t="s">
        <v>79</v>
      </c>
      <c r="L3225" s="66">
        <v>152.25</v>
      </c>
    </row>
    <row r="3226" ht="25" customHeight="1" spans="1:12">
      <c r="A3226" s="59">
        <v>3224</v>
      </c>
      <c r="B3226" s="59" t="s">
        <v>427</v>
      </c>
      <c r="C3226" s="59" t="s">
        <v>3826</v>
      </c>
      <c r="D3226" s="59">
        <v>4.35</v>
      </c>
      <c r="E3226" s="62">
        <v>30000</v>
      </c>
      <c r="F3226" s="70" t="s">
        <v>3719</v>
      </c>
      <c r="G3226" s="70" t="s">
        <v>3720</v>
      </c>
      <c r="H3226" s="70" t="s">
        <v>3804</v>
      </c>
      <c r="I3226" s="59" t="s">
        <v>3827</v>
      </c>
      <c r="J3226" s="59" t="s">
        <v>163</v>
      </c>
      <c r="K3226" s="59" t="s">
        <v>79</v>
      </c>
      <c r="L3226" s="66">
        <v>148.625</v>
      </c>
    </row>
    <row r="3227" ht="25" customHeight="1" spans="1:12">
      <c r="A3227" s="59">
        <v>3225</v>
      </c>
      <c r="B3227" s="59" t="s">
        <v>337</v>
      </c>
      <c r="C3227" s="59" t="s">
        <v>3828</v>
      </c>
      <c r="D3227" s="59">
        <v>4.35</v>
      </c>
      <c r="E3227" s="62">
        <v>50000</v>
      </c>
      <c r="F3227" s="59" t="s">
        <v>273</v>
      </c>
      <c r="G3227" s="59" t="s">
        <v>3829</v>
      </c>
      <c r="H3227" s="59">
        <v>20200630</v>
      </c>
      <c r="I3227" s="59" t="s">
        <v>348</v>
      </c>
      <c r="J3227" s="59">
        <v>4.35</v>
      </c>
      <c r="K3227" s="59" t="s">
        <v>79</v>
      </c>
      <c r="L3227" s="66">
        <v>447.08</v>
      </c>
    </row>
    <row r="3228" ht="25" customHeight="1" spans="1:12">
      <c r="A3228" s="59">
        <v>3226</v>
      </c>
      <c r="B3228" s="59" t="s">
        <v>337</v>
      </c>
      <c r="C3228" s="59" t="s">
        <v>3830</v>
      </c>
      <c r="D3228" s="59">
        <v>4.35</v>
      </c>
      <c r="E3228" s="62">
        <v>50000</v>
      </c>
      <c r="F3228" s="59" t="s">
        <v>3544</v>
      </c>
      <c r="G3228" s="59" t="s">
        <v>3831</v>
      </c>
      <c r="H3228" s="59">
        <v>20200630</v>
      </c>
      <c r="I3228" s="59" t="s">
        <v>3832</v>
      </c>
      <c r="J3228" s="59">
        <v>4.35</v>
      </c>
      <c r="K3228" s="59" t="s">
        <v>79</v>
      </c>
      <c r="L3228" s="66">
        <v>169.17</v>
      </c>
    </row>
    <row r="3229" ht="25" customHeight="1" spans="1:12">
      <c r="A3229" s="59">
        <v>3227</v>
      </c>
      <c r="B3229" s="59" t="s">
        <v>337</v>
      </c>
      <c r="C3229" s="59" t="s">
        <v>342</v>
      </c>
      <c r="D3229" s="59">
        <v>4.35</v>
      </c>
      <c r="E3229" s="62">
        <v>50000</v>
      </c>
      <c r="F3229" s="59" t="s">
        <v>517</v>
      </c>
      <c r="G3229" s="59" t="s">
        <v>3540</v>
      </c>
      <c r="H3229" s="59">
        <v>20200630</v>
      </c>
      <c r="I3229" s="59" t="s">
        <v>27</v>
      </c>
      <c r="J3229" s="59">
        <v>4.35</v>
      </c>
      <c r="K3229" s="59" t="s">
        <v>79</v>
      </c>
      <c r="L3229" s="66">
        <v>163.13</v>
      </c>
    </row>
    <row r="3230" ht="25" customHeight="1" spans="1:12">
      <c r="A3230" s="59">
        <v>3228</v>
      </c>
      <c r="B3230" s="59" t="s">
        <v>337</v>
      </c>
      <c r="C3230" s="59" t="s">
        <v>345</v>
      </c>
      <c r="D3230" s="59">
        <v>4.35</v>
      </c>
      <c r="E3230" s="62">
        <v>50000</v>
      </c>
      <c r="F3230" s="59" t="s">
        <v>299</v>
      </c>
      <c r="G3230" s="59" t="s">
        <v>3518</v>
      </c>
      <c r="H3230" s="59">
        <v>20200630</v>
      </c>
      <c r="I3230" s="59" t="s">
        <v>348</v>
      </c>
      <c r="J3230" s="59">
        <v>4.35</v>
      </c>
      <c r="K3230" s="59" t="s">
        <v>79</v>
      </c>
      <c r="L3230" s="66">
        <v>120.83</v>
      </c>
    </row>
    <row r="3231" ht="25" customHeight="1" spans="1:12">
      <c r="A3231" s="59">
        <v>3229</v>
      </c>
      <c r="B3231" s="59" t="s">
        <v>47</v>
      </c>
      <c r="C3231" s="59" t="s">
        <v>3833</v>
      </c>
      <c r="D3231" s="59">
        <v>4.35</v>
      </c>
      <c r="E3231" s="62">
        <v>20000</v>
      </c>
      <c r="F3231" s="59" t="s">
        <v>299</v>
      </c>
      <c r="G3231" s="59" t="s">
        <v>3518</v>
      </c>
      <c r="H3231" s="59">
        <v>20200630</v>
      </c>
      <c r="I3231" s="59" t="s">
        <v>3834</v>
      </c>
      <c r="J3231" s="59">
        <v>4.35</v>
      </c>
      <c r="K3231" s="59" t="s">
        <v>79</v>
      </c>
      <c r="L3231" s="66">
        <v>48.33</v>
      </c>
    </row>
    <row r="3232" ht="25" customHeight="1" spans="1:12">
      <c r="A3232" s="59">
        <v>3230</v>
      </c>
      <c r="B3232" s="59" t="s">
        <v>47</v>
      </c>
      <c r="C3232" s="59" t="s">
        <v>3835</v>
      </c>
      <c r="D3232" s="59">
        <v>4.35</v>
      </c>
      <c r="E3232" s="62">
        <v>30000</v>
      </c>
      <c r="F3232" s="59" t="s">
        <v>299</v>
      </c>
      <c r="G3232" s="59" t="s">
        <v>3518</v>
      </c>
      <c r="H3232" s="59">
        <v>20200630</v>
      </c>
      <c r="I3232" s="59" t="s">
        <v>3836</v>
      </c>
      <c r="J3232" s="59">
        <v>4.35</v>
      </c>
      <c r="K3232" s="59" t="s">
        <v>79</v>
      </c>
      <c r="L3232" s="66">
        <v>72.5</v>
      </c>
    </row>
    <row r="3233" ht="25" customHeight="1" spans="1:12">
      <c r="A3233" s="59">
        <v>3231</v>
      </c>
      <c r="B3233" s="59" t="s">
        <v>47</v>
      </c>
      <c r="C3233" s="59" t="s">
        <v>3837</v>
      </c>
      <c r="D3233" s="59">
        <v>4.35</v>
      </c>
      <c r="E3233" s="62">
        <v>10000</v>
      </c>
      <c r="F3233" s="59">
        <v>20200610</v>
      </c>
      <c r="G3233" s="59">
        <v>20210610</v>
      </c>
      <c r="H3233" s="59">
        <v>20200617</v>
      </c>
      <c r="I3233" s="59" t="s">
        <v>3838</v>
      </c>
      <c r="J3233" s="59">
        <v>4.35</v>
      </c>
      <c r="K3233" s="59" t="s">
        <v>79</v>
      </c>
      <c r="L3233" s="66">
        <v>8.46</v>
      </c>
    </row>
    <row r="3234" ht="25" customHeight="1" spans="1:12">
      <c r="A3234" s="59">
        <v>3232</v>
      </c>
      <c r="B3234" s="59" t="s">
        <v>359</v>
      </c>
      <c r="C3234" s="59" t="s">
        <v>379</v>
      </c>
      <c r="D3234" s="59">
        <v>4.35</v>
      </c>
      <c r="E3234" s="62">
        <v>10000</v>
      </c>
      <c r="F3234" s="59" t="s">
        <v>513</v>
      </c>
      <c r="G3234" s="59" t="s">
        <v>3689</v>
      </c>
      <c r="H3234" s="59">
        <v>20200630</v>
      </c>
      <c r="I3234" s="59" t="s">
        <v>361</v>
      </c>
      <c r="J3234" s="59">
        <v>4.35</v>
      </c>
      <c r="K3234" s="59" t="s">
        <v>79</v>
      </c>
      <c r="L3234" s="66">
        <v>26.58</v>
      </c>
    </row>
    <row r="3235" ht="25" customHeight="1" spans="1:12">
      <c r="A3235" s="59">
        <v>3233</v>
      </c>
      <c r="B3235" s="59" t="s">
        <v>359</v>
      </c>
      <c r="C3235" s="59" t="s">
        <v>3839</v>
      </c>
      <c r="D3235" s="59">
        <v>4.35</v>
      </c>
      <c r="E3235" s="62">
        <v>10000</v>
      </c>
      <c r="F3235" s="59" t="s">
        <v>513</v>
      </c>
      <c r="G3235" s="59" t="s">
        <v>3689</v>
      </c>
      <c r="H3235" s="59">
        <v>20200630</v>
      </c>
      <c r="I3235" s="59" t="s">
        <v>27</v>
      </c>
      <c r="J3235" s="59">
        <v>4.35</v>
      </c>
      <c r="K3235" s="59" t="s">
        <v>79</v>
      </c>
      <c r="L3235" s="66">
        <v>26.58</v>
      </c>
    </row>
    <row r="3236" ht="25" customHeight="1" spans="1:12">
      <c r="A3236" s="59">
        <v>3234</v>
      </c>
      <c r="B3236" s="59" t="s">
        <v>359</v>
      </c>
      <c r="C3236" s="59" t="s">
        <v>3840</v>
      </c>
      <c r="D3236" s="59">
        <v>4.35</v>
      </c>
      <c r="E3236" s="62">
        <v>5000</v>
      </c>
      <c r="F3236" s="59" t="s">
        <v>522</v>
      </c>
      <c r="G3236" s="59" t="s">
        <v>1805</v>
      </c>
      <c r="H3236" s="59">
        <v>20200630</v>
      </c>
      <c r="I3236" s="59" t="s">
        <v>1909</v>
      </c>
      <c r="J3236" s="59">
        <v>4.35</v>
      </c>
      <c r="K3236" s="59" t="s">
        <v>79</v>
      </c>
      <c r="L3236" s="66">
        <v>12.69</v>
      </c>
    </row>
    <row r="3237" ht="25" customHeight="1" spans="1:12">
      <c r="A3237" s="59">
        <v>3235</v>
      </c>
      <c r="B3237" s="59" t="s">
        <v>359</v>
      </c>
      <c r="C3237" s="59" t="s">
        <v>3841</v>
      </c>
      <c r="D3237" s="59">
        <v>4.35</v>
      </c>
      <c r="E3237" s="62">
        <v>10000</v>
      </c>
      <c r="F3237" s="59" t="s">
        <v>522</v>
      </c>
      <c r="G3237" s="59" t="s">
        <v>1805</v>
      </c>
      <c r="H3237" s="59">
        <v>20200630</v>
      </c>
      <c r="I3237" s="59" t="s">
        <v>2299</v>
      </c>
      <c r="J3237" s="59">
        <v>4.35</v>
      </c>
      <c r="K3237" s="59" t="s">
        <v>79</v>
      </c>
      <c r="L3237" s="66">
        <v>25.38</v>
      </c>
    </row>
    <row r="3238" ht="25" customHeight="1" spans="1:12">
      <c r="A3238" s="59">
        <v>3236</v>
      </c>
      <c r="B3238" s="59" t="s">
        <v>359</v>
      </c>
      <c r="C3238" s="59" t="s">
        <v>3842</v>
      </c>
      <c r="D3238" s="59">
        <v>4.35</v>
      </c>
      <c r="E3238" s="62">
        <v>10000</v>
      </c>
      <c r="F3238" s="59" t="s">
        <v>522</v>
      </c>
      <c r="G3238" s="59" t="s">
        <v>1805</v>
      </c>
      <c r="H3238" s="59">
        <v>20200630</v>
      </c>
      <c r="I3238" s="59" t="s">
        <v>2211</v>
      </c>
      <c r="J3238" s="59">
        <v>4.35</v>
      </c>
      <c r="K3238" s="59" t="s">
        <v>79</v>
      </c>
      <c r="L3238" s="66">
        <v>25.38</v>
      </c>
    </row>
    <row r="3239" ht="25" customHeight="1" spans="1:12">
      <c r="A3239" s="59">
        <v>3237</v>
      </c>
      <c r="B3239" s="59" t="s">
        <v>359</v>
      </c>
      <c r="C3239" s="59" t="s">
        <v>380</v>
      </c>
      <c r="D3239" s="59">
        <v>4.35</v>
      </c>
      <c r="E3239" s="62">
        <v>10000</v>
      </c>
      <c r="F3239" s="59" t="s">
        <v>522</v>
      </c>
      <c r="G3239" s="59" t="s">
        <v>1805</v>
      </c>
      <c r="H3239" s="59">
        <v>20200630</v>
      </c>
      <c r="I3239" s="59" t="s">
        <v>2586</v>
      </c>
      <c r="J3239" s="59">
        <v>4.35</v>
      </c>
      <c r="K3239" s="59" t="s">
        <v>79</v>
      </c>
      <c r="L3239" s="66">
        <v>25.38</v>
      </c>
    </row>
    <row r="3240" ht="25" customHeight="1" spans="1:12">
      <c r="A3240" s="59">
        <v>3238</v>
      </c>
      <c r="B3240" s="59" t="s">
        <v>359</v>
      </c>
      <c r="C3240" s="59" t="s">
        <v>3843</v>
      </c>
      <c r="D3240" s="59">
        <v>4.35</v>
      </c>
      <c r="E3240" s="62">
        <v>10000</v>
      </c>
      <c r="F3240" s="59" t="s">
        <v>522</v>
      </c>
      <c r="G3240" s="59" t="s">
        <v>1805</v>
      </c>
      <c r="H3240" s="59">
        <v>20200630</v>
      </c>
      <c r="I3240" s="59" t="s">
        <v>27</v>
      </c>
      <c r="J3240" s="59">
        <v>4.35</v>
      </c>
      <c r="K3240" s="59" t="s">
        <v>79</v>
      </c>
      <c r="L3240" s="66">
        <v>25.38</v>
      </c>
    </row>
    <row r="3241" ht="25" customHeight="1" spans="1:12">
      <c r="A3241" s="59">
        <v>3239</v>
      </c>
      <c r="B3241" s="59" t="s">
        <v>359</v>
      </c>
      <c r="C3241" s="59" t="s">
        <v>3844</v>
      </c>
      <c r="D3241" s="59">
        <v>4.35</v>
      </c>
      <c r="E3241" s="62">
        <v>10000</v>
      </c>
      <c r="F3241" s="59" t="s">
        <v>522</v>
      </c>
      <c r="G3241" s="59" t="s">
        <v>1805</v>
      </c>
      <c r="H3241" s="59">
        <v>20200630</v>
      </c>
      <c r="I3241" s="59" t="s">
        <v>27</v>
      </c>
      <c r="J3241" s="59">
        <v>4.35</v>
      </c>
      <c r="K3241" s="59" t="s">
        <v>79</v>
      </c>
      <c r="L3241" s="66">
        <v>25.38</v>
      </c>
    </row>
    <row r="3242" ht="25" customHeight="1" spans="1:12">
      <c r="A3242" s="59">
        <v>3240</v>
      </c>
      <c r="B3242" s="59" t="s">
        <v>359</v>
      </c>
      <c r="C3242" s="59" t="s">
        <v>3845</v>
      </c>
      <c r="D3242" s="59">
        <v>4.35</v>
      </c>
      <c r="E3242" s="62">
        <v>5000</v>
      </c>
      <c r="F3242" s="59" t="s">
        <v>299</v>
      </c>
      <c r="G3242" s="59" t="s">
        <v>3518</v>
      </c>
      <c r="H3242" s="59">
        <v>20200630</v>
      </c>
      <c r="I3242" s="59" t="s">
        <v>444</v>
      </c>
      <c r="J3242" s="59">
        <v>4.35</v>
      </c>
      <c r="K3242" s="59" t="s">
        <v>79</v>
      </c>
      <c r="L3242" s="66">
        <v>12.08</v>
      </c>
    </row>
    <row r="3243" ht="25" customHeight="1" spans="1:12">
      <c r="A3243" s="59">
        <v>3241</v>
      </c>
      <c r="B3243" s="59" t="s">
        <v>359</v>
      </c>
      <c r="C3243" s="59" t="s">
        <v>3846</v>
      </c>
      <c r="D3243" s="59">
        <v>4.35</v>
      </c>
      <c r="E3243" s="62">
        <v>10000</v>
      </c>
      <c r="F3243" s="59" t="s">
        <v>299</v>
      </c>
      <c r="G3243" s="59" t="s">
        <v>3518</v>
      </c>
      <c r="H3243" s="59">
        <v>20200630</v>
      </c>
      <c r="I3243" s="59" t="s">
        <v>2211</v>
      </c>
      <c r="J3243" s="59">
        <v>4.35</v>
      </c>
      <c r="K3243" s="59" t="s">
        <v>79</v>
      </c>
      <c r="L3243" s="66">
        <v>24.17</v>
      </c>
    </row>
    <row r="3244" ht="25" customHeight="1" spans="1:12">
      <c r="A3244" s="59">
        <v>3242</v>
      </c>
      <c r="B3244" s="59" t="s">
        <v>359</v>
      </c>
      <c r="C3244" s="59" t="s">
        <v>3847</v>
      </c>
      <c r="D3244" s="59">
        <v>4.35</v>
      </c>
      <c r="E3244" s="62">
        <v>10000</v>
      </c>
      <c r="F3244" s="59" t="s">
        <v>299</v>
      </c>
      <c r="G3244" s="59" t="s">
        <v>3518</v>
      </c>
      <c r="H3244" s="59">
        <v>20200630</v>
      </c>
      <c r="I3244" s="59" t="s">
        <v>1909</v>
      </c>
      <c r="J3244" s="59">
        <v>4.35</v>
      </c>
      <c r="K3244" s="59" t="s">
        <v>79</v>
      </c>
      <c r="L3244" s="66">
        <v>24.17</v>
      </c>
    </row>
    <row r="3245" ht="25" customHeight="1" spans="1:12">
      <c r="A3245" s="59">
        <v>3243</v>
      </c>
      <c r="B3245" s="59" t="s">
        <v>359</v>
      </c>
      <c r="C3245" s="59" t="s">
        <v>3848</v>
      </c>
      <c r="D3245" s="59">
        <v>4.35</v>
      </c>
      <c r="E3245" s="62">
        <v>10000</v>
      </c>
      <c r="F3245" s="59" t="s">
        <v>299</v>
      </c>
      <c r="G3245" s="59" t="s">
        <v>3518</v>
      </c>
      <c r="H3245" s="59">
        <v>20200630</v>
      </c>
      <c r="I3245" s="59" t="s">
        <v>27</v>
      </c>
      <c r="J3245" s="59">
        <v>4.35</v>
      </c>
      <c r="K3245" s="59" t="s">
        <v>79</v>
      </c>
      <c r="L3245" s="66">
        <v>24.17</v>
      </c>
    </row>
    <row r="3246" ht="25" customHeight="1" spans="1:12">
      <c r="A3246" s="59">
        <v>3244</v>
      </c>
      <c r="B3246" s="59" t="s">
        <v>359</v>
      </c>
      <c r="C3246" s="59" t="s">
        <v>364</v>
      </c>
      <c r="D3246" s="59">
        <v>4.35</v>
      </c>
      <c r="E3246" s="62">
        <v>10000</v>
      </c>
      <c r="F3246" s="59" t="s">
        <v>3756</v>
      </c>
      <c r="G3246" s="59" t="s">
        <v>3757</v>
      </c>
      <c r="H3246" s="59">
        <v>20200630</v>
      </c>
      <c r="I3246" s="59" t="s">
        <v>1909</v>
      </c>
      <c r="J3246" s="59">
        <v>4.35</v>
      </c>
      <c r="K3246" s="59" t="s">
        <v>79</v>
      </c>
      <c r="L3246" s="66">
        <v>1.21</v>
      </c>
    </row>
    <row r="3247" ht="25" customHeight="1" spans="1:12">
      <c r="A3247" s="59">
        <v>3245</v>
      </c>
      <c r="B3247" s="59" t="s">
        <v>381</v>
      </c>
      <c r="C3247" s="59" t="s">
        <v>3849</v>
      </c>
      <c r="D3247" s="59">
        <v>4.35</v>
      </c>
      <c r="E3247" s="62">
        <v>50000</v>
      </c>
      <c r="F3247" s="59">
        <v>20200518</v>
      </c>
      <c r="G3247" s="59">
        <v>20210518</v>
      </c>
      <c r="H3247" s="59">
        <v>20200630</v>
      </c>
      <c r="I3247" s="59" t="s">
        <v>3850</v>
      </c>
      <c r="J3247" s="59">
        <v>4.35</v>
      </c>
      <c r="K3247" s="59" t="s">
        <v>79</v>
      </c>
      <c r="L3247" s="66">
        <v>259.75</v>
      </c>
    </row>
    <row r="3248" ht="25" customHeight="1" spans="1:12">
      <c r="A3248" s="59">
        <v>3246</v>
      </c>
      <c r="B3248" s="59" t="s">
        <v>381</v>
      </c>
      <c r="C3248" s="59" t="s">
        <v>3851</v>
      </c>
      <c r="D3248" s="59">
        <v>4.35</v>
      </c>
      <c r="E3248" s="62">
        <v>50000</v>
      </c>
      <c r="F3248" s="59">
        <v>20200526</v>
      </c>
      <c r="G3248" s="59">
        <v>20210526</v>
      </c>
      <c r="H3248" s="59">
        <v>20200630</v>
      </c>
      <c r="I3248" s="59" t="s">
        <v>1569</v>
      </c>
      <c r="J3248" s="59">
        <v>4.35</v>
      </c>
      <c r="K3248" s="59" t="s">
        <v>79</v>
      </c>
      <c r="L3248" s="66">
        <v>211.46</v>
      </c>
    </row>
    <row r="3249" ht="25" customHeight="1" spans="1:12">
      <c r="A3249" s="59">
        <v>3247</v>
      </c>
      <c r="B3249" s="59" t="s">
        <v>381</v>
      </c>
      <c r="C3249" s="59" t="s">
        <v>3852</v>
      </c>
      <c r="D3249" s="59">
        <v>4.35</v>
      </c>
      <c r="E3249" s="62">
        <v>50000</v>
      </c>
      <c r="F3249" s="59">
        <v>20200601</v>
      </c>
      <c r="G3249" s="59">
        <v>20210601</v>
      </c>
      <c r="H3249" s="59">
        <v>20200630</v>
      </c>
      <c r="I3249" s="59" t="s">
        <v>2796</v>
      </c>
      <c r="J3249" s="59">
        <v>4.35</v>
      </c>
      <c r="K3249" s="59" t="s">
        <v>79</v>
      </c>
      <c r="L3249" s="66">
        <v>175.21</v>
      </c>
    </row>
    <row r="3250" ht="25" customHeight="1" spans="1:12">
      <c r="A3250" s="59">
        <v>3248</v>
      </c>
      <c r="B3250" s="59" t="s">
        <v>381</v>
      </c>
      <c r="C3250" s="59" t="s">
        <v>3853</v>
      </c>
      <c r="D3250" s="59">
        <v>4.35</v>
      </c>
      <c r="E3250" s="62">
        <v>50000</v>
      </c>
      <c r="F3250" s="59">
        <v>20200601</v>
      </c>
      <c r="G3250" s="59">
        <v>20210601</v>
      </c>
      <c r="H3250" s="59">
        <v>20200630</v>
      </c>
      <c r="I3250" s="59" t="s">
        <v>27</v>
      </c>
      <c r="J3250" s="59">
        <v>4.35</v>
      </c>
      <c r="K3250" s="59" t="s">
        <v>79</v>
      </c>
      <c r="L3250" s="66">
        <v>175.21</v>
      </c>
    </row>
    <row r="3251" ht="25" customHeight="1" spans="1:12">
      <c r="A3251" s="59">
        <v>3249</v>
      </c>
      <c r="B3251" s="59" t="s">
        <v>381</v>
      </c>
      <c r="C3251" s="59" t="s">
        <v>3854</v>
      </c>
      <c r="D3251" s="59">
        <v>4.35</v>
      </c>
      <c r="E3251" s="62">
        <v>50000</v>
      </c>
      <c r="F3251" s="59">
        <v>20200601</v>
      </c>
      <c r="G3251" s="59">
        <v>20210601</v>
      </c>
      <c r="H3251" s="59">
        <v>20200630</v>
      </c>
      <c r="I3251" s="59" t="s">
        <v>27</v>
      </c>
      <c r="J3251" s="59">
        <v>4.35</v>
      </c>
      <c r="K3251" s="59" t="s">
        <v>79</v>
      </c>
      <c r="L3251" s="66">
        <v>175.21</v>
      </c>
    </row>
    <row r="3252" ht="25" customHeight="1" spans="1:12">
      <c r="A3252" s="59">
        <v>3250</v>
      </c>
      <c r="B3252" s="59" t="s">
        <v>381</v>
      </c>
      <c r="C3252" s="59" t="s">
        <v>3855</v>
      </c>
      <c r="D3252" s="59">
        <v>4.35</v>
      </c>
      <c r="E3252" s="62">
        <v>50000</v>
      </c>
      <c r="F3252" s="59">
        <v>20200604</v>
      </c>
      <c r="G3252" s="59">
        <v>20210604</v>
      </c>
      <c r="H3252" s="59">
        <v>20200630</v>
      </c>
      <c r="I3252" s="59" t="s">
        <v>3856</v>
      </c>
      <c r="J3252" s="59">
        <v>4.35</v>
      </c>
      <c r="K3252" s="59" t="s">
        <v>79</v>
      </c>
      <c r="L3252" s="66">
        <v>157.08</v>
      </c>
    </row>
    <row r="3253" ht="25" customHeight="1" spans="1:12">
      <c r="A3253" s="59">
        <v>3251</v>
      </c>
      <c r="B3253" s="59" t="s">
        <v>381</v>
      </c>
      <c r="C3253" s="59" t="s">
        <v>3857</v>
      </c>
      <c r="D3253" s="59">
        <v>4.35</v>
      </c>
      <c r="E3253" s="62">
        <v>50000</v>
      </c>
      <c r="F3253" s="59">
        <v>20200610</v>
      </c>
      <c r="G3253" s="59">
        <v>20210610</v>
      </c>
      <c r="H3253" s="59">
        <v>20200630</v>
      </c>
      <c r="I3253" s="59" t="s">
        <v>1061</v>
      </c>
      <c r="J3253" s="59">
        <v>4.35</v>
      </c>
      <c r="K3253" s="59" t="s">
        <v>79</v>
      </c>
      <c r="L3253" s="66">
        <v>120.83</v>
      </c>
    </row>
    <row r="3254" ht="25" customHeight="1" spans="1:12">
      <c r="A3254" s="59">
        <v>3252</v>
      </c>
      <c r="B3254" s="59" t="s">
        <v>381</v>
      </c>
      <c r="C3254" s="59" t="s">
        <v>3858</v>
      </c>
      <c r="D3254" s="59">
        <v>4.35</v>
      </c>
      <c r="E3254" s="62">
        <v>50000</v>
      </c>
      <c r="F3254" s="59">
        <v>20200610</v>
      </c>
      <c r="G3254" s="59">
        <v>20210610</v>
      </c>
      <c r="H3254" s="59">
        <v>20200630</v>
      </c>
      <c r="I3254" s="59" t="s">
        <v>1580</v>
      </c>
      <c r="J3254" s="59">
        <v>4.35</v>
      </c>
      <c r="K3254" s="59" t="s">
        <v>79</v>
      </c>
      <c r="L3254" s="66">
        <v>120.83</v>
      </c>
    </row>
    <row r="3255" ht="25" customHeight="1" spans="1:12">
      <c r="A3255" s="59">
        <v>3253</v>
      </c>
      <c r="B3255" s="59" t="s">
        <v>381</v>
      </c>
      <c r="C3255" s="59" t="s">
        <v>3859</v>
      </c>
      <c r="D3255" s="59">
        <v>4.35</v>
      </c>
      <c r="E3255" s="62">
        <v>50000</v>
      </c>
      <c r="F3255" s="59">
        <v>20200610</v>
      </c>
      <c r="G3255" s="59">
        <v>20210610</v>
      </c>
      <c r="H3255" s="59">
        <v>20200630</v>
      </c>
      <c r="I3255" s="59" t="s">
        <v>3860</v>
      </c>
      <c r="J3255" s="59">
        <v>4.35</v>
      </c>
      <c r="K3255" s="59" t="s">
        <v>79</v>
      </c>
      <c r="L3255" s="66">
        <v>120.83</v>
      </c>
    </row>
    <row r="3256" ht="25" customHeight="1" spans="1:12">
      <c r="A3256" s="59">
        <v>3254</v>
      </c>
      <c r="B3256" s="59" t="s">
        <v>381</v>
      </c>
      <c r="C3256" s="59" t="s">
        <v>3861</v>
      </c>
      <c r="D3256" s="59">
        <v>4.35</v>
      </c>
      <c r="E3256" s="62">
        <v>50000</v>
      </c>
      <c r="F3256" s="59">
        <v>20200610</v>
      </c>
      <c r="G3256" s="59">
        <v>20210610</v>
      </c>
      <c r="H3256" s="59">
        <v>20200630</v>
      </c>
      <c r="I3256" s="59" t="s">
        <v>3862</v>
      </c>
      <c r="J3256" s="59">
        <v>4.35</v>
      </c>
      <c r="K3256" s="59" t="s">
        <v>79</v>
      </c>
      <c r="L3256" s="66">
        <v>120.83</v>
      </c>
    </row>
    <row r="3257" ht="25" customHeight="1" spans="1:12">
      <c r="A3257" s="59">
        <v>3255</v>
      </c>
      <c r="B3257" s="59" t="s">
        <v>381</v>
      </c>
      <c r="C3257" s="59" t="s">
        <v>3863</v>
      </c>
      <c r="D3257" s="59">
        <v>4.35</v>
      </c>
      <c r="E3257" s="62">
        <v>50000</v>
      </c>
      <c r="F3257" s="59">
        <v>20200610</v>
      </c>
      <c r="G3257" s="59">
        <v>20210610</v>
      </c>
      <c r="H3257" s="59">
        <v>20200630</v>
      </c>
      <c r="I3257" s="59" t="s">
        <v>1580</v>
      </c>
      <c r="J3257" s="59">
        <v>4.35</v>
      </c>
      <c r="K3257" s="59" t="s">
        <v>79</v>
      </c>
      <c r="L3257" s="66">
        <v>120.83</v>
      </c>
    </row>
    <row r="3258" ht="25" customHeight="1" spans="1:12">
      <c r="A3258" s="59">
        <v>3256</v>
      </c>
      <c r="B3258" s="59" t="s">
        <v>381</v>
      </c>
      <c r="C3258" s="59" t="s">
        <v>3864</v>
      </c>
      <c r="D3258" s="59">
        <v>4.35</v>
      </c>
      <c r="E3258" s="62">
        <v>50000</v>
      </c>
      <c r="F3258" s="59">
        <v>20200610</v>
      </c>
      <c r="G3258" s="59">
        <v>20210610</v>
      </c>
      <c r="H3258" s="59">
        <v>20200630</v>
      </c>
      <c r="I3258" s="59" t="s">
        <v>1580</v>
      </c>
      <c r="J3258" s="59">
        <v>4.35</v>
      </c>
      <c r="K3258" s="59" t="s">
        <v>79</v>
      </c>
      <c r="L3258" s="66">
        <v>120.83</v>
      </c>
    </row>
    <row r="3259" ht="25" customHeight="1" spans="1:12">
      <c r="A3259" s="59">
        <v>3257</v>
      </c>
      <c r="B3259" s="59" t="s">
        <v>381</v>
      </c>
      <c r="C3259" s="59" t="s">
        <v>3865</v>
      </c>
      <c r="D3259" s="59">
        <v>4.35</v>
      </c>
      <c r="E3259" s="62">
        <v>50000</v>
      </c>
      <c r="F3259" s="59">
        <v>20200610</v>
      </c>
      <c r="G3259" s="59">
        <v>20210610</v>
      </c>
      <c r="H3259" s="59">
        <v>20200630</v>
      </c>
      <c r="I3259" s="59" t="s">
        <v>3866</v>
      </c>
      <c r="J3259" s="59">
        <v>4.35</v>
      </c>
      <c r="K3259" s="59" t="s">
        <v>79</v>
      </c>
      <c r="L3259" s="66">
        <v>120.83</v>
      </c>
    </row>
    <row r="3260" ht="25" customHeight="1" spans="1:12">
      <c r="A3260" s="59">
        <v>3258</v>
      </c>
      <c r="B3260" s="59" t="s">
        <v>381</v>
      </c>
      <c r="C3260" s="59" t="s">
        <v>3867</v>
      </c>
      <c r="D3260" s="59">
        <v>4.35</v>
      </c>
      <c r="E3260" s="62">
        <v>50000</v>
      </c>
      <c r="F3260" s="59">
        <v>20200623</v>
      </c>
      <c r="G3260" s="59">
        <v>20210623</v>
      </c>
      <c r="H3260" s="59">
        <v>20200630</v>
      </c>
      <c r="I3260" s="59" t="s">
        <v>3868</v>
      </c>
      <c r="J3260" s="59">
        <v>4.35</v>
      </c>
      <c r="K3260" s="59" t="s">
        <v>79</v>
      </c>
      <c r="L3260" s="66">
        <v>42.29</v>
      </c>
    </row>
    <row r="3261" ht="25" customHeight="1" spans="1:12">
      <c r="A3261" s="59">
        <v>3259</v>
      </c>
      <c r="B3261" s="59" t="s">
        <v>54</v>
      </c>
      <c r="C3261" s="59" t="s">
        <v>3869</v>
      </c>
      <c r="D3261" s="59">
        <v>4.35</v>
      </c>
      <c r="E3261" s="62">
        <v>10000</v>
      </c>
      <c r="F3261" s="59">
        <v>20200403</v>
      </c>
      <c r="G3261" s="59">
        <v>20210403</v>
      </c>
      <c r="H3261" s="59">
        <v>20200630</v>
      </c>
      <c r="I3261" s="59" t="s">
        <v>150</v>
      </c>
      <c r="J3261" s="59">
        <v>4.35</v>
      </c>
      <c r="K3261" s="59" t="s">
        <v>79</v>
      </c>
      <c r="L3261" s="66">
        <v>106.33</v>
      </c>
    </row>
    <row r="3262" ht="25" customHeight="1" spans="1:12">
      <c r="A3262" s="59">
        <v>3260</v>
      </c>
      <c r="B3262" s="59" t="s">
        <v>54</v>
      </c>
      <c r="C3262" s="59" t="s">
        <v>3870</v>
      </c>
      <c r="D3262" s="59">
        <v>4.35</v>
      </c>
      <c r="E3262" s="62">
        <v>10000</v>
      </c>
      <c r="F3262" s="59">
        <v>20200403</v>
      </c>
      <c r="G3262" s="59">
        <v>20210403</v>
      </c>
      <c r="H3262" s="59">
        <v>20200630</v>
      </c>
      <c r="I3262" s="59" t="s">
        <v>150</v>
      </c>
      <c r="J3262" s="59">
        <v>4.35</v>
      </c>
      <c r="K3262" s="59" t="s">
        <v>79</v>
      </c>
      <c r="L3262" s="66">
        <v>106.33</v>
      </c>
    </row>
    <row r="3263" ht="25" customHeight="1" spans="1:12">
      <c r="A3263" s="59">
        <v>3261</v>
      </c>
      <c r="B3263" s="59" t="s">
        <v>54</v>
      </c>
      <c r="C3263" s="59" t="s">
        <v>3871</v>
      </c>
      <c r="D3263" s="59">
        <v>4.35</v>
      </c>
      <c r="E3263" s="62">
        <v>20000</v>
      </c>
      <c r="F3263" s="59">
        <v>20200403</v>
      </c>
      <c r="G3263" s="59">
        <v>20210403</v>
      </c>
      <c r="H3263" s="59">
        <v>20200630</v>
      </c>
      <c r="I3263" s="59" t="s">
        <v>27</v>
      </c>
      <c r="J3263" s="59">
        <v>4.35</v>
      </c>
      <c r="K3263" s="59" t="s">
        <v>79</v>
      </c>
      <c r="L3263" s="66">
        <v>212.67</v>
      </c>
    </row>
    <row r="3264" ht="25" customHeight="1" spans="1:12">
      <c r="A3264" s="59">
        <v>3262</v>
      </c>
      <c r="B3264" s="59" t="s">
        <v>54</v>
      </c>
      <c r="C3264" s="59" t="s">
        <v>3872</v>
      </c>
      <c r="D3264" s="59">
        <v>4.35</v>
      </c>
      <c r="E3264" s="62">
        <v>5000</v>
      </c>
      <c r="F3264" s="59">
        <v>20200416</v>
      </c>
      <c r="G3264" s="59">
        <v>20210416</v>
      </c>
      <c r="H3264" s="59">
        <v>20200630</v>
      </c>
      <c r="I3264" s="59" t="s">
        <v>87</v>
      </c>
      <c r="J3264" s="59">
        <v>4.35</v>
      </c>
      <c r="K3264" s="59" t="s">
        <v>79</v>
      </c>
      <c r="L3264" s="66">
        <v>45.31</v>
      </c>
    </row>
    <row r="3265" ht="25" customHeight="1" spans="1:12">
      <c r="A3265" s="59">
        <v>3263</v>
      </c>
      <c r="B3265" s="59" t="s">
        <v>54</v>
      </c>
      <c r="C3265" s="59" t="s">
        <v>3873</v>
      </c>
      <c r="D3265" s="59">
        <v>4.35</v>
      </c>
      <c r="E3265" s="62">
        <v>10000</v>
      </c>
      <c r="F3265" s="59">
        <v>20200416</v>
      </c>
      <c r="G3265" s="59">
        <v>20210416</v>
      </c>
      <c r="H3265" s="59">
        <v>20200630</v>
      </c>
      <c r="I3265" s="59" t="s">
        <v>150</v>
      </c>
      <c r="J3265" s="59">
        <v>4.35</v>
      </c>
      <c r="K3265" s="59" t="s">
        <v>79</v>
      </c>
      <c r="L3265" s="66">
        <v>90.63</v>
      </c>
    </row>
    <row r="3266" ht="25" customHeight="1" spans="1:12">
      <c r="A3266" s="59">
        <v>3264</v>
      </c>
      <c r="B3266" s="59" t="s">
        <v>54</v>
      </c>
      <c r="C3266" s="59" t="s">
        <v>3874</v>
      </c>
      <c r="D3266" s="59">
        <v>4.35</v>
      </c>
      <c r="E3266" s="62">
        <v>20000</v>
      </c>
      <c r="F3266" s="59">
        <v>20200416</v>
      </c>
      <c r="G3266" s="59">
        <v>20210416</v>
      </c>
      <c r="H3266" s="59">
        <v>20200630</v>
      </c>
      <c r="I3266" s="59" t="s">
        <v>150</v>
      </c>
      <c r="J3266" s="59">
        <v>4.35</v>
      </c>
      <c r="K3266" s="59" t="s">
        <v>79</v>
      </c>
      <c r="L3266" s="66">
        <v>181.25</v>
      </c>
    </row>
    <row r="3267" ht="25" customHeight="1" spans="1:12">
      <c r="A3267" s="59">
        <v>3265</v>
      </c>
      <c r="B3267" s="59" t="s">
        <v>54</v>
      </c>
      <c r="C3267" s="59" t="s">
        <v>393</v>
      </c>
      <c r="D3267" s="59">
        <v>4.35</v>
      </c>
      <c r="E3267" s="62">
        <v>5000</v>
      </c>
      <c r="F3267" s="59">
        <v>20200604</v>
      </c>
      <c r="G3267" s="59">
        <v>20210604</v>
      </c>
      <c r="H3267" s="59">
        <v>20200630</v>
      </c>
      <c r="I3267" s="59" t="s">
        <v>87</v>
      </c>
      <c r="J3267" s="59">
        <v>4.35</v>
      </c>
      <c r="K3267" s="59" t="s">
        <v>79</v>
      </c>
      <c r="L3267" s="66">
        <v>15.71</v>
      </c>
    </row>
    <row r="3268" ht="25" customHeight="1" spans="1:12">
      <c r="A3268" s="59">
        <v>3266</v>
      </c>
      <c r="B3268" s="59" t="s">
        <v>54</v>
      </c>
      <c r="C3268" s="59" t="s">
        <v>319</v>
      </c>
      <c r="D3268" s="59">
        <v>4.35</v>
      </c>
      <c r="E3268" s="62">
        <v>5000</v>
      </c>
      <c r="F3268" s="59">
        <v>20200604</v>
      </c>
      <c r="G3268" s="59">
        <v>20210604</v>
      </c>
      <c r="H3268" s="59">
        <v>20200630</v>
      </c>
      <c r="I3268" s="59" t="s">
        <v>87</v>
      </c>
      <c r="J3268" s="59">
        <v>4.35</v>
      </c>
      <c r="K3268" s="59" t="s">
        <v>79</v>
      </c>
      <c r="L3268" s="66">
        <v>15.71</v>
      </c>
    </row>
    <row r="3269" ht="25" customHeight="1" spans="1:12">
      <c r="A3269" s="59">
        <v>3267</v>
      </c>
      <c r="B3269" s="59" t="s">
        <v>54</v>
      </c>
      <c r="C3269" s="59" t="s">
        <v>3875</v>
      </c>
      <c r="D3269" s="59">
        <v>4.35</v>
      </c>
      <c r="E3269" s="62">
        <v>9000</v>
      </c>
      <c r="F3269" s="59">
        <v>20200604</v>
      </c>
      <c r="G3269" s="59">
        <v>20210604</v>
      </c>
      <c r="H3269" s="59">
        <v>20200630</v>
      </c>
      <c r="I3269" s="59" t="s">
        <v>87</v>
      </c>
      <c r="J3269" s="59">
        <v>4.35</v>
      </c>
      <c r="K3269" s="59" t="s">
        <v>79</v>
      </c>
      <c r="L3269" s="66">
        <v>28.28</v>
      </c>
    </row>
    <row r="3270" ht="25" customHeight="1" spans="1:12">
      <c r="A3270" s="59">
        <v>3268</v>
      </c>
      <c r="B3270" s="59" t="s">
        <v>54</v>
      </c>
      <c r="C3270" s="59" t="s">
        <v>3876</v>
      </c>
      <c r="D3270" s="59">
        <v>4.35</v>
      </c>
      <c r="E3270" s="62">
        <v>9000</v>
      </c>
      <c r="F3270" s="59">
        <v>20200604</v>
      </c>
      <c r="G3270" s="59">
        <v>20210604</v>
      </c>
      <c r="H3270" s="59">
        <v>20200630</v>
      </c>
      <c r="I3270" s="59" t="s">
        <v>87</v>
      </c>
      <c r="J3270" s="59">
        <v>4.35</v>
      </c>
      <c r="K3270" s="59" t="s">
        <v>79</v>
      </c>
      <c r="L3270" s="66">
        <v>28.28</v>
      </c>
    </row>
    <row r="3271" ht="25" customHeight="1" spans="1:12">
      <c r="A3271" s="59">
        <v>3269</v>
      </c>
      <c r="B3271" s="59" t="s">
        <v>54</v>
      </c>
      <c r="C3271" s="59" t="s">
        <v>3877</v>
      </c>
      <c r="D3271" s="59">
        <v>4.35</v>
      </c>
      <c r="E3271" s="62">
        <v>9000</v>
      </c>
      <c r="F3271" s="59">
        <v>20200604</v>
      </c>
      <c r="G3271" s="59">
        <v>20210604</v>
      </c>
      <c r="H3271" s="59">
        <v>20200630</v>
      </c>
      <c r="I3271" s="59" t="s">
        <v>87</v>
      </c>
      <c r="J3271" s="59">
        <v>4.35</v>
      </c>
      <c r="K3271" s="59" t="s">
        <v>79</v>
      </c>
      <c r="L3271" s="66">
        <v>28.28</v>
      </c>
    </row>
    <row r="3272" ht="25" customHeight="1" spans="1:12">
      <c r="A3272" s="59">
        <v>3270</v>
      </c>
      <c r="B3272" s="59" t="s">
        <v>54</v>
      </c>
      <c r="C3272" s="59" t="s">
        <v>3878</v>
      </c>
      <c r="D3272" s="59">
        <v>4.35</v>
      </c>
      <c r="E3272" s="62">
        <v>9000</v>
      </c>
      <c r="F3272" s="59">
        <v>20200604</v>
      </c>
      <c r="G3272" s="59">
        <v>20210604</v>
      </c>
      <c r="H3272" s="59">
        <v>20200630</v>
      </c>
      <c r="I3272" s="59" t="s">
        <v>87</v>
      </c>
      <c r="J3272" s="59">
        <v>4.35</v>
      </c>
      <c r="K3272" s="59" t="s">
        <v>79</v>
      </c>
      <c r="L3272" s="66">
        <v>28.28</v>
      </c>
    </row>
    <row r="3273" ht="25" customHeight="1" spans="1:12">
      <c r="A3273" s="59">
        <v>3271</v>
      </c>
      <c r="B3273" s="59" t="s">
        <v>54</v>
      </c>
      <c r="C3273" s="59" t="s">
        <v>55</v>
      </c>
      <c r="D3273" s="59">
        <v>4.35</v>
      </c>
      <c r="E3273" s="62">
        <v>9000</v>
      </c>
      <c r="F3273" s="59">
        <v>20200604</v>
      </c>
      <c r="G3273" s="59">
        <v>20210604</v>
      </c>
      <c r="H3273" s="59">
        <v>20200630</v>
      </c>
      <c r="I3273" s="59" t="s">
        <v>87</v>
      </c>
      <c r="J3273" s="59">
        <v>4.35</v>
      </c>
      <c r="K3273" s="59" t="s">
        <v>79</v>
      </c>
      <c r="L3273" s="66">
        <v>28.28</v>
      </c>
    </row>
    <row r="3274" ht="25" customHeight="1" spans="1:12">
      <c r="A3274" s="59">
        <v>3272</v>
      </c>
      <c r="B3274" s="59" t="s">
        <v>54</v>
      </c>
      <c r="C3274" s="59" t="s">
        <v>3879</v>
      </c>
      <c r="D3274" s="59">
        <v>4.35</v>
      </c>
      <c r="E3274" s="62">
        <v>5000</v>
      </c>
      <c r="F3274" s="59">
        <v>20200605</v>
      </c>
      <c r="G3274" s="59">
        <v>20210605</v>
      </c>
      <c r="H3274" s="59">
        <v>20200630</v>
      </c>
      <c r="I3274" s="59" t="s">
        <v>87</v>
      </c>
      <c r="J3274" s="59">
        <v>4.35</v>
      </c>
      <c r="K3274" s="59" t="s">
        <v>79</v>
      </c>
      <c r="L3274" s="66">
        <v>15.1</v>
      </c>
    </row>
    <row r="3275" ht="25" customHeight="1" spans="1:12">
      <c r="A3275" s="59">
        <v>3273</v>
      </c>
      <c r="B3275" s="59" t="s">
        <v>54</v>
      </c>
      <c r="C3275" s="59" t="s">
        <v>3880</v>
      </c>
      <c r="D3275" s="59">
        <v>4.35</v>
      </c>
      <c r="E3275" s="62">
        <v>5000</v>
      </c>
      <c r="F3275" s="59">
        <v>20200605</v>
      </c>
      <c r="G3275" s="59">
        <v>20210605</v>
      </c>
      <c r="H3275" s="59">
        <v>20200630</v>
      </c>
      <c r="I3275" s="59" t="s">
        <v>150</v>
      </c>
      <c r="J3275" s="59">
        <v>4.35</v>
      </c>
      <c r="K3275" s="59" t="s">
        <v>79</v>
      </c>
      <c r="L3275" s="66">
        <v>15.1</v>
      </c>
    </row>
    <row r="3276" ht="25" customHeight="1" spans="1:12">
      <c r="A3276" s="59">
        <v>3274</v>
      </c>
      <c r="B3276" s="59" t="s">
        <v>54</v>
      </c>
      <c r="C3276" s="59" t="s">
        <v>3881</v>
      </c>
      <c r="D3276" s="59">
        <v>4.35</v>
      </c>
      <c r="E3276" s="62">
        <v>9000</v>
      </c>
      <c r="F3276" s="59">
        <v>20200605</v>
      </c>
      <c r="G3276" s="59">
        <v>20210605</v>
      </c>
      <c r="H3276" s="59">
        <v>20200630</v>
      </c>
      <c r="I3276" s="59" t="s">
        <v>150</v>
      </c>
      <c r="J3276" s="59">
        <v>4.35</v>
      </c>
      <c r="K3276" s="59" t="s">
        <v>79</v>
      </c>
      <c r="L3276" s="66">
        <v>27.19</v>
      </c>
    </row>
    <row r="3277" ht="25" customHeight="1" spans="1:12">
      <c r="A3277" s="59">
        <v>3275</v>
      </c>
      <c r="B3277" s="59" t="s">
        <v>54</v>
      </c>
      <c r="C3277" s="59" t="s">
        <v>3882</v>
      </c>
      <c r="D3277" s="59">
        <v>4.35</v>
      </c>
      <c r="E3277" s="62">
        <v>9000</v>
      </c>
      <c r="F3277" s="59">
        <v>20200605</v>
      </c>
      <c r="G3277" s="59">
        <v>20210605</v>
      </c>
      <c r="H3277" s="59">
        <v>20200630</v>
      </c>
      <c r="I3277" s="59" t="s">
        <v>150</v>
      </c>
      <c r="J3277" s="59">
        <v>4.35</v>
      </c>
      <c r="K3277" s="59" t="s">
        <v>79</v>
      </c>
      <c r="L3277" s="66">
        <v>27.19</v>
      </c>
    </row>
    <row r="3278" ht="25" customHeight="1" spans="1:12">
      <c r="A3278" s="59">
        <v>3276</v>
      </c>
      <c r="B3278" s="59" t="s">
        <v>54</v>
      </c>
      <c r="C3278" s="59" t="s">
        <v>390</v>
      </c>
      <c r="D3278" s="59">
        <v>4.35</v>
      </c>
      <c r="E3278" s="62">
        <v>10000</v>
      </c>
      <c r="F3278" s="59">
        <v>20200605</v>
      </c>
      <c r="G3278" s="59">
        <v>20210605</v>
      </c>
      <c r="H3278" s="59">
        <v>20200630</v>
      </c>
      <c r="I3278" s="59" t="s">
        <v>87</v>
      </c>
      <c r="J3278" s="59">
        <v>4.35</v>
      </c>
      <c r="K3278" s="59" t="s">
        <v>79</v>
      </c>
      <c r="L3278" s="66">
        <v>30.21</v>
      </c>
    </row>
    <row r="3279" ht="25" customHeight="1" spans="1:12">
      <c r="A3279" s="59">
        <v>3277</v>
      </c>
      <c r="B3279" s="59" t="s">
        <v>54</v>
      </c>
      <c r="C3279" s="59" t="s">
        <v>3883</v>
      </c>
      <c r="D3279" s="59">
        <v>4.35</v>
      </c>
      <c r="E3279" s="62">
        <v>10000</v>
      </c>
      <c r="F3279" s="59">
        <v>20200605</v>
      </c>
      <c r="G3279" s="59">
        <v>20210605</v>
      </c>
      <c r="H3279" s="59">
        <v>20200630</v>
      </c>
      <c r="I3279" s="59" t="s">
        <v>87</v>
      </c>
      <c r="J3279" s="59">
        <v>4.35</v>
      </c>
      <c r="K3279" s="59" t="s">
        <v>79</v>
      </c>
      <c r="L3279" s="66">
        <v>30.21</v>
      </c>
    </row>
    <row r="3280" ht="25" customHeight="1" spans="1:12">
      <c r="A3280" s="59">
        <v>3278</v>
      </c>
      <c r="B3280" s="59" t="s">
        <v>54</v>
      </c>
      <c r="C3280" s="59" t="s">
        <v>3884</v>
      </c>
      <c r="D3280" s="59">
        <v>4.35</v>
      </c>
      <c r="E3280" s="62">
        <v>10000</v>
      </c>
      <c r="F3280" s="59">
        <v>20200605</v>
      </c>
      <c r="G3280" s="59">
        <v>20210605</v>
      </c>
      <c r="H3280" s="59">
        <v>20200630</v>
      </c>
      <c r="I3280" s="59" t="s">
        <v>87</v>
      </c>
      <c r="J3280" s="59">
        <v>4.35</v>
      </c>
      <c r="K3280" s="59" t="s">
        <v>79</v>
      </c>
      <c r="L3280" s="66">
        <v>30.21</v>
      </c>
    </row>
    <row r="3281" ht="25" customHeight="1" spans="1:12">
      <c r="A3281" s="59">
        <v>3279</v>
      </c>
      <c r="B3281" s="59" t="s">
        <v>54</v>
      </c>
      <c r="C3281" s="59" t="s">
        <v>3885</v>
      </c>
      <c r="D3281" s="59">
        <v>4.35</v>
      </c>
      <c r="E3281" s="62">
        <v>10000</v>
      </c>
      <c r="F3281" s="59">
        <v>20200605</v>
      </c>
      <c r="G3281" s="59">
        <v>20210605</v>
      </c>
      <c r="H3281" s="59">
        <v>20200630</v>
      </c>
      <c r="I3281" s="59" t="s">
        <v>87</v>
      </c>
      <c r="J3281" s="59">
        <v>4.35</v>
      </c>
      <c r="K3281" s="59" t="s">
        <v>79</v>
      </c>
      <c r="L3281" s="66">
        <v>30.21</v>
      </c>
    </row>
    <row r="3282" ht="25" customHeight="1" spans="1:12">
      <c r="A3282" s="59">
        <v>3280</v>
      </c>
      <c r="B3282" s="59" t="s">
        <v>54</v>
      </c>
      <c r="C3282" s="59" t="s">
        <v>3886</v>
      </c>
      <c r="D3282" s="59">
        <v>4.35</v>
      </c>
      <c r="E3282" s="62">
        <v>10000</v>
      </c>
      <c r="F3282" s="59">
        <v>20200605</v>
      </c>
      <c r="G3282" s="59">
        <v>20210605</v>
      </c>
      <c r="H3282" s="59">
        <v>20200630</v>
      </c>
      <c r="I3282" s="59" t="s">
        <v>87</v>
      </c>
      <c r="J3282" s="59">
        <v>4.35</v>
      </c>
      <c r="K3282" s="59" t="s">
        <v>79</v>
      </c>
      <c r="L3282" s="66">
        <v>30.21</v>
      </c>
    </row>
    <row r="3283" ht="25" customHeight="1" spans="1:12">
      <c r="A3283" s="59">
        <v>3281</v>
      </c>
      <c r="B3283" s="59" t="s">
        <v>54</v>
      </c>
      <c r="C3283" s="59" t="s">
        <v>3887</v>
      </c>
      <c r="D3283" s="59">
        <v>4.35</v>
      </c>
      <c r="E3283" s="62">
        <v>10000</v>
      </c>
      <c r="F3283" s="59">
        <v>20200605</v>
      </c>
      <c r="G3283" s="59">
        <v>20210605</v>
      </c>
      <c r="H3283" s="59">
        <v>20200630</v>
      </c>
      <c r="I3283" s="59" t="s">
        <v>150</v>
      </c>
      <c r="J3283" s="59">
        <v>4.35</v>
      </c>
      <c r="K3283" s="59" t="s">
        <v>79</v>
      </c>
      <c r="L3283" s="66">
        <v>30.21</v>
      </c>
    </row>
    <row r="3284" ht="25" customHeight="1" spans="1:12">
      <c r="A3284" s="59">
        <v>3282</v>
      </c>
      <c r="B3284" s="59" t="s">
        <v>54</v>
      </c>
      <c r="C3284" s="59" t="s">
        <v>3888</v>
      </c>
      <c r="D3284" s="59">
        <v>4.35</v>
      </c>
      <c r="E3284" s="62">
        <v>20000</v>
      </c>
      <c r="F3284" s="59">
        <v>20200605</v>
      </c>
      <c r="G3284" s="59">
        <v>20210605</v>
      </c>
      <c r="H3284" s="59">
        <v>20200630</v>
      </c>
      <c r="I3284" s="59" t="s">
        <v>87</v>
      </c>
      <c r="J3284" s="59">
        <v>4.35</v>
      </c>
      <c r="K3284" s="59" t="s">
        <v>79</v>
      </c>
      <c r="L3284" s="66">
        <v>60.42</v>
      </c>
    </row>
    <row r="3285" ht="25" customHeight="1" spans="1:12">
      <c r="A3285" s="59">
        <v>3283</v>
      </c>
      <c r="B3285" s="59" t="s">
        <v>54</v>
      </c>
      <c r="C3285" s="59" t="s">
        <v>385</v>
      </c>
      <c r="D3285" s="59">
        <v>4.35</v>
      </c>
      <c r="E3285" s="62">
        <v>20000</v>
      </c>
      <c r="F3285" s="59">
        <v>20200605</v>
      </c>
      <c r="G3285" s="59">
        <v>20210605</v>
      </c>
      <c r="H3285" s="59">
        <v>20200630</v>
      </c>
      <c r="I3285" s="59" t="s">
        <v>87</v>
      </c>
      <c r="J3285" s="59">
        <v>4.35</v>
      </c>
      <c r="K3285" s="59" t="s">
        <v>79</v>
      </c>
      <c r="L3285" s="66">
        <v>630.42</v>
      </c>
    </row>
    <row r="3286" ht="25" customHeight="1" spans="1:12">
      <c r="A3286" s="59">
        <v>3284</v>
      </c>
      <c r="B3286" s="59" t="s">
        <v>54</v>
      </c>
      <c r="C3286" s="59" t="s">
        <v>398</v>
      </c>
      <c r="D3286" s="59">
        <v>4.35</v>
      </c>
      <c r="E3286" s="62">
        <v>20000</v>
      </c>
      <c r="F3286" s="59">
        <v>20200605</v>
      </c>
      <c r="G3286" s="59">
        <v>20210605</v>
      </c>
      <c r="H3286" s="59">
        <v>20200630</v>
      </c>
      <c r="I3286" s="59" t="s">
        <v>87</v>
      </c>
      <c r="J3286" s="59">
        <v>4.35</v>
      </c>
      <c r="K3286" s="59" t="s">
        <v>79</v>
      </c>
      <c r="L3286" s="66">
        <v>60.42</v>
      </c>
    </row>
    <row r="3287" ht="25" customHeight="1" spans="1:12">
      <c r="A3287" s="59">
        <v>3285</v>
      </c>
      <c r="B3287" s="59" t="s">
        <v>54</v>
      </c>
      <c r="C3287" s="59" t="s">
        <v>3889</v>
      </c>
      <c r="D3287" s="59">
        <v>4.35</v>
      </c>
      <c r="E3287" s="62">
        <v>20000</v>
      </c>
      <c r="F3287" s="59">
        <v>20200605</v>
      </c>
      <c r="G3287" s="59">
        <v>20210605</v>
      </c>
      <c r="H3287" s="59">
        <v>20200630</v>
      </c>
      <c r="I3287" s="59" t="s">
        <v>87</v>
      </c>
      <c r="J3287" s="59">
        <v>4.35</v>
      </c>
      <c r="K3287" s="59" t="s">
        <v>79</v>
      </c>
      <c r="L3287" s="66">
        <v>60.42</v>
      </c>
    </row>
    <row r="3288" ht="25" customHeight="1" spans="1:12">
      <c r="A3288" s="59">
        <v>3286</v>
      </c>
      <c r="B3288" s="59" t="s">
        <v>54</v>
      </c>
      <c r="C3288" s="59" t="s">
        <v>3890</v>
      </c>
      <c r="D3288" s="59">
        <v>4.35</v>
      </c>
      <c r="E3288" s="62">
        <v>30000</v>
      </c>
      <c r="F3288" s="59">
        <v>20200605</v>
      </c>
      <c r="G3288" s="59">
        <v>20210605</v>
      </c>
      <c r="H3288" s="59">
        <v>20200630</v>
      </c>
      <c r="I3288" s="59" t="s">
        <v>87</v>
      </c>
      <c r="J3288" s="59">
        <v>4.35</v>
      </c>
      <c r="K3288" s="59" t="s">
        <v>79</v>
      </c>
      <c r="L3288" s="66">
        <v>90.63</v>
      </c>
    </row>
    <row r="3289" ht="25" customHeight="1" spans="1:12">
      <c r="A3289" s="59">
        <v>3287</v>
      </c>
      <c r="B3289" s="59" t="s">
        <v>54</v>
      </c>
      <c r="C3289" s="59" t="s">
        <v>3891</v>
      </c>
      <c r="D3289" s="59">
        <v>4.35</v>
      </c>
      <c r="E3289" s="62">
        <v>30000</v>
      </c>
      <c r="F3289" s="59">
        <v>20200605</v>
      </c>
      <c r="G3289" s="59">
        <v>20210605</v>
      </c>
      <c r="H3289" s="59">
        <v>20200630</v>
      </c>
      <c r="I3289" s="59" t="s">
        <v>87</v>
      </c>
      <c r="J3289" s="59">
        <v>4.35</v>
      </c>
      <c r="K3289" s="59" t="s">
        <v>79</v>
      </c>
      <c r="L3289" s="66">
        <v>90.63</v>
      </c>
    </row>
    <row r="3290" ht="25" customHeight="1" spans="1:12">
      <c r="A3290" s="59">
        <v>3288</v>
      </c>
      <c r="B3290" s="59" t="s">
        <v>54</v>
      </c>
      <c r="C3290" s="59" t="s">
        <v>571</v>
      </c>
      <c r="D3290" s="59">
        <v>4.35</v>
      </c>
      <c r="E3290" s="62">
        <v>30000</v>
      </c>
      <c r="F3290" s="59">
        <v>20200605</v>
      </c>
      <c r="G3290" s="59">
        <v>20210605</v>
      </c>
      <c r="H3290" s="59">
        <v>20200630</v>
      </c>
      <c r="I3290" s="59" t="s">
        <v>87</v>
      </c>
      <c r="J3290" s="59">
        <v>4.35</v>
      </c>
      <c r="K3290" s="59" t="s">
        <v>79</v>
      </c>
      <c r="L3290" s="66">
        <v>90.63</v>
      </c>
    </row>
    <row r="3291" ht="25" customHeight="1" spans="1:12">
      <c r="A3291" s="59">
        <v>3289</v>
      </c>
      <c r="B3291" s="59" t="s">
        <v>54</v>
      </c>
      <c r="C3291" s="59" t="s">
        <v>389</v>
      </c>
      <c r="D3291" s="59">
        <v>4.35</v>
      </c>
      <c r="E3291" s="62">
        <v>30000</v>
      </c>
      <c r="F3291" s="59">
        <v>20200605</v>
      </c>
      <c r="G3291" s="59">
        <v>20210605</v>
      </c>
      <c r="H3291" s="59">
        <v>20200630</v>
      </c>
      <c r="I3291" s="59" t="s">
        <v>87</v>
      </c>
      <c r="J3291" s="59">
        <v>4.35</v>
      </c>
      <c r="K3291" s="59" t="s">
        <v>79</v>
      </c>
      <c r="L3291" s="66">
        <v>90.63</v>
      </c>
    </row>
    <row r="3292" ht="25" customHeight="1" spans="1:12">
      <c r="A3292" s="59">
        <v>3290</v>
      </c>
      <c r="B3292" s="59" t="s">
        <v>54</v>
      </c>
      <c r="C3292" s="59" t="s">
        <v>391</v>
      </c>
      <c r="D3292" s="59">
        <v>4.35</v>
      </c>
      <c r="E3292" s="62">
        <v>50000</v>
      </c>
      <c r="F3292" s="59">
        <v>20200605</v>
      </c>
      <c r="G3292" s="59">
        <v>20210605</v>
      </c>
      <c r="H3292" s="59">
        <v>20200630</v>
      </c>
      <c r="I3292" s="59" t="s">
        <v>87</v>
      </c>
      <c r="J3292" s="59">
        <v>4.35</v>
      </c>
      <c r="K3292" s="59" t="s">
        <v>79</v>
      </c>
      <c r="L3292" s="66">
        <v>151.04</v>
      </c>
    </row>
    <row r="3293" ht="25" customHeight="1" spans="1:12">
      <c r="A3293" s="59">
        <v>3291</v>
      </c>
      <c r="B3293" s="59" t="s">
        <v>54</v>
      </c>
      <c r="C3293" s="59" t="s">
        <v>392</v>
      </c>
      <c r="D3293" s="59">
        <v>4.35</v>
      </c>
      <c r="E3293" s="62">
        <v>50000</v>
      </c>
      <c r="F3293" s="59">
        <v>20200605</v>
      </c>
      <c r="G3293" s="59">
        <v>20210605</v>
      </c>
      <c r="H3293" s="59">
        <v>20200630</v>
      </c>
      <c r="I3293" s="59" t="s">
        <v>150</v>
      </c>
      <c r="J3293" s="59">
        <v>4.35</v>
      </c>
      <c r="K3293" s="59" t="s">
        <v>79</v>
      </c>
      <c r="L3293" s="66">
        <v>151.04</v>
      </c>
    </row>
    <row r="3294" ht="25" customHeight="1" spans="1:12">
      <c r="A3294" s="59">
        <v>3292</v>
      </c>
      <c r="B3294" s="59" t="s">
        <v>54</v>
      </c>
      <c r="C3294" s="59" t="s">
        <v>3892</v>
      </c>
      <c r="D3294" s="59">
        <v>4.35</v>
      </c>
      <c r="E3294" s="62">
        <v>50000</v>
      </c>
      <c r="F3294" s="59">
        <v>20200605</v>
      </c>
      <c r="G3294" s="59">
        <v>20210605</v>
      </c>
      <c r="H3294" s="59">
        <v>20200630</v>
      </c>
      <c r="I3294" s="59" t="s">
        <v>150</v>
      </c>
      <c r="J3294" s="59">
        <v>4.35</v>
      </c>
      <c r="K3294" s="59" t="s">
        <v>79</v>
      </c>
      <c r="L3294" s="66">
        <v>151.04</v>
      </c>
    </row>
    <row r="3295" ht="25" customHeight="1" spans="1:12">
      <c r="A3295" s="59">
        <v>3293</v>
      </c>
      <c r="B3295" s="59" t="s">
        <v>54</v>
      </c>
      <c r="C3295" s="59" t="s">
        <v>3893</v>
      </c>
      <c r="D3295" s="59">
        <v>4.35</v>
      </c>
      <c r="E3295" s="62">
        <v>5000</v>
      </c>
      <c r="F3295" s="59">
        <v>20200606</v>
      </c>
      <c r="G3295" s="59">
        <v>20210606</v>
      </c>
      <c r="H3295" s="59">
        <v>20200630</v>
      </c>
      <c r="I3295" s="59" t="s">
        <v>87</v>
      </c>
      <c r="J3295" s="59">
        <v>4.35</v>
      </c>
      <c r="K3295" s="59" t="s">
        <v>79</v>
      </c>
      <c r="L3295" s="66">
        <v>14.5</v>
      </c>
    </row>
    <row r="3296" ht="25" customHeight="1" spans="1:12">
      <c r="A3296" s="59">
        <v>3294</v>
      </c>
      <c r="B3296" s="59" t="s">
        <v>54</v>
      </c>
      <c r="C3296" s="59" t="s">
        <v>3894</v>
      </c>
      <c r="D3296" s="59">
        <v>4.35</v>
      </c>
      <c r="E3296" s="62">
        <v>5000</v>
      </c>
      <c r="F3296" s="59">
        <v>20200606</v>
      </c>
      <c r="G3296" s="59">
        <v>20210606</v>
      </c>
      <c r="H3296" s="59">
        <v>20200630</v>
      </c>
      <c r="I3296" s="59" t="s">
        <v>87</v>
      </c>
      <c r="J3296" s="59">
        <v>4.35</v>
      </c>
      <c r="K3296" s="59" t="s">
        <v>79</v>
      </c>
      <c r="L3296" s="66">
        <v>14.5</v>
      </c>
    </row>
    <row r="3297" ht="25" customHeight="1" spans="1:12">
      <c r="A3297" s="59">
        <v>3295</v>
      </c>
      <c r="B3297" s="59" t="s">
        <v>54</v>
      </c>
      <c r="C3297" s="59" t="s">
        <v>397</v>
      </c>
      <c r="D3297" s="59">
        <v>4.35</v>
      </c>
      <c r="E3297" s="62">
        <v>5000</v>
      </c>
      <c r="F3297" s="59">
        <v>20200606</v>
      </c>
      <c r="G3297" s="59">
        <v>20210606</v>
      </c>
      <c r="H3297" s="59">
        <v>20200630</v>
      </c>
      <c r="I3297" s="59" t="s">
        <v>87</v>
      </c>
      <c r="J3297" s="59">
        <v>4.35</v>
      </c>
      <c r="K3297" s="59" t="s">
        <v>79</v>
      </c>
      <c r="L3297" s="66">
        <v>14.5</v>
      </c>
    </row>
    <row r="3298" ht="25" customHeight="1" spans="1:12">
      <c r="A3298" s="59">
        <v>3296</v>
      </c>
      <c r="B3298" s="59" t="s">
        <v>54</v>
      </c>
      <c r="C3298" s="59" t="s">
        <v>3895</v>
      </c>
      <c r="D3298" s="59">
        <v>4.35</v>
      </c>
      <c r="E3298" s="62">
        <v>9000</v>
      </c>
      <c r="F3298" s="59">
        <v>20200606</v>
      </c>
      <c r="G3298" s="59">
        <v>20210606</v>
      </c>
      <c r="H3298" s="59">
        <v>20200630</v>
      </c>
      <c r="I3298" s="59" t="s">
        <v>87</v>
      </c>
      <c r="J3298" s="59">
        <v>4.35</v>
      </c>
      <c r="K3298" s="59" t="s">
        <v>79</v>
      </c>
      <c r="L3298" s="66">
        <v>16.1</v>
      </c>
    </row>
    <row r="3299" ht="25" customHeight="1" spans="1:12">
      <c r="A3299" s="59">
        <v>3297</v>
      </c>
      <c r="B3299" s="59" t="s">
        <v>54</v>
      </c>
      <c r="C3299" s="59" t="s">
        <v>3896</v>
      </c>
      <c r="D3299" s="59">
        <v>4.35</v>
      </c>
      <c r="E3299" s="62">
        <v>10000</v>
      </c>
      <c r="F3299" s="59">
        <v>20200606</v>
      </c>
      <c r="G3299" s="59">
        <v>20210606</v>
      </c>
      <c r="H3299" s="59">
        <v>20200630</v>
      </c>
      <c r="I3299" s="59" t="s">
        <v>87</v>
      </c>
      <c r="J3299" s="59">
        <v>4.35</v>
      </c>
      <c r="K3299" s="59" t="s">
        <v>79</v>
      </c>
      <c r="L3299" s="66">
        <v>29</v>
      </c>
    </row>
    <row r="3300" ht="25" customHeight="1" spans="1:12">
      <c r="A3300" s="59">
        <v>3298</v>
      </c>
      <c r="B3300" s="59" t="s">
        <v>54</v>
      </c>
      <c r="C3300" s="59" t="s">
        <v>3897</v>
      </c>
      <c r="D3300" s="59">
        <v>4.35</v>
      </c>
      <c r="E3300" s="62">
        <v>10000</v>
      </c>
      <c r="F3300" s="59">
        <v>20200606</v>
      </c>
      <c r="G3300" s="59">
        <v>20210606</v>
      </c>
      <c r="H3300" s="59">
        <v>20200630</v>
      </c>
      <c r="I3300" s="59" t="s">
        <v>87</v>
      </c>
      <c r="J3300" s="59">
        <v>4.35</v>
      </c>
      <c r="K3300" s="59" t="s">
        <v>79</v>
      </c>
      <c r="L3300" s="66">
        <v>29</v>
      </c>
    </row>
    <row r="3301" ht="25" customHeight="1" spans="1:12">
      <c r="A3301" s="59">
        <v>3299</v>
      </c>
      <c r="B3301" s="59" t="s">
        <v>54</v>
      </c>
      <c r="C3301" s="59" t="s">
        <v>3898</v>
      </c>
      <c r="D3301" s="59">
        <v>4.35</v>
      </c>
      <c r="E3301" s="62">
        <v>20000</v>
      </c>
      <c r="F3301" s="59">
        <v>20200606</v>
      </c>
      <c r="G3301" s="59">
        <v>20210606</v>
      </c>
      <c r="H3301" s="59">
        <v>20200630</v>
      </c>
      <c r="I3301" s="59" t="s">
        <v>87</v>
      </c>
      <c r="J3301" s="59">
        <v>4.35</v>
      </c>
      <c r="K3301" s="59" t="s">
        <v>79</v>
      </c>
      <c r="L3301" s="66">
        <v>58</v>
      </c>
    </row>
    <row r="3302" ht="25" customHeight="1" spans="1:12">
      <c r="A3302" s="59">
        <v>3300</v>
      </c>
      <c r="B3302" s="59" t="s">
        <v>54</v>
      </c>
      <c r="C3302" s="59" t="s">
        <v>3899</v>
      </c>
      <c r="D3302" s="59">
        <v>4.35</v>
      </c>
      <c r="E3302" s="62">
        <v>20000</v>
      </c>
      <c r="F3302" s="59">
        <v>20200606</v>
      </c>
      <c r="G3302" s="59">
        <v>20210606</v>
      </c>
      <c r="H3302" s="59">
        <v>20200630</v>
      </c>
      <c r="I3302" s="59" t="s">
        <v>87</v>
      </c>
      <c r="J3302" s="59">
        <v>4.35</v>
      </c>
      <c r="K3302" s="59" t="s">
        <v>79</v>
      </c>
      <c r="L3302" s="66">
        <v>58</v>
      </c>
    </row>
    <row r="3303" ht="25" customHeight="1" spans="1:12">
      <c r="A3303" s="59">
        <v>3301</v>
      </c>
      <c r="B3303" s="59" t="s">
        <v>54</v>
      </c>
      <c r="C3303" s="59" t="s">
        <v>394</v>
      </c>
      <c r="D3303" s="59">
        <v>4.35</v>
      </c>
      <c r="E3303" s="62">
        <v>20000</v>
      </c>
      <c r="F3303" s="59">
        <v>20200606</v>
      </c>
      <c r="G3303" s="59">
        <v>20210606</v>
      </c>
      <c r="H3303" s="59">
        <v>20200630</v>
      </c>
      <c r="I3303" s="59" t="s">
        <v>87</v>
      </c>
      <c r="J3303" s="59">
        <v>4.35</v>
      </c>
      <c r="K3303" s="59" t="s">
        <v>79</v>
      </c>
      <c r="L3303" s="66">
        <v>58</v>
      </c>
    </row>
    <row r="3304" ht="25" customHeight="1" spans="1:12">
      <c r="A3304" s="59">
        <v>3302</v>
      </c>
      <c r="B3304" s="59" t="s">
        <v>54</v>
      </c>
      <c r="C3304" s="59" t="s">
        <v>3900</v>
      </c>
      <c r="D3304" s="59">
        <v>4.35</v>
      </c>
      <c r="E3304" s="62">
        <v>20000</v>
      </c>
      <c r="F3304" s="59">
        <v>20200606</v>
      </c>
      <c r="G3304" s="59">
        <v>20210606</v>
      </c>
      <c r="H3304" s="59">
        <v>20200630</v>
      </c>
      <c r="I3304" s="59" t="s">
        <v>87</v>
      </c>
      <c r="J3304" s="59">
        <v>4.35</v>
      </c>
      <c r="K3304" s="59" t="s">
        <v>79</v>
      </c>
      <c r="L3304" s="66">
        <v>58</v>
      </c>
    </row>
    <row r="3305" ht="25" customHeight="1" spans="1:12">
      <c r="A3305" s="59">
        <v>3303</v>
      </c>
      <c r="B3305" s="59" t="s">
        <v>54</v>
      </c>
      <c r="C3305" s="59" t="s">
        <v>3901</v>
      </c>
      <c r="D3305" s="59">
        <v>4.35</v>
      </c>
      <c r="E3305" s="62">
        <v>30000</v>
      </c>
      <c r="F3305" s="59">
        <v>20200606</v>
      </c>
      <c r="G3305" s="59">
        <v>20210606</v>
      </c>
      <c r="H3305" s="59">
        <v>20200630</v>
      </c>
      <c r="I3305" s="59" t="s">
        <v>87</v>
      </c>
      <c r="J3305" s="59">
        <v>4.35</v>
      </c>
      <c r="K3305" s="59" t="s">
        <v>79</v>
      </c>
      <c r="L3305" s="66">
        <v>87</v>
      </c>
    </row>
    <row r="3306" ht="25" customHeight="1" spans="1:12">
      <c r="A3306" s="59">
        <v>3304</v>
      </c>
      <c r="B3306" s="59" t="s">
        <v>54</v>
      </c>
      <c r="C3306" s="59" t="s">
        <v>3902</v>
      </c>
      <c r="D3306" s="59">
        <v>4.35</v>
      </c>
      <c r="E3306" s="62">
        <v>30000</v>
      </c>
      <c r="F3306" s="59">
        <v>20200606</v>
      </c>
      <c r="G3306" s="59">
        <v>20210606</v>
      </c>
      <c r="H3306" s="59">
        <v>20200630</v>
      </c>
      <c r="I3306" s="59" t="s">
        <v>87</v>
      </c>
      <c r="J3306" s="59">
        <v>4.35</v>
      </c>
      <c r="K3306" s="59" t="s">
        <v>79</v>
      </c>
      <c r="L3306" s="66">
        <v>87</v>
      </c>
    </row>
    <row r="3307" ht="25" customHeight="1" spans="1:12">
      <c r="A3307" s="59">
        <v>3305</v>
      </c>
      <c r="B3307" s="59" t="s">
        <v>54</v>
      </c>
      <c r="C3307" s="59" t="s">
        <v>3903</v>
      </c>
      <c r="D3307" s="59">
        <v>4.35</v>
      </c>
      <c r="E3307" s="62">
        <v>10000</v>
      </c>
      <c r="F3307" s="59">
        <v>20200607</v>
      </c>
      <c r="G3307" s="59">
        <v>20210607</v>
      </c>
      <c r="H3307" s="59">
        <v>20200630</v>
      </c>
      <c r="I3307" s="59" t="s">
        <v>87</v>
      </c>
      <c r="J3307" s="59">
        <v>4.35</v>
      </c>
      <c r="K3307" s="59" t="s">
        <v>79</v>
      </c>
      <c r="L3307" s="66">
        <v>27.79</v>
      </c>
    </row>
    <row r="3308" ht="25" customHeight="1" spans="1:12">
      <c r="A3308" s="59">
        <v>3306</v>
      </c>
      <c r="B3308" s="59" t="s">
        <v>54</v>
      </c>
      <c r="C3308" s="59" t="s">
        <v>3904</v>
      </c>
      <c r="D3308" s="59">
        <v>4.35</v>
      </c>
      <c r="E3308" s="62">
        <v>20000</v>
      </c>
      <c r="F3308" s="59">
        <v>20200607</v>
      </c>
      <c r="G3308" s="59">
        <v>20210607</v>
      </c>
      <c r="H3308" s="59">
        <v>20200630</v>
      </c>
      <c r="I3308" s="59" t="s">
        <v>87</v>
      </c>
      <c r="J3308" s="59">
        <v>4.35</v>
      </c>
      <c r="K3308" s="59" t="s">
        <v>79</v>
      </c>
      <c r="L3308" s="66">
        <v>55.58</v>
      </c>
    </row>
    <row r="3309" ht="25" customHeight="1" spans="1:12">
      <c r="A3309" s="59">
        <v>3307</v>
      </c>
      <c r="B3309" s="59" t="s">
        <v>54</v>
      </c>
      <c r="C3309" s="59" t="s">
        <v>3905</v>
      </c>
      <c r="D3309" s="59">
        <v>4.35</v>
      </c>
      <c r="E3309" s="62">
        <v>5000</v>
      </c>
      <c r="F3309" s="59">
        <v>20200608</v>
      </c>
      <c r="G3309" s="59">
        <v>20210608</v>
      </c>
      <c r="H3309" s="59">
        <v>20200630</v>
      </c>
      <c r="I3309" s="59" t="s">
        <v>87</v>
      </c>
      <c r="J3309" s="59">
        <v>4.35</v>
      </c>
      <c r="K3309" s="59" t="s">
        <v>79</v>
      </c>
      <c r="L3309" s="66">
        <v>13.29</v>
      </c>
    </row>
    <row r="3310" ht="25" customHeight="1" spans="1:12">
      <c r="A3310" s="59">
        <v>3308</v>
      </c>
      <c r="B3310" s="59" t="s">
        <v>54</v>
      </c>
      <c r="C3310" s="59" t="s">
        <v>3906</v>
      </c>
      <c r="D3310" s="59">
        <v>4.35</v>
      </c>
      <c r="E3310" s="62">
        <v>9000</v>
      </c>
      <c r="F3310" s="59">
        <v>20200608</v>
      </c>
      <c r="G3310" s="59">
        <v>20210608</v>
      </c>
      <c r="H3310" s="59">
        <v>20200630</v>
      </c>
      <c r="I3310" s="59" t="s">
        <v>87</v>
      </c>
      <c r="J3310" s="59">
        <v>4.35</v>
      </c>
      <c r="K3310" s="59" t="s">
        <v>79</v>
      </c>
      <c r="L3310" s="66">
        <v>23.93</v>
      </c>
    </row>
    <row r="3311" ht="25" customHeight="1" spans="1:12">
      <c r="A3311" s="59">
        <v>3309</v>
      </c>
      <c r="B3311" s="59" t="s">
        <v>54</v>
      </c>
      <c r="C3311" s="59" t="s">
        <v>3907</v>
      </c>
      <c r="D3311" s="59">
        <v>4.35</v>
      </c>
      <c r="E3311" s="62">
        <v>9000</v>
      </c>
      <c r="F3311" s="59">
        <v>20200608</v>
      </c>
      <c r="G3311" s="59">
        <v>20210608</v>
      </c>
      <c r="H3311" s="59">
        <v>20200630</v>
      </c>
      <c r="I3311" s="59" t="s">
        <v>87</v>
      </c>
      <c r="J3311" s="59">
        <v>4.35</v>
      </c>
      <c r="K3311" s="59" t="s">
        <v>79</v>
      </c>
      <c r="L3311" s="66">
        <v>23.93</v>
      </c>
    </row>
    <row r="3312" ht="25" customHeight="1" spans="1:12">
      <c r="A3312" s="59">
        <v>3310</v>
      </c>
      <c r="B3312" s="59" t="s">
        <v>54</v>
      </c>
      <c r="C3312" s="59" t="s">
        <v>3908</v>
      </c>
      <c r="D3312" s="59">
        <v>4.35</v>
      </c>
      <c r="E3312" s="62">
        <v>10000</v>
      </c>
      <c r="F3312" s="59">
        <v>20200608</v>
      </c>
      <c r="G3312" s="59">
        <v>20210608</v>
      </c>
      <c r="H3312" s="59">
        <v>20200630</v>
      </c>
      <c r="I3312" s="59" t="s">
        <v>87</v>
      </c>
      <c r="J3312" s="59">
        <v>4.35</v>
      </c>
      <c r="K3312" s="59" t="s">
        <v>79</v>
      </c>
      <c r="L3312" s="66">
        <v>26.58</v>
      </c>
    </row>
    <row r="3313" ht="25" customHeight="1" spans="1:12">
      <c r="A3313" s="59">
        <v>3311</v>
      </c>
      <c r="B3313" s="59" t="s">
        <v>54</v>
      </c>
      <c r="C3313" s="59" t="s">
        <v>3909</v>
      </c>
      <c r="D3313" s="59">
        <v>4.35</v>
      </c>
      <c r="E3313" s="62">
        <v>10000</v>
      </c>
      <c r="F3313" s="59">
        <v>20200608</v>
      </c>
      <c r="G3313" s="59">
        <v>20210608</v>
      </c>
      <c r="H3313" s="59">
        <v>20200630</v>
      </c>
      <c r="I3313" s="59" t="s">
        <v>87</v>
      </c>
      <c r="J3313" s="59">
        <v>4.35</v>
      </c>
      <c r="K3313" s="59" t="s">
        <v>79</v>
      </c>
      <c r="L3313" s="66">
        <v>26.58</v>
      </c>
    </row>
    <row r="3314" ht="25" customHeight="1" spans="1:12">
      <c r="A3314" s="59">
        <v>3312</v>
      </c>
      <c r="B3314" s="59" t="s">
        <v>54</v>
      </c>
      <c r="C3314" s="59" t="s">
        <v>3910</v>
      </c>
      <c r="D3314" s="59">
        <v>4.35</v>
      </c>
      <c r="E3314" s="62">
        <v>10000</v>
      </c>
      <c r="F3314" s="59">
        <v>20200608</v>
      </c>
      <c r="G3314" s="59">
        <v>20210608</v>
      </c>
      <c r="H3314" s="59">
        <v>20200630</v>
      </c>
      <c r="I3314" s="59" t="s">
        <v>150</v>
      </c>
      <c r="J3314" s="59">
        <v>4.35</v>
      </c>
      <c r="K3314" s="59" t="s">
        <v>79</v>
      </c>
      <c r="L3314" s="66">
        <v>26.58</v>
      </c>
    </row>
    <row r="3315" ht="25" customHeight="1" spans="1:12">
      <c r="A3315" s="59">
        <v>3313</v>
      </c>
      <c r="B3315" s="59" t="s">
        <v>54</v>
      </c>
      <c r="C3315" s="59" t="s">
        <v>3911</v>
      </c>
      <c r="D3315" s="59">
        <v>4.35</v>
      </c>
      <c r="E3315" s="62">
        <v>20000</v>
      </c>
      <c r="F3315" s="59">
        <v>20200608</v>
      </c>
      <c r="G3315" s="59">
        <v>20210608</v>
      </c>
      <c r="H3315" s="59">
        <v>20200630</v>
      </c>
      <c r="I3315" s="59" t="s">
        <v>87</v>
      </c>
      <c r="J3315" s="59">
        <v>4.35</v>
      </c>
      <c r="K3315" s="59" t="s">
        <v>79</v>
      </c>
      <c r="L3315" s="66">
        <v>53.17</v>
      </c>
    </row>
    <row r="3316" ht="25" customHeight="1" spans="1:12">
      <c r="A3316" s="59">
        <v>3314</v>
      </c>
      <c r="B3316" s="59" t="s">
        <v>54</v>
      </c>
      <c r="C3316" s="59" t="s">
        <v>3912</v>
      </c>
      <c r="D3316" s="59">
        <v>4.35</v>
      </c>
      <c r="E3316" s="62">
        <v>20000</v>
      </c>
      <c r="F3316" s="59">
        <v>20200608</v>
      </c>
      <c r="G3316" s="59">
        <v>20210608</v>
      </c>
      <c r="H3316" s="59">
        <v>20200630</v>
      </c>
      <c r="I3316" s="59" t="s">
        <v>87</v>
      </c>
      <c r="J3316" s="59">
        <v>4.35</v>
      </c>
      <c r="K3316" s="59" t="s">
        <v>79</v>
      </c>
      <c r="L3316" s="66">
        <v>53.17</v>
      </c>
    </row>
    <row r="3317" ht="25" customHeight="1" spans="1:12">
      <c r="A3317" s="59">
        <v>3315</v>
      </c>
      <c r="B3317" s="59" t="s">
        <v>54</v>
      </c>
      <c r="C3317" s="59" t="s">
        <v>396</v>
      </c>
      <c r="D3317" s="59">
        <v>4.35</v>
      </c>
      <c r="E3317" s="62">
        <v>30000</v>
      </c>
      <c r="F3317" s="59">
        <v>20200608</v>
      </c>
      <c r="G3317" s="59">
        <v>20210608</v>
      </c>
      <c r="H3317" s="59">
        <v>20200630</v>
      </c>
      <c r="I3317" s="59" t="s">
        <v>87</v>
      </c>
      <c r="J3317" s="59">
        <v>4.35</v>
      </c>
      <c r="K3317" s="59" t="s">
        <v>79</v>
      </c>
      <c r="L3317" s="66">
        <v>79.75</v>
      </c>
    </row>
    <row r="3318" ht="25" customHeight="1" spans="1:12">
      <c r="A3318" s="59">
        <v>3316</v>
      </c>
      <c r="B3318" s="59" t="s">
        <v>54</v>
      </c>
      <c r="C3318" s="59" t="s">
        <v>398</v>
      </c>
      <c r="D3318" s="59">
        <v>4.35</v>
      </c>
      <c r="E3318" s="62">
        <v>30000</v>
      </c>
      <c r="F3318" s="59">
        <v>20200608</v>
      </c>
      <c r="G3318" s="59">
        <v>20210608</v>
      </c>
      <c r="H3318" s="59">
        <v>20200630</v>
      </c>
      <c r="I3318" s="59" t="s">
        <v>87</v>
      </c>
      <c r="J3318" s="59">
        <v>4.35</v>
      </c>
      <c r="K3318" s="59" t="s">
        <v>79</v>
      </c>
      <c r="L3318" s="66">
        <v>79.75</v>
      </c>
    </row>
    <row r="3319" ht="25" customHeight="1" spans="1:12">
      <c r="A3319" s="59">
        <v>3317</v>
      </c>
      <c r="B3319" s="59" t="s">
        <v>54</v>
      </c>
      <c r="C3319" s="59" t="s">
        <v>3913</v>
      </c>
      <c r="D3319" s="59">
        <v>4.35</v>
      </c>
      <c r="E3319" s="62">
        <v>30000</v>
      </c>
      <c r="F3319" s="59">
        <v>20200608</v>
      </c>
      <c r="G3319" s="59">
        <v>20210608</v>
      </c>
      <c r="H3319" s="59">
        <v>20200630</v>
      </c>
      <c r="I3319" s="59" t="s">
        <v>87</v>
      </c>
      <c r="J3319" s="59">
        <v>4.35</v>
      </c>
      <c r="K3319" s="59" t="s">
        <v>79</v>
      </c>
      <c r="L3319" s="66">
        <v>79.75</v>
      </c>
    </row>
    <row r="3320" ht="25" customHeight="1" spans="1:12">
      <c r="A3320" s="59">
        <v>3318</v>
      </c>
      <c r="B3320" s="59" t="s">
        <v>54</v>
      </c>
      <c r="C3320" s="59" t="s">
        <v>3914</v>
      </c>
      <c r="D3320" s="59">
        <v>4.35</v>
      </c>
      <c r="E3320" s="62">
        <v>50000</v>
      </c>
      <c r="F3320" s="59">
        <v>20200608</v>
      </c>
      <c r="G3320" s="59">
        <v>20210608</v>
      </c>
      <c r="H3320" s="59">
        <v>20200630</v>
      </c>
      <c r="I3320" s="59" t="s">
        <v>87</v>
      </c>
      <c r="J3320" s="59">
        <v>4.35</v>
      </c>
      <c r="K3320" s="59" t="s">
        <v>79</v>
      </c>
      <c r="L3320" s="66">
        <v>132.92</v>
      </c>
    </row>
    <row r="3321" ht="25" customHeight="1" spans="1:12">
      <c r="A3321" s="59">
        <v>3319</v>
      </c>
      <c r="B3321" s="59" t="s">
        <v>54</v>
      </c>
      <c r="C3321" s="59" t="s">
        <v>3915</v>
      </c>
      <c r="D3321" s="59">
        <v>4.35</v>
      </c>
      <c r="E3321" s="62">
        <v>50000</v>
      </c>
      <c r="F3321" s="59">
        <v>20200608</v>
      </c>
      <c r="G3321" s="59">
        <v>20210608</v>
      </c>
      <c r="H3321" s="59">
        <v>20200630</v>
      </c>
      <c r="I3321" s="59" t="s">
        <v>87</v>
      </c>
      <c r="J3321" s="59">
        <v>4.35</v>
      </c>
      <c r="K3321" s="59" t="s">
        <v>79</v>
      </c>
      <c r="L3321" s="66">
        <v>132.92</v>
      </c>
    </row>
    <row r="3322" ht="25" customHeight="1" spans="1:12">
      <c r="A3322" s="59">
        <v>3320</v>
      </c>
      <c r="B3322" s="59" t="s">
        <v>54</v>
      </c>
      <c r="C3322" s="59" t="s">
        <v>3916</v>
      </c>
      <c r="D3322" s="59">
        <v>4.35</v>
      </c>
      <c r="E3322" s="62">
        <v>50000</v>
      </c>
      <c r="F3322" s="59">
        <v>20200608</v>
      </c>
      <c r="G3322" s="59">
        <v>20210608</v>
      </c>
      <c r="H3322" s="59">
        <v>20200630</v>
      </c>
      <c r="I3322" s="59" t="s">
        <v>87</v>
      </c>
      <c r="J3322" s="59">
        <v>4.35</v>
      </c>
      <c r="K3322" s="59" t="s">
        <v>79</v>
      </c>
      <c r="L3322" s="66">
        <v>132.92</v>
      </c>
    </row>
    <row r="3323" ht="25" customHeight="1" spans="1:12">
      <c r="A3323" s="59">
        <v>3321</v>
      </c>
      <c r="B3323" s="59" t="s">
        <v>54</v>
      </c>
      <c r="C3323" s="59" t="s">
        <v>3917</v>
      </c>
      <c r="D3323" s="59">
        <v>4.35</v>
      </c>
      <c r="E3323" s="62">
        <v>10000</v>
      </c>
      <c r="F3323" s="59">
        <v>20200609</v>
      </c>
      <c r="G3323" s="59">
        <v>20210609</v>
      </c>
      <c r="H3323" s="59">
        <v>20200630</v>
      </c>
      <c r="I3323" s="59" t="s">
        <v>87</v>
      </c>
      <c r="J3323" s="59">
        <v>4.35</v>
      </c>
      <c r="K3323" s="59" t="s">
        <v>79</v>
      </c>
      <c r="L3323" s="66">
        <v>25.38</v>
      </c>
    </row>
    <row r="3324" ht="25" customHeight="1" spans="1:12">
      <c r="A3324" s="59">
        <v>3322</v>
      </c>
      <c r="B3324" s="59" t="s">
        <v>54</v>
      </c>
      <c r="C3324" s="59" t="s">
        <v>3918</v>
      </c>
      <c r="D3324" s="59">
        <v>4.35</v>
      </c>
      <c r="E3324" s="62">
        <v>20000</v>
      </c>
      <c r="F3324" s="59">
        <v>20200609</v>
      </c>
      <c r="G3324" s="59">
        <v>20210609</v>
      </c>
      <c r="H3324" s="59">
        <v>20200630</v>
      </c>
      <c r="I3324" s="59" t="s">
        <v>87</v>
      </c>
      <c r="J3324" s="59">
        <v>4.35</v>
      </c>
      <c r="K3324" s="59" t="s">
        <v>79</v>
      </c>
      <c r="L3324" s="66">
        <v>50.75</v>
      </c>
    </row>
    <row r="3325" ht="25" customHeight="1" spans="1:12">
      <c r="A3325" s="59">
        <v>3323</v>
      </c>
      <c r="B3325" s="59" t="s">
        <v>54</v>
      </c>
      <c r="C3325" s="59" t="s">
        <v>3919</v>
      </c>
      <c r="D3325" s="59">
        <v>4.35</v>
      </c>
      <c r="E3325" s="62">
        <v>50000</v>
      </c>
      <c r="F3325" s="59">
        <v>20200609</v>
      </c>
      <c r="G3325" s="59">
        <v>20210609</v>
      </c>
      <c r="H3325" s="59">
        <v>20200630</v>
      </c>
      <c r="I3325" s="59" t="s">
        <v>87</v>
      </c>
      <c r="J3325" s="59">
        <v>4.35</v>
      </c>
      <c r="K3325" s="59" t="s">
        <v>79</v>
      </c>
      <c r="L3325" s="66">
        <v>126.88</v>
      </c>
    </row>
    <row r="3326" ht="25" customHeight="1" spans="1:12">
      <c r="A3326" s="59">
        <v>3324</v>
      </c>
      <c r="B3326" s="59" t="s">
        <v>54</v>
      </c>
      <c r="C3326" s="59" t="s">
        <v>3920</v>
      </c>
      <c r="D3326" s="59">
        <v>4.35</v>
      </c>
      <c r="E3326" s="62">
        <v>5000</v>
      </c>
      <c r="F3326" s="59">
        <v>20200610</v>
      </c>
      <c r="G3326" s="59">
        <v>20210610</v>
      </c>
      <c r="H3326" s="59">
        <v>20200630</v>
      </c>
      <c r="I3326" s="59" t="s">
        <v>150</v>
      </c>
      <c r="J3326" s="59">
        <v>4.35</v>
      </c>
      <c r="K3326" s="59" t="s">
        <v>79</v>
      </c>
      <c r="L3326" s="66">
        <v>13.29</v>
      </c>
    </row>
    <row r="3327" ht="25" customHeight="1" spans="1:12">
      <c r="A3327" s="59">
        <v>3325</v>
      </c>
      <c r="B3327" s="59" t="s">
        <v>54</v>
      </c>
      <c r="C3327" s="59" t="s">
        <v>3921</v>
      </c>
      <c r="D3327" s="59">
        <v>4.35</v>
      </c>
      <c r="E3327" s="62">
        <v>5000</v>
      </c>
      <c r="F3327" s="59">
        <v>20200610</v>
      </c>
      <c r="G3327" s="59">
        <v>20210610</v>
      </c>
      <c r="H3327" s="59">
        <v>20200630</v>
      </c>
      <c r="I3327" s="59" t="s">
        <v>150</v>
      </c>
      <c r="J3327" s="59">
        <v>4.35</v>
      </c>
      <c r="K3327" s="59" t="s">
        <v>79</v>
      </c>
      <c r="L3327" s="66">
        <v>12.08</v>
      </c>
    </row>
    <row r="3328" ht="25" customHeight="1" spans="1:12">
      <c r="A3328" s="59">
        <v>3326</v>
      </c>
      <c r="B3328" s="59" t="s">
        <v>54</v>
      </c>
      <c r="C3328" s="59" t="s">
        <v>3922</v>
      </c>
      <c r="D3328" s="59">
        <v>4.35</v>
      </c>
      <c r="E3328" s="62">
        <v>5000</v>
      </c>
      <c r="F3328" s="59">
        <v>20200610</v>
      </c>
      <c r="G3328" s="59">
        <v>20210610</v>
      </c>
      <c r="H3328" s="59">
        <v>20200630</v>
      </c>
      <c r="I3328" s="59" t="s">
        <v>87</v>
      </c>
      <c r="J3328" s="59">
        <v>4.35</v>
      </c>
      <c r="K3328" s="59" t="s">
        <v>79</v>
      </c>
      <c r="L3328" s="66">
        <v>12.08</v>
      </c>
    </row>
    <row r="3329" ht="25" customHeight="1" spans="1:12">
      <c r="A3329" s="59">
        <v>3327</v>
      </c>
      <c r="B3329" s="59" t="s">
        <v>54</v>
      </c>
      <c r="C3329" s="59" t="s">
        <v>3923</v>
      </c>
      <c r="D3329" s="59">
        <v>4.35</v>
      </c>
      <c r="E3329" s="62">
        <v>5000</v>
      </c>
      <c r="F3329" s="59">
        <v>20200610</v>
      </c>
      <c r="G3329" s="59">
        <v>20210610</v>
      </c>
      <c r="H3329" s="59">
        <v>20200630</v>
      </c>
      <c r="I3329" s="59" t="s">
        <v>87</v>
      </c>
      <c r="J3329" s="59">
        <v>4.35</v>
      </c>
      <c r="K3329" s="59" t="s">
        <v>79</v>
      </c>
      <c r="L3329" s="66">
        <v>12.08</v>
      </c>
    </row>
    <row r="3330" ht="25" customHeight="1" spans="1:12">
      <c r="A3330" s="59">
        <v>3328</v>
      </c>
      <c r="B3330" s="59" t="s">
        <v>54</v>
      </c>
      <c r="C3330" s="59" t="s">
        <v>3924</v>
      </c>
      <c r="D3330" s="59">
        <v>4.35</v>
      </c>
      <c r="E3330" s="62">
        <v>5000</v>
      </c>
      <c r="F3330" s="59">
        <v>20200610</v>
      </c>
      <c r="G3330" s="59">
        <v>20210610</v>
      </c>
      <c r="H3330" s="59">
        <v>20200630</v>
      </c>
      <c r="I3330" s="59" t="s">
        <v>87</v>
      </c>
      <c r="J3330" s="59">
        <v>4.35</v>
      </c>
      <c r="K3330" s="59" t="s">
        <v>79</v>
      </c>
      <c r="L3330" s="66">
        <v>12.08</v>
      </c>
    </row>
    <row r="3331" ht="25" customHeight="1" spans="1:12">
      <c r="A3331" s="59">
        <v>3329</v>
      </c>
      <c r="B3331" s="59" t="s">
        <v>54</v>
      </c>
      <c r="C3331" s="59" t="s">
        <v>3925</v>
      </c>
      <c r="D3331" s="59">
        <v>4.35</v>
      </c>
      <c r="E3331" s="62">
        <v>10000</v>
      </c>
      <c r="F3331" s="59">
        <v>20200610</v>
      </c>
      <c r="G3331" s="59">
        <v>20210610</v>
      </c>
      <c r="H3331" s="59">
        <v>20200630</v>
      </c>
      <c r="I3331" s="59" t="s">
        <v>87</v>
      </c>
      <c r="J3331" s="59">
        <v>4.35</v>
      </c>
      <c r="K3331" s="59" t="s">
        <v>79</v>
      </c>
      <c r="L3331" s="66">
        <v>24.17</v>
      </c>
    </row>
    <row r="3332" ht="25" customHeight="1" spans="1:12">
      <c r="A3332" s="59">
        <v>3330</v>
      </c>
      <c r="B3332" s="59" t="s">
        <v>54</v>
      </c>
      <c r="C3332" s="59" t="s">
        <v>3926</v>
      </c>
      <c r="D3332" s="59">
        <v>4.35</v>
      </c>
      <c r="E3332" s="62">
        <v>10000</v>
      </c>
      <c r="F3332" s="59">
        <v>20200610</v>
      </c>
      <c r="G3332" s="59">
        <v>20210610</v>
      </c>
      <c r="H3332" s="59">
        <v>20200630</v>
      </c>
      <c r="I3332" s="59" t="s">
        <v>150</v>
      </c>
      <c r="J3332" s="59">
        <v>4.35</v>
      </c>
      <c r="K3332" s="59" t="s">
        <v>79</v>
      </c>
      <c r="L3332" s="66">
        <v>24.17</v>
      </c>
    </row>
    <row r="3333" ht="25" customHeight="1" spans="1:12">
      <c r="A3333" s="59">
        <v>3331</v>
      </c>
      <c r="B3333" s="59" t="s">
        <v>54</v>
      </c>
      <c r="C3333" s="59" t="s">
        <v>3927</v>
      </c>
      <c r="D3333" s="59">
        <v>4.35</v>
      </c>
      <c r="E3333" s="62">
        <v>20000</v>
      </c>
      <c r="F3333" s="59">
        <v>20200610</v>
      </c>
      <c r="G3333" s="59">
        <v>20210610</v>
      </c>
      <c r="H3333" s="59">
        <v>20200630</v>
      </c>
      <c r="I3333" s="59" t="s">
        <v>87</v>
      </c>
      <c r="J3333" s="59">
        <v>4.35</v>
      </c>
      <c r="K3333" s="59" t="s">
        <v>79</v>
      </c>
      <c r="L3333" s="66">
        <v>48.33</v>
      </c>
    </row>
    <row r="3334" ht="25" customHeight="1" spans="1:12">
      <c r="A3334" s="59">
        <v>3332</v>
      </c>
      <c r="B3334" s="59" t="s">
        <v>54</v>
      </c>
      <c r="C3334" s="59" t="s">
        <v>3928</v>
      </c>
      <c r="D3334" s="59">
        <v>4.35</v>
      </c>
      <c r="E3334" s="62">
        <v>20000</v>
      </c>
      <c r="F3334" s="59">
        <v>20200610</v>
      </c>
      <c r="G3334" s="59">
        <v>20210610</v>
      </c>
      <c r="H3334" s="59">
        <v>20200630</v>
      </c>
      <c r="I3334" s="59" t="s">
        <v>87</v>
      </c>
      <c r="J3334" s="59">
        <v>4.35</v>
      </c>
      <c r="K3334" s="59" t="s">
        <v>79</v>
      </c>
      <c r="L3334" s="66">
        <v>48.33</v>
      </c>
    </row>
    <row r="3335" ht="25" customHeight="1" spans="1:12">
      <c r="A3335" s="59">
        <v>3333</v>
      </c>
      <c r="B3335" s="59" t="s">
        <v>54</v>
      </c>
      <c r="C3335" s="59" t="s">
        <v>3929</v>
      </c>
      <c r="D3335" s="59">
        <v>4.35</v>
      </c>
      <c r="E3335" s="62">
        <v>30000</v>
      </c>
      <c r="F3335" s="59">
        <v>20200610</v>
      </c>
      <c r="G3335" s="59">
        <v>20210610</v>
      </c>
      <c r="H3335" s="59">
        <v>20200630</v>
      </c>
      <c r="I3335" s="59" t="s">
        <v>87</v>
      </c>
      <c r="J3335" s="59">
        <v>4.35</v>
      </c>
      <c r="K3335" s="59" t="s">
        <v>79</v>
      </c>
      <c r="L3335" s="66">
        <v>72.5</v>
      </c>
    </row>
    <row r="3336" ht="25" customHeight="1" spans="1:12">
      <c r="A3336" s="59">
        <v>3334</v>
      </c>
      <c r="B3336" s="59" t="s">
        <v>54</v>
      </c>
      <c r="C3336" s="59" t="s">
        <v>3930</v>
      </c>
      <c r="D3336" s="59">
        <v>4.35</v>
      </c>
      <c r="E3336" s="62">
        <v>50000</v>
      </c>
      <c r="F3336" s="59">
        <v>20200610</v>
      </c>
      <c r="G3336" s="59">
        <v>20210610</v>
      </c>
      <c r="H3336" s="59">
        <v>20200630</v>
      </c>
      <c r="I3336" s="59" t="s">
        <v>87</v>
      </c>
      <c r="J3336" s="59">
        <v>4.35</v>
      </c>
      <c r="K3336" s="59" t="s">
        <v>79</v>
      </c>
      <c r="L3336" s="66">
        <v>120.83</v>
      </c>
    </row>
    <row r="3337" ht="25" customHeight="1" spans="1:12">
      <c r="A3337" s="59">
        <v>3335</v>
      </c>
      <c r="B3337" s="59" t="s">
        <v>54</v>
      </c>
      <c r="C3337" s="59" t="s">
        <v>3931</v>
      </c>
      <c r="D3337" s="59">
        <v>4.35</v>
      </c>
      <c r="E3337" s="62">
        <v>50000</v>
      </c>
      <c r="F3337" s="59">
        <v>20200610</v>
      </c>
      <c r="G3337" s="59">
        <v>20210610</v>
      </c>
      <c r="H3337" s="59">
        <v>20200630</v>
      </c>
      <c r="I3337" s="59" t="s">
        <v>87</v>
      </c>
      <c r="J3337" s="59">
        <v>4.35</v>
      </c>
      <c r="K3337" s="59" t="s">
        <v>79</v>
      </c>
      <c r="L3337" s="66">
        <v>120.83</v>
      </c>
    </row>
    <row r="3338" ht="25" customHeight="1" spans="1:12">
      <c r="A3338" s="59">
        <v>3336</v>
      </c>
      <c r="B3338" s="59" t="s">
        <v>54</v>
      </c>
      <c r="C3338" s="59" t="s">
        <v>3932</v>
      </c>
      <c r="D3338" s="59">
        <v>4.35</v>
      </c>
      <c r="E3338" s="62">
        <v>50000</v>
      </c>
      <c r="F3338" s="59">
        <v>20200610</v>
      </c>
      <c r="G3338" s="59">
        <v>20210610</v>
      </c>
      <c r="H3338" s="59">
        <v>20200630</v>
      </c>
      <c r="I3338" s="59" t="s">
        <v>87</v>
      </c>
      <c r="J3338" s="59">
        <v>4.35</v>
      </c>
      <c r="K3338" s="59" t="s">
        <v>79</v>
      </c>
      <c r="L3338" s="66">
        <v>120.83</v>
      </c>
    </row>
    <row r="3339" ht="25" customHeight="1" spans="1:12">
      <c r="A3339" s="59">
        <v>3337</v>
      </c>
      <c r="B3339" s="59" t="s">
        <v>54</v>
      </c>
      <c r="C3339" s="59" t="s">
        <v>3933</v>
      </c>
      <c r="D3339" s="59">
        <v>4.35</v>
      </c>
      <c r="E3339" s="62">
        <v>10000</v>
      </c>
      <c r="F3339" s="59">
        <v>20200611</v>
      </c>
      <c r="G3339" s="59">
        <v>20210611</v>
      </c>
      <c r="H3339" s="59">
        <v>20200630</v>
      </c>
      <c r="I3339" s="59" t="s">
        <v>87</v>
      </c>
      <c r="J3339" s="59">
        <v>4.35</v>
      </c>
      <c r="K3339" s="59" t="s">
        <v>79</v>
      </c>
      <c r="L3339" s="66">
        <v>22.96</v>
      </c>
    </row>
    <row r="3340" ht="25" customHeight="1" spans="1:12">
      <c r="A3340" s="59">
        <v>3338</v>
      </c>
      <c r="B3340" s="59" t="s">
        <v>54</v>
      </c>
      <c r="C3340" s="59" t="s">
        <v>3934</v>
      </c>
      <c r="D3340" s="59">
        <v>4.35</v>
      </c>
      <c r="E3340" s="62">
        <v>10000</v>
      </c>
      <c r="F3340" s="59">
        <v>20200611</v>
      </c>
      <c r="G3340" s="59">
        <v>20210611</v>
      </c>
      <c r="H3340" s="59">
        <v>20200630</v>
      </c>
      <c r="I3340" s="59" t="s">
        <v>87</v>
      </c>
      <c r="J3340" s="59">
        <v>4.35</v>
      </c>
      <c r="K3340" s="59" t="s">
        <v>79</v>
      </c>
      <c r="L3340" s="66">
        <v>22.96</v>
      </c>
    </row>
    <row r="3341" ht="25" customHeight="1" spans="1:12">
      <c r="A3341" s="59">
        <v>3339</v>
      </c>
      <c r="B3341" s="59" t="s">
        <v>54</v>
      </c>
      <c r="C3341" s="59" t="s">
        <v>3935</v>
      </c>
      <c r="D3341" s="59">
        <v>4.35</v>
      </c>
      <c r="E3341" s="62">
        <v>50000</v>
      </c>
      <c r="F3341" s="59">
        <v>20200611</v>
      </c>
      <c r="G3341" s="59">
        <v>20210611</v>
      </c>
      <c r="H3341" s="59">
        <v>20200630</v>
      </c>
      <c r="I3341" s="59" t="s">
        <v>87</v>
      </c>
      <c r="J3341" s="59">
        <v>4.35</v>
      </c>
      <c r="K3341" s="59" t="s">
        <v>79</v>
      </c>
      <c r="L3341" s="66">
        <v>114.79</v>
      </c>
    </row>
    <row r="3342" ht="25" customHeight="1" spans="1:12">
      <c r="A3342" s="59">
        <v>3340</v>
      </c>
      <c r="B3342" s="59" t="s">
        <v>56</v>
      </c>
      <c r="C3342" s="59" t="s">
        <v>3936</v>
      </c>
      <c r="D3342" s="59" t="s">
        <v>163</v>
      </c>
      <c r="E3342" s="62">
        <v>10000</v>
      </c>
      <c r="F3342" s="59" t="s">
        <v>3573</v>
      </c>
      <c r="G3342" s="59" t="s">
        <v>3520</v>
      </c>
      <c r="H3342" s="59">
        <v>20200630</v>
      </c>
      <c r="I3342" s="59" t="s">
        <v>27</v>
      </c>
      <c r="J3342" s="59">
        <v>4.35</v>
      </c>
      <c r="K3342" s="59" t="s">
        <v>79</v>
      </c>
      <c r="L3342" s="66">
        <v>94.25</v>
      </c>
    </row>
    <row r="3343" ht="25" customHeight="1" spans="1:12">
      <c r="A3343" s="59">
        <v>3341</v>
      </c>
      <c r="B3343" s="59" t="s">
        <v>56</v>
      </c>
      <c r="C3343" s="59" t="s">
        <v>3937</v>
      </c>
      <c r="D3343" s="59" t="s">
        <v>163</v>
      </c>
      <c r="E3343" s="62">
        <v>20000</v>
      </c>
      <c r="F3343" s="59" t="s">
        <v>273</v>
      </c>
      <c r="G3343" s="59" t="s">
        <v>3829</v>
      </c>
      <c r="H3343" s="59">
        <v>20200630</v>
      </c>
      <c r="I3343" s="59" t="s">
        <v>3938</v>
      </c>
      <c r="J3343" s="59">
        <v>4.35</v>
      </c>
      <c r="K3343" s="59" t="s">
        <v>79</v>
      </c>
      <c r="L3343" s="66">
        <v>178.83</v>
      </c>
    </row>
    <row r="3344" ht="25" customHeight="1" spans="1:12">
      <c r="A3344" s="59">
        <v>3342</v>
      </c>
      <c r="B3344" s="59" t="s">
        <v>56</v>
      </c>
      <c r="C3344" s="59" t="s">
        <v>3939</v>
      </c>
      <c r="D3344" s="59" t="s">
        <v>163</v>
      </c>
      <c r="E3344" s="62">
        <v>20000</v>
      </c>
      <c r="F3344" s="59" t="s">
        <v>3675</v>
      </c>
      <c r="G3344" s="59" t="s">
        <v>3940</v>
      </c>
      <c r="H3344" s="59">
        <v>20200630</v>
      </c>
      <c r="I3344" s="59" t="s">
        <v>27</v>
      </c>
      <c r="J3344" s="59">
        <v>4.35</v>
      </c>
      <c r="K3344" s="59" t="s">
        <v>79</v>
      </c>
      <c r="L3344" s="66">
        <v>176.42</v>
      </c>
    </row>
    <row r="3345" ht="25" customHeight="1" spans="1:12">
      <c r="A3345" s="59">
        <v>3343</v>
      </c>
      <c r="B3345" s="59" t="s">
        <v>56</v>
      </c>
      <c r="C3345" s="59" t="s">
        <v>3941</v>
      </c>
      <c r="D3345" s="59" t="s">
        <v>163</v>
      </c>
      <c r="E3345" s="62">
        <v>50000</v>
      </c>
      <c r="F3345" s="59" t="s">
        <v>3554</v>
      </c>
      <c r="G3345" s="59" t="s">
        <v>3530</v>
      </c>
      <c r="H3345" s="59">
        <v>20200630</v>
      </c>
      <c r="I3345" s="59" t="s">
        <v>27</v>
      </c>
      <c r="J3345" s="59">
        <v>4.35</v>
      </c>
      <c r="K3345" s="59" t="s">
        <v>79</v>
      </c>
      <c r="L3345" s="66">
        <v>410.83</v>
      </c>
    </row>
    <row r="3346" ht="25" customHeight="1" spans="1:12">
      <c r="A3346" s="59">
        <v>3344</v>
      </c>
      <c r="B3346" s="59" t="s">
        <v>56</v>
      </c>
      <c r="C3346" s="59" t="s">
        <v>423</v>
      </c>
      <c r="D3346" s="59" t="s">
        <v>163</v>
      </c>
      <c r="E3346" s="62">
        <v>50000</v>
      </c>
      <c r="F3346" s="59" t="s">
        <v>3554</v>
      </c>
      <c r="G3346" s="59" t="s">
        <v>3530</v>
      </c>
      <c r="H3346" s="59">
        <v>20200630</v>
      </c>
      <c r="I3346" s="59" t="s">
        <v>27</v>
      </c>
      <c r="J3346" s="59">
        <v>4.35</v>
      </c>
      <c r="K3346" s="59" t="s">
        <v>79</v>
      </c>
      <c r="L3346" s="66">
        <v>410.83</v>
      </c>
    </row>
    <row r="3347" ht="25" customHeight="1" spans="1:12">
      <c r="A3347" s="59">
        <v>3345</v>
      </c>
      <c r="B3347" s="59" t="s">
        <v>56</v>
      </c>
      <c r="C3347" s="59" t="s">
        <v>422</v>
      </c>
      <c r="D3347" s="59" t="s">
        <v>163</v>
      </c>
      <c r="E3347" s="62">
        <v>50000</v>
      </c>
      <c r="F3347" s="59" t="s">
        <v>3529</v>
      </c>
      <c r="G3347" s="59" t="s">
        <v>3942</v>
      </c>
      <c r="H3347" s="59">
        <v>20200630</v>
      </c>
      <c r="I3347" s="59" t="s">
        <v>27</v>
      </c>
      <c r="J3347" s="59">
        <v>4.35</v>
      </c>
      <c r="K3347" s="59" t="s">
        <v>79</v>
      </c>
      <c r="L3347" s="66">
        <v>404.79</v>
      </c>
    </row>
    <row r="3348" ht="25" customHeight="1" spans="1:12">
      <c r="A3348" s="59">
        <v>3346</v>
      </c>
      <c r="B3348" s="59" t="s">
        <v>56</v>
      </c>
      <c r="C3348" s="59" t="s">
        <v>3943</v>
      </c>
      <c r="D3348" s="59" t="s">
        <v>163</v>
      </c>
      <c r="E3348" s="62">
        <v>50000</v>
      </c>
      <c r="F3348" s="59" t="s">
        <v>3529</v>
      </c>
      <c r="G3348" s="59" t="s">
        <v>3942</v>
      </c>
      <c r="H3348" s="59">
        <v>20200630</v>
      </c>
      <c r="I3348" s="59" t="s">
        <v>27</v>
      </c>
      <c r="J3348" s="59">
        <v>4.35</v>
      </c>
      <c r="K3348" s="59" t="s">
        <v>79</v>
      </c>
      <c r="L3348" s="66">
        <v>404.79</v>
      </c>
    </row>
    <row r="3349" ht="25" customHeight="1" spans="1:12">
      <c r="A3349" s="59">
        <v>3347</v>
      </c>
      <c r="B3349" s="59" t="s">
        <v>56</v>
      </c>
      <c r="C3349" s="59" t="s">
        <v>3944</v>
      </c>
      <c r="D3349" s="59" t="s">
        <v>163</v>
      </c>
      <c r="E3349" s="62">
        <v>20000</v>
      </c>
      <c r="F3349" s="59" t="s">
        <v>3945</v>
      </c>
      <c r="G3349" s="59" t="s">
        <v>3551</v>
      </c>
      <c r="H3349" s="59">
        <v>20200630</v>
      </c>
      <c r="I3349" s="59" t="s">
        <v>27</v>
      </c>
      <c r="J3349" s="59">
        <v>4.35</v>
      </c>
      <c r="K3349" s="59" t="s">
        <v>79</v>
      </c>
      <c r="L3349" s="66">
        <v>118.42</v>
      </c>
    </row>
    <row r="3350" ht="25" customHeight="1" spans="1:12">
      <c r="A3350" s="59">
        <v>3348</v>
      </c>
      <c r="B3350" s="59" t="s">
        <v>56</v>
      </c>
      <c r="C3350" s="59" t="s">
        <v>3946</v>
      </c>
      <c r="D3350" s="59" t="s">
        <v>163</v>
      </c>
      <c r="E3350" s="62">
        <v>10000</v>
      </c>
      <c r="F3350" s="59" t="s">
        <v>3716</v>
      </c>
      <c r="G3350" s="59" t="s">
        <v>3717</v>
      </c>
      <c r="H3350" s="59">
        <v>20200630</v>
      </c>
      <c r="I3350" s="59" t="s">
        <v>27</v>
      </c>
      <c r="J3350" s="59">
        <v>4.35</v>
      </c>
      <c r="K3350" s="59" t="s">
        <v>79</v>
      </c>
      <c r="L3350" s="66">
        <v>54.38</v>
      </c>
    </row>
    <row r="3351" ht="25" customHeight="1" spans="1:12">
      <c r="A3351" s="59">
        <v>3349</v>
      </c>
      <c r="B3351" s="59" t="s">
        <v>56</v>
      </c>
      <c r="C3351" s="59" t="s">
        <v>3947</v>
      </c>
      <c r="D3351" s="59" t="s">
        <v>163</v>
      </c>
      <c r="E3351" s="62">
        <v>10000</v>
      </c>
      <c r="F3351" s="59" t="s">
        <v>3716</v>
      </c>
      <c r="G3351" s="59" t="s">
        <v>3717</v>
      </c>
      <c r="H3351" s="59">
        <v>20200630</v>
      </c>
      <c r="I3351" s="59" t="s">
        <v>22</v>
      </c>
      <c r="J3351" s="59">
        <v>4.35</v>
      </c>
      <c r="K3351" s="59" t="s">
        <v>79</v>
      </c>
      <c r="L3351" s="66">
        <v>54.38</v>
      </c>
    </row>
    <row r="3352" ht="25" customHeight="1" spans="1:12">
      <c r="A3352" s="59">
        <v>3350</v>
      </c>
      <c r="B3352" s="59" t="s">
        <v>56</v>
      </c>
      <c r="C3352" s="59" t="s">
        <v>3948</v>
      </c>
      <c r="D3352" s="59" t="s">
        <v>163</v>
      </c>
      <c r="E3352" s="62">
        <v>20000</v>
      </c>
      <c r="F3352" s="59" t="s">
        <v>3719</v>
      </c>
      <c r="G3352" s="59" t="s">
        <v>3720</v>
      </c>
      <c r="H3352" s="59">
        <v>20200630</v>
      </c>
      <c r="I3352" s="59" t="s">
        <v>27</v>
      </c>
      <c r="J3352" s="59">
        <v>4.35</v>
      </c>
      <c r="K3352" s="59" t="s">
        <v>79</v>
      </c>
      <c r="L3352" s="66">
        <v>99.08</v>
      </c>
    </row>
    <row r="3353" ht="25" customHeight="1" spans="1:12">
      <c r="A3353" s="59">
        <v>3351</v>
      </c>
      <c r="B3353" s="59" t="s">
        <v>56</v>
      </c>
      <c r="C3353" s="59" t="s">
        <v>1793</v>
      </c>
      <c r="D3353" s="59" t="s">
        <v>163</v>
      </c>
      <c r="E3353" s="62">
        <v>20000</v>
      </c>
      <c r="F3353" s="59" t="s">
        <v>269</v>
      </c>
      <c r="G3353" s="59" t="s">
        <v>3949</v>
      </c>
      <c r="H3353" s="59">
        <v>20200630</v>
      </c>
      <c r="I3353" s="59" t="s">
        <v>27</v>
      </c>
      <c r="J3353" s="59">
        <v>4.35</v>
      </c>
      <c r="K3353" s="59" t="s">
        <v>79</v>
      </c>
      <c r="L3353" s="66">
        <v>91.83</v>
      </c>
    </row>
    <row r="3354" ht="25" customHeight="1" spans="1:12">
      <c r="A3354" s="59">
        <v>3352</v>
      </c>
      <c r="B3354" s="59" t="s">
        <v>56</v>
      </c>
      <c r="C3354" s="59" t="s">
        <v>3950</v>
      </c>
      <c r="D3354" s="59" t="s">
        <v>163</v>
      </c>
      <c r="E3354" s="62">
        <v>20000</v>
      </c>
      <c r="F3354" s="59" t="s">
        <v>3951</v>
      </c>
      <c r="G3354" s="59" t="s">
        <v>3558</v>
      </c>
      <c r="H3354" s="59">
        <v>20200630</v>
      </c>
      <c r="I3354" s="59" t="s">
        <v>3952</v>
      </c>
      <c r="J3354" s="59">
        <v>4.35</v>
      </c>
      <c r="K3354" s="59" t="s">
        <v>79</v>
      </c>
      <c r="L3354" s="66">
        <v>89.42</v>
      </c>
    </row>
    <row r="3355" ht="25" customHeight="1" spans="1:12">
      <c r="A3355" s="59">
        <v>3353</v>
      </c>
      <c r="B3355" s="59" t="s">
        <v>56</v>
      </c>
      <c r="C3355" s="59" t="s">
        <v>3381</v>
      </c>
      <c r="D3355" s="59" t="s">
        <v>163</v>
      </c>
      <c r="E3355" s="62">
        <v>20000</v>
      </c>
      <c r="F3355" s="59" t="s">
        <v>3557</v>
      </c>
      <c r="G3355" s="59" t="s">
        <v>3561</v>
      </c>
      <c r="H3355" s="59">
        <v>20200630</v>
      </c>
      <c r="I3355" s="59" t="s">
        <v>32</v>
      </c>
      <c r="J3355" s="59">
        <v>4.35</v>
      </c>
      <c r="K3355" s="59" t="s">
        <v>79</v>
      </c>
      <c r="L3355" s="66">
        <v>87</v>
      </c>
    </row>
    <row r="3356" ht="25" customHeight="1" spans="1:12">
      <c r="A3356" s="59">
        <v>3354</v>
      </c>
      <c r="B3356" s="59" t="s">
        <v>56</v>
      </c>
      <c r="C3356" s="59" t="s">
        <v>1378</v>
      </c>
      <c r="D3356" s="59" t="s">
        <v>163</v>
      </c>
      <c r="E3356" s="62">
        <v>20000</v>
      </c>
      <c r="F3356" s="59" t="s">
        <v>3560</v>
      </c>
      <c r="G3356" s="59" t="s">
        <v>3726</v>
      </c>
      <c r="H3356" s="59">
        <v>20200630</v>
      </c>
      <c r="I3356" s="59" t="s">
        <v>188</v>
      </c>
      <c r="J3356" s="59">
        <v>4.35</v>
      </c>
      <c r="K3356" s="59" t="s">
        <v>79</v>
      </c>
      <c r="L3356" s="66">
        <v>84.58</v>
      </c>
    </row>
    <row r="3357" ht="25" customHeight="1" spans="1:12">
      <c r="A3357" s="59">
        <v>3355</v>
      </c>
      <c r="B3357" s="59" t="s">
        <v>56</v>
      </c>
      <c r="C3357" s="59" t="s">
        <v>3953</v>
      </c>
      <c r="D3357" s="59" t="s">
        <v>163</v>
      </c>
      <c r="E3357" s="62">
        <v>10000</v>
      </c>
      <c r="F3357" s="59" t="s">
        <v>3729</v>
      </c>
      <c r="G3357" s="59" t="s">
        <v>3585</v>
      </c>
      <c r="H3357" s="59">
        <v>20200630</v>
      </c>
      <c r="I3357" s="59" t="s">
        <v>27</v>
      </c>
      <c r="J3357" s="59">
        <v>4.35</v>
      </c>
      <c r="K3357" s="59" t="s">
        <v>79</v>
      </c>
      <c r="L3357" s="66">
        <v>41.08</v>
      </c>
    </row>
    <row r="3358" ht="25" customHeight="1" spans="1:12">
      <c r="A3358" s="59">
        <v>3356</v>
      </c>
      <c r="B3358" s="59" t="s">
        <v>56</v>
      </c>
      <c r="C3358" s="59" t="s">
        <v>3954</v>
      </c>
      <c r="D3358" s="59" t="s">
        <v>163</v>
      </c>
      <c r="E3358" s="62">
        <v>30000</v>
      </c>
      <c r="F3358" s="59" t="s">
        <v>3729</v>
      </c>
      <c r="G3358" s="59" t="s">
        <v>3585</v>
      </c>
      <c r="H3358" s="59">
        <v>20200630</v>
      </c>
      <c r="I3358" s="59" t="s">
        <v>27</v>
      </c>
      <c r="J3358" s="59">
        <v>4.35</v>
      </c>
      <c r="K3358" s="59" t="s">
        <v>79</v>
      </c>
      <c r="L3358" s="66">
        <v>123.25</v>
      </c>
    </row>
    <row r="3359" ht="25" customHeight="1" spans="1:12">
      <c r="A3359" s="59">
        <v>3357</v>
      </c>
      <c r="B3359" s="59" t="s">
        <v>56</v>
      </c>
      <c r="C3359" s="59" t="s">
        <v>3955</v>
      </c>
      <c r="D3359" s="59" t="s">
        <v>163</v>
      </c>
      <c r="E3359" s="62">
        <v>20000</v>
      </c>
      <c r="F3359" s="59" t="s">
        <v>3740</v>
      </c>
      <c r="G3359" s="59" t="s">
        <v>1774</v>
      </c>
      <c r="H3359" s="59">
        <v>20200630</v>
      </c>
      <c r="I3359" s="59" t="s">
        <v>27</v>
      </c>
      <c r="J3359" s="59">
        <v>4.35</v>
      </c>
      <c r="K3359" s="59" t="s">
        <v>79</v>
      </c>
      <c r="L3359" s="66">
        <v>62.83</v>
      </c>
    </row>
    <row r="3360" ht="25" customHeight="1" spans="1:12">
      <c r="A3360" s="59">
        <v>3358</v>
      </c>
      <c r="B3360" s="59" t="s">
        <v>56</v>
      </c>
      <c r="C3360" s="59" t="s">
        <v>3956</v>
      </c>
      <c r="D3360" s="59" t="s">
        <v>163</v>
      </c>
      <c r="E3360" s="62">
        <v>10000</v>
      </c>
      <c r="F3360" s="59" t="s">
        <v>522</v>
      </c>
      <c r="G3360" s="59" t="s">
        <v>1805</v>
      </c>
      <c r="H3360" s="59">
        <v>20200630</v>
      </c>
      <c r="I3360" s="59" t="s">
        <v>27</v>
      </c>
      <c r="J3360" s="59">
        <v>4.35</v>
      </c>
      <c r="K3360" s="59" t="s">
        <v>79</v>
      </c>
      <c r="L3360" s="66">
        <v>25.38</v>
      </c>
    </row>
    <row r="3361" ht="25" customHeight="1" spans="1:12">
      <c r="A3361" s="59">
        <v>3359</v>
      </c>
      <c r="B3361" s="59" t="s">
        <v>56</v>
      </c>
      <c r="C3361" s="59" t="s">
        <v>3957</v>
      </c>
      <c r="D3361" s="59" t="s">
        <v>163</v>
      </c>
      <c r="E3361" s="62">
        <v>10000</v>
      </c>
      <c r="F3361" s="59" t="s">
        <v>522</v>
      </c>
      <c r="G3361" s="59" t="s">
        <v>1805</v>
      </c>
      <c r="H3361" s="59">
        <v>20200630</v>
      </c>
      <c r="I3361" s="59" t="s">
        <v>27</v>
      </c>
      <c r="J3361" s="59">
        <v>4.35</v>
      </c>
      <c r="K3361" s="59" t="s">
        <v>79</v>
      </c>
      <c r="L3361" s="66">
        <v>25.38</v>
      </c>
    </row>
    <row r="3362" ht="25" customHeight="1" spans="1:12">
      <c r="A3362" s="59">
        <v>3360</v>
      </c>
      <c r="B3362" s="59" t="s">
        <v>56</v>
      </c>
      <c r="C3362" s="59" t="s">
        <v>424</v>
      </c>
      <c r="D3362" s="59" t="s">
        <v>163</v>
      </c>
      <c r="E3362" s="62">
        <v>50000</v>
      </c>
      <c r="F3362" s="59" t="s">
        <v>299</v>
      </c>
      <c r="G3362" s="59" t="s">
        <v>3518</v>
      </c>
      <c r="H3362" s="59">
        <v>20200630</v>
      </c>
      <c r="I3362" s="59" t="s">
        <v>27</v>
      </c>
      <c r="J3362" s="59">
        <v>4.35</v>
      </c>
      <c r="K3362" s="59" t="s">
        <v>79</v>
      </c>
      <c r="L3362" s="66">
        <v>120.83</v>
      </c>
    </row>
    <row r="3363" ht="25" customHeight="1" spans="1:12">
      <c r="A3363" s="59">
        <v>3361</v>
      </c>
      <c r="B3363" s="59" t="s">
        <v>56</v>
      </c>
      <c r="C3363" s="59" t="s">
        <v>415</v>
      </c>
      <c r="D3363" s="59" t="s">
        <v>163</v>
      </c>
      <c r="E3363" s="62">
        <v>20000</v>
      </c>
      <c r="F3363" s="59" t="s">
        <v>519</v>
      </c>
      <c r="G3363" s="59" t="s">
        <v>1808</v>
      </c>
      <c r="H3363" s="59">
        <v>20200630</v>
      </c>
      <c r="I3363" s="59" t="s">
        <v>27</v>
      </c>
      <c r="J3363" s="59">
        <v>4.35</v>
      </c>
      <c r="K3363" s="59" t="s">
        <v>79</v>
      </c>
      <c r="L3363" s="66">
        <v>45.92</v>
      </c>
    </row>
    <row r="3364" ht="25" customHeight="1" spans="1:12">
      <c r="A3364" s="59">
        <v>3362</v>
      </c>
      <c r="B3364" s="59" t="s">
        <v>63</v>
      </c>
      <c r="C3364" s="59" t="s">
        <v>3958</v>
      </c>
      <c r="D3364" s="59" t="s">
        <v>163</v>
      </c>
      <c r="E3364" s="62">
        <v>10000</v>
      </c>
      <c r="F3364" s="59" t="s">
        <v>3560</v>
      </c>
      <c r="G3364" s="59" t="s">
        <v>3726</v>
      </c>
      <c r="H3364" s="59">
        <v>20200630</v>
      </c>
      <c r="I3364" s="59" t="s">
        <v>27</v>
      </c>
      <c r="J3364" s="59" t="s">
        <v>163</v>
      </c>
      <c r="K3364" s="59" t="s">
        <v>79</v>
      </c>
      <c r="L3364" s="66">
        <v>42.29</v>
      </c>
    </row>
    <row r="3365" ht="25" customHeight="1" spans="1:12">
      <c r="A3365" s="59">
        <v>3363</v>
      </c>
      <c r="B3365" s="59" t="s">
        <v>63</v>
      </c>
      <c r="C3365" s="59" t="s">
        <v>3959</v>
      </c>
      <c r="D3365" s="59" t="s">
        <v>163</v>
      </c>
      <c r="E3365" s="62">
        <v>20000</v>
      </c>
      <c r="F3365" s="59" t="s">
        <v>3560</v>
      </c>
      <c r="G3365" s="59" t="s">
        <v>3726</v>
      </c>
      <c r="H3365" s="59">
        <v>20200630</v>
      </c>
      <c r="I3365" s="59" t="s">
        <v>22</v>
      </c>
      <c r="J3365" s="59" t="s">
        <v>163</v>
      </c>
      <c r="K3365" s="59" t="s">
        <v>79</v>
      </c>
      <c r="L3365" s="66">
        <v>84.58</v>
      </c>
    </row>
    <row r="3366" ht="25" customHeight="1" spans="1:12">
      <c r="A3366" s="59">
        <v>3364</v>
      </c>
      <c r="B3366" s="59" t="s">
        <v>63</v>
      </c>
      <c r="C3366" s="59" t="s">
        <v>3960</v>
      </c>
      <c r="D3366" s="59" t="s">
        <v>163</v>
      </c>
      <c r="E3366" s="62">
        <v>10000</v>
      </c>
      <c r="F3366" s="59" t="s">
        <v>3584</v>
      </c>
      <c r="G3366" s="59" t="s">
        <v>3546</v>
      </c>
      <c r="H3366" s="59">
        <v>20200630</v>
      </c>
      <c r="I3366" s="59" t="s">
        <v>27</v>
      </c>
      <c r="J3366" s="59" t="s">
        <v>163</v>
      </c>
      <c r="K3366" s="59" t="s">
        <v>79</v>
      </c>
      <c r="L3366" s="66">
        <v>39.88</v>
      </c>
    </row>
    <row r="3367" ht="25" customHeight="1" spans="1:12">
      <c r="A3367" s="59">
        <v>3365</v>
      </c>
      <c r="B3367" s="59" t="s">
        <v>63</v>
      </c>
      <c r="C3367" s="59" t="s">
        <v>3961</v>
      </c>
      <c r="D3367" s="59" t="s">
        <v>163</v>
      </c>
      <c r="E3367" s="62">
        <v>5000</v>
      </c>
      <c r="F3367" s="59" t="s">
        <v>519</v>
      </c>
      <c r="G3367" s="59" t="s">
        <v>1808</v>
      </c>
      <c r="H3367" s="59">
        <v>20200630</v>
      </c>
      <c r="I3367" s="59" t="s">
        <v>27</v>
      </c>
      <c r="J3367" s="59" t="s">
        <v>163</v>
      </c>
      <c r="K3367" s="59" t="s">
        <v>79</v>
      </c>
      <c r="L3367" s="66">
        <v>11.48</v>
      </c>
    </row>
    <row r="3368" ht="25" customHeight="1" spans="1:12">
      <c r="A3368" s="59">
        <v>3366</v>
      </c>
      <c r="B3368" s="59" t="s">
        <v>63</v>
      </c>
      <c r="C3368" s="59" t="s">
        <v>3962</v>
      </c>
      <c r="D3368" s="59" t="s">
        <v>163</v>
      </c>
      <c r="E3368" s="62">
        <v>10000</v>
      </c>
      <c r="F3368" s="59" t="s">
        <v>519</v>
      </c>
      <c r="G3368" s="59" t="s">
        <v>1808</v>
      </c>
      <c r="H3368" s="59">
        <v>20200630</v>
      </c>
      <c r="I3368" s="59" t="s">
        <v>27</v>
      </c>
      <c r="J3368" s="59" t="s">
        <v>163</v>
      </c>
      <c r="K3368" s="59" t="s">
        <v>79</v>
      </c>
      <c r="L3368" s="66">
        <v>22.96</v>
      </c>
    </row>
    <row r="3369" ht="25" customHeight="1" spans="1:12">
      <c r="A3369" s="59">
        <v>3367</v>
      </c>
      <c r="B3369" s="59" t="s">
        <v>63</v>
      </c>
      <c r="C3369" s="59" t="s">
        <v>425</v>
      </c>
      <c r="D3369" s="59" t="s">
        <v>163</v>
      </c>
      <c r="E3369" s="62">
        <v>20000</v>
      </c>
      <c r="F3369" s="59" t="s">
        <v>519</v>
      </c>
      <c r="G3369" s="59" t="s">
        <v>1808</v>
      </c>
      <c r="H3369" s="59">
        <v>20200630</v>
      </c>
      <c r="I3369" s="59" t="s">
        <v>27</v>
      </c>
      <c r="J3369" s="59" t="s">
        <v>163</v>
      </c>
      <c r="K3369" s="59" t="s">
        <v>79</v>
      </c>
      <c r="L3369" s="66">
        <v>45.92</v>
      </c>
    </row>
    <row r="3370" ht="25" customHeight="1" spans="1:12">
      <c r="A3370" s="59">
        <v>3368</v>
      </c>
      <c r="B3370" s="59" t="s">
        <v>63</v>
      </c>
      <c r="C3370" s="59" t="s">
        <v>3963</v>
      </c>
      <c r="D3370" s="59" t="s">
        <v>163</v>
      </c>
      <c r="E3370" s="62">
        <v>10000</v>
      </c>
      <c r="F3370" s="59" t="s">
        <v>3744</v>
      </c>
      <c r="G3370" s="59" t="s">
        <v>3745</v>
      </c>
      <c r="H3370" s="59">
        <v>20200630</v>
      </c>
      <c r="I3370" s="59" t="s">
        <v>27</v>
      </c>
      <c r="J3370" s="59" t="s">
        <v>163</v>
      </c>
      <c r="K3370" s="59" t="s">
        <v>79</v>
      </c>
      <c r="L3370" s="66">
        <v>21.75</v>
      </c>
    </row>
    <row r="3371" ht="25" customHeight="1" spans="1:12">
      <c r="A3371" s="59">
        <v>3369</v>
      </c>
      <c r="B3371" s="59" t="s">
        <v>63</v>
      </c>
      <c r="C3371" s="59" t="s">
        <v>3964</v>
      </c>
      <c r="D3371" s="59" t="s">
        <v>163</v>
      </c>
      <c r="E3371" s="62">
        <v>10000</v>
      </c>
      <c r="F3371" s="59" t="s">
        <v>3744</v>
      </c>
      <c r="G3371" s="59" t="s">
        <v>3745</v>
      </c>
      <c r="H3371" s="59">
        <v>20200630</v>
      </c>
      <c r="I3371" s="59" t="s">
        <v>367</v>
      </c>
      <c r="J3371" s="59" t="s">
        <v>163</v>
      </c>
      <c r="K3371" s="59" t="s">
        <v>79</v>
      </c>
      <c r="L3371" s="66">
        <v>21.75</v>
      </c>
    </row>
    <row r="3372" ht="25" customHeight="1" spans="1:12">
      <c r="A3372" s="59">
        <v>3370</v>
      </c>
      <c r="B3372" s="59" t="s">
        <v>63</v>
      </c>
      <c r="C3372" s="59" t="s">
        <v>3965</v>
      </c>
      <c r="D3372" s="59" t="s">
        <v>163</v>
      </c>
      <c r="E3372" s="62">
        <v>10000</v>
      </c>
      <c r="F3372" s="59" t="s">
        <v>3744</v>
      </c>
      <c r="G3372" s="59" t="s">
        <v>3745</v>
      </c>
      <c r="H3372" s="59">
        <v>20200630</v>
      </c>
      <c r="I3372" s="59" t="s">
        <v>367</v>
      </c>
      <c r="J3372" s="59" t="s">
        <v>163</v>
      </c>
      <c r="K3372" s="59" t="s">
        <v>79</v>
      </c>
      <c r="L3372" s="66">
        <v>21.75</v>
      </c>
    </row>
    <row r="3373" ht="25" customHeight="1" spans="1:12">
      <c r="A3373" s="59">
        <v>3371</v>
      </c>
      <c r="B3373" s="59" t="s">
        <v>63</v>
      </c>
      <c r="C3373" s="59" t="s">
        <v>3966</v>
      </c>
      <c r="D3373" s="59" t="s">
        <v>163</v>
      </c>
      <c r="E3373" s="62">
        <v>10000</v>
      </c>
      <c r="F3373" s="59" t="s">
        <v>3756</v>
      </c>
      <c r="G3373" s="59" t="s">
        <v>3757</v>
      </c>
      <c r="H3373" s="59">
        <v>20200630</v>
      </c>
      <c r="I3373" s="59" t="s">
        <v>367</v>
      </c>
      <c r="J3373" s="59" t="s">
        <v>163</v>
      </c>
      <c r="K3373" s="59" t="s">
        <v>79</v>
      </c>
      <c r="L3373" s="66">
        <v>1.21</v>
      </c>
    </row>
    <row r="3374" ht="25" customHeight="1" spans="1:12">
      <c r="A3374" s="59">
        <v>3372</v>
      </c>
      <c r="B3374" s="59" t="s">
        <v>63</v>
      </c>
      <c r="C3374" s="59" t="s">
        <v>485</v>
      </c>
      <c r="D3374" s="59" t="s">
        <v>163</v>
      </c>
      <c r="E3374" s="62">
        <v>30000</v>
      </c>
      <c r="F3374" s="59" t="s">
        <v>3756</v>
      </c>
      <c r="G3374" s="59" t="s">
        <v>3757</v>
      </c>
      <c r="H3374" s="59">
        <v>20200630</v>
      </c>
      <c r="I3374" s="59" t="s">
        <v>27</v>
      </c>
      <c r="J3374" s="59" t="s">
        <v>163</v>
      </c>
      <c r="K3374" s="59" t="s">
        <v>79</v>
      </c>
      <c r="L3374" s="66">
        <v>3.63</v>
      </c>
    </row>
    <row r="3375" ht="25" customHeight="1" spans="1:12">
      <c r="A3375" s="59">
        <v>3373</v>
      </c>
      <c r="B3375" s="59" t="s">
        <v>13</v>
      </c>
      <c r="C3375" s="59" t="s">
        <v>3967</v>
      </c>
      <c r="D3375" s="59">
        <v>4.35</v>
      </c>
      <c r="E3375" s="62">
        <v>5000</v>
      </c>
      <c r="F3375" s="59" t="s">
        <v>3968</v>
      </c>
      <c r="G3375" s="59" t="s">
        <v>2637</v>
      </c>
      <c r="H3375" s="59">
        <v>20200630</v>
      </c>
      <c r="I3375" s="59" t="s">
        <v>87</v>
      </c>
      <c r="J3375" s="59">
        <v>4.35</v>
      </c>
      <c r="K3375" s="59" t="s">
        <v>79</v>
      </c>
      <c r="L3375" s="66">
        <v>15.1041666666667</v>
      </c>
    </row>
    <row r="3376" ht="25" customHeight="1" spans="1:12">
      <c r="A3376" s="59">
        <v>3374</v>
      </c>
      <c r="B3376" s="59" t="s">
        <v>13</v>
      </c>
      <c r="C3376" s="59" t="s">
        <v>3969</v>
      </c>
      <c r="D3376" s="59">
        <v>4.35</v>
      </c>
      <c r="E3376" s="62">
        <v>10000</v>
      </c>
      <c r="F3376" s="59" t="s">
        <v>3970</v>
      </c>
      <c r="G3376" s="59" t="s">
        <v>1905</v>
      </c>
      <c r="H3376" s="59">
        <v>20200630</v>
      </c>
      <c r="I3376" s="59" t="s">
        <v>87</v>
      </c>
      <c r="J3376" s="59">
        <v>4.35</v>
      </c>
      <c r="K3376" s="59" t="s">
        <v>79</v>
      </c>
      <c r="L3376" s="66">
        <v>29</v>
      </c>
    </row>
    <row r="3377" ht="25" customHeight="1" spans="1:12">
      <c r="A3377" s="59">
        <v>3375</v>
      </c>
      <c r="B3377" s="59" t="s">
        <v>13</v>
      </c>
      <c r="C3377" s="59" t="s">
        <v>3971</v>
      </c>
      <c r="D3377" s="59">
        <v>4.35</v>
      </c>
      <c r="E3377" s="62">
        <v>3000</v>
      </c>
      <c r="F3377" s="59" t="s">
        <v>513</v>
      </c>
      <c r="G3377" s="59" t="s">
        <v>3689</v>
      </c>
      <c r="H3377" s="59">
        <v>20200630</v>
      </c>
      <c r="I3377" s="59" t="s">
        <v>87</v>
      </c>
      <c r="J3377" s="59">
        <v>4.35</v>
      </c>
      <c r="K3377" s="59" t="s">
        <v>79</v>
      </c>
      <c r="L3377" s="66">
        <v>8.3375</v>
      </c>
    </row>
    <row r="3378" ht="25" customHeight="1" spans="1:12">
      <c r="A3378" s="59">
        <v>3376</v>
      </c>
      <c r="B3378" s="59" t="s">
        <v>13</v>
      </c>
      <c r="C3378" s="59" t="s">
        <v>3972</v>
      </c>
      <c r="D3378" s="59">
        <v>4.35</v>
      </c>
      <c r="E3378" s="62">
        <v>5000</v>
      </c>
      <c r="F3378" s="59" t="s">
        <v>513</v>
      </c>
      <c r="G3378" s="59" t="s">
        <v>3689</v>
      </c>
      <c r="H3378" s="59">
        <v>20200630</v>
      </c>
      <c r="I3378" s="59" t="s">
        <v>87</v>
      </c>
      <c r="J3378" s="59">
        <v>4.35</v>
      </c>
      <c r="K3378" s="59" t="s">
        <v>79</v>
      </c>
      <c r="L3378" s="66">
        <v>13.8958333333333</v>
      </c>
    </row>
    <row r="3379" ht="25" customHeight="1" spans="1:12">
      <c r="A3379" s="59">
        <v>3377</v>
      </c>
      <c r="B3379" s="59" t="s">
        <v>13</v>
      </c>
      <c r="C3379" s="59" t="s">
        <v>3973</v>
      </c>
      <c r="D3379" s="59">
        <v>4.35</v>
      </c>
      <c r="E3379" s="62">
        <v>10000</v>
      </c>
      <c r="F3379" s="59" t="s">
        <v>513</v>
      </c>
      <c r="G3379" s="59" t="s">
        <v>3689</v>
      </c>
      <c r="H3379" s="59">
        <v>20200630</v>
      </c>
      <c r="I3379" s="59" t="s">
        <v>87</v>
      </c>
      <c r="J3379" s="59">
        <v>4.35</v>
      </c>
      <c r="K3379" s="59" t="s">
        <v>79</v>
      </c>
      <c r="L3379" s="66">
        <v>27.7916666666667</v>
      </c>
    </row>
    <row r="3380" ht="25" customHeight="1" spans="1:12">
      <c r="A3380" s="59">
        <v>3378</v>
      </c>
      <c r="B3380" s="59" t="s">
        <v>13</v>
      </c>
      <c r="C3380" s="59" t="s">
        <v>3974</v>
      </c>
      <c r="D3380" s="59">
        <v>4.35</v>
      </c>
      <c r="E3380" s="62">
        <v>10000</v>
      </c>
      <c r="F3380" s="59" t="s">
        <v>513</v>
      </c>
      <c r="G3380" s="59" t="s">
        <v>3689</v>
      </c>
      <c r="H3380" s="59">
        <v>20200630</v>
      </c>
      <c r="I3380" s="59" t="s">
        <v>87</v>
      </c>
      <c r="J3380" s="59">
        <v>4.35</v>
      </c>
      <c r="K3380" s="59" t="s">
        <v>79</v>
      </c>
      <c r="L3380" s="66">
        <v>27.7916666666667</v>
      </c>
    </row>
    <row r="3381" ht="25" customHeight="1" spans="1:12">
      <c r="A3381" s="59">
        <v>3379</v>
      </c>
      <c r="B3381" s="59" t="s">
        <v>13</v>
      </c>
      <c r="C3381" s="59" t="s">
        <v>3975</v>
      </c>
      <c r="D3381" s="59">
        <v>4.35</v>
      </c>
      <c r="E3381" s="62">
        <v>8000</v>
      </c>
      <c r="F3381" s="59" t="s">
        <v>522</v>
      </c>
      <c r="G3381" s="59" t="s">
        <v>1805</v>
      </c>
      <c r="H3381" s="59">
        <v>20200630</v>
      </c>
      <c r="I3381" s="59" t="s">
        <v>87</v>
      </c>
      <c r="J3381" s="59">
        <v>4.35</v>
      </c>
      <c r="K3381" s="59" t="s">
        <v>79</v>
      </c>
      <c r="L3381" s="66">
        <v>21.2666666666667</v>
      </c>
    </row>
    <row r="3382" ht="25" customHeight="1" spans="1:12">
      <c r="A3382" s="59">
        <v>3380</v>
      </c>
      <c r="B3382" s="59" t="s">
        <v>13</v>
      </c>
      <c r="C3382" s="59" t="s">
        <v>3976</v>
      </c>
      <c r="D3382" s="59">
        <v>4.35</v>
      </c>
      <c r="E3382" s="62">
        <v>3000</v>
      </c>
      <c r="F3382" s="59" t="s">
        <v>299</v>
      </c>
      <c r="G3382" s="59" t="s">
        <v>3518</v>
      </c>
      <c r="H3382" s="59">
        <v>20200630</v>
      </c>
      <c r="I3382" s="59" t="s">
        <v>87</v>
      </c>
      <c r="J3382" s="59">
        <v>4.35</v>
      </c>
      <c r="K3382" s="59" t="s">
        <v>79</v>
      </c>
      <c r="L3382" s="66">
        <v>7.6125</v>
      </c>
    </row>
    <row r="3383" ht="25" customHeight="1" spans="1:12">
      <c r="A3383" s="59">
        <v>3381</v>
      </c>
      <c r="B3383" s="59" t="s">
        <v>13</v>
      </c>
      <c r="C3383" s="59" t="s">
        <v>3977</v>
      </c>
      <c r="D3383" s="59">
        <v>4.35</v>
      </c>
      <c r="E3383" s="62">
        <v>3000</v>
      </c>
      <c r="F3383" s="59" t="s">
        <v>299</v>
      </c>
      <c r="G3383" s="59" t="s">
        <v>3518</v>
      </c>
      <c r="H3383" s="59">
        <v>20200630</v>
      </c>
      <c r="I3383" s="59" t="s">
        <v>87</v>
      </c>
      <c r="J3383" s="59">
        <v>4.35</v>
      </c>
      <c r="K3383" s="59" t="s">
        <v>79</v>
      </c>
      <c r="L3383" s="66">
        <v>7.6125</v>
      </c>
    </row>
    <row r="3384" ht="25" customHeight="1" spans="1:12">
      <c r="A3384" s="59">
        <v>3382</v>
      </c>
      <c r="B3384" s="59" t="s">
        <v>13</v>
      </c>
      <c r="C3384" s="59" t="s">
        <v>3978</v>
      </c>
      <c r="D3384" s="59">
        <v>4.35</v>
      </c>
      <c r="E3384" s="62">
        <v>5000</v>
      </c>
      <c r="F3384" s="59" t="s">
        <v>299</v>
      </c>
      <c r="G3384" s="59" t="s">
        <v>3518</v>
      </c>
      <c r="H3384" s="59">
        <v>20200630</v>
      </c>
      <c r="I3384" s="59" t="s">
        <v>87</v>
      </c>
      <c r="J3384" s="59">
        <v>4.35</v>
      </c>
      <c r="K3384" s="59" t="s">
        <v>79</v>
      </c>
      <c r="L3384" s="66">
        <v>12.6875</v>
      </c>
    </row>
    <row r="3385" ht="25" customHeight="1" spans="1:12">
      <c r="A3385" s="59">
        <v>3383</v>
      </c>
      <c r="B3385" s="59" t="s">
        <v>13</v>
      </c>
      <c r="C3385" s="59" t="s">
        <v>1619</v>
      </c>
      <c r="D3385" s="59">
        <v>4.35</v>
      </c>
      <c r="E3385" s="62">
        <v>5000</v>
      </c>
      <c r="F3385" s="59" t="s">
        <v>299</v>
      </c>
      <c r="G3385" s="59" t="s">
        <v>3518</v>
      </c>
      <c r="H3385" s="59">
        <v>20200630</v>
      </c>
      <c r="I3385" s="59" t="s">
        <v>87</v>
      </c>
      <c r="J3385" s="59">
        <v>4.35</v>
      </c>
      <c r="K3385" s="59" t="s">
        <v>79</v>
      </c>
      <c r="L3385" s="66">
        <v>12.6875</v>
      </c>
    </row>
    <row r="3386" ht="25" customHeight="1" spans="1:12">
      <c r="A3386" s="59">
        <v>3384</v>
      </c>
      <c r="B3386" s="59" t="s">
        <v>13</v>
      </c>
      <c r="C3386" s="59" t="s">
        <v>3979</v>
      </c>
      <c r="D3386" s="59">
        <v>4.35</v>
      </c>
      <c r="E3386" s="62">
        <v>5000</v>
      </c>
      <c r="F3386" s="59" t="s">
        <v>299</v>
      </c>
      <c r="G3386" s="59" t="s">
        <v>3518</v>
      </c>
      <c r="H3386" s="59">
        <v>20200630</v>
      </c>
      <c r="I3386" s="59" t="s">
        <v>87</v>
      </c>
      <c r="J3386" s="59">
        <v>4.35</v>
      </c>
      <c r="K3386" s="59" t="s">
        <v>79</v>
      </c>
      <c r="L3386" s="66">
        <v>12.6875</v>
      </c>
    </row>
    <row r="3387" ht="25" customHeight="1" spans="1:12">
      <c r="A3387" s="59">
        <v>3385</v>
      </c>
      <c r="B3387" s="59" t="s">
        <v>13</v>
      </c>
      <c r="C3387" s="59" t="s">
        <v>3980</v>
      </c>
      <c r="D3387" s="59">
        <v>4.35</v>
      </c>
      <c r="E3387" s="62">
        <v>5000</v>
      </c>
      <c r="F3387" s="59" t="s">
        <v>299</v>
      </c>
      <c r="G3387" s="59" t="s">
        <v>3518</v>
      </c>
      <c r="H3387" s="59">
        <v>20200630</v>
      </c>
      <c r="I3387" s="59" t="s">
        <v>87</v>
      </c>
      <c r="J3387" s="59">
        <v>4.35</v>
      </c>
      <c r="K3387" s="59" t="s">
        <v>79</v>
      </c>
      <c r="L3387" s="66">
        <v>12.6875</v>
      </c>
    </row>
    <row r="3388" ht="25" customHeight="1" spans="1:12">
      <c r="A3388" s="59">
        <v>3386</v>
      </c>
      <c r="B3388" s="59" t="s">
        <v>13</v>
      </c>
      <c r="C3388" s="59" t="s">
        <v>3981</v>
      </c>
      <c r="D3388" s="59">
        <v>4.35</v>
      </c>
      <c r="E3388" s="62">
        <v>5000</v>
      </c>
      <c r="F3388" s="59" t="s">
        <v>299</v>
      </c>
      <c r="G3388" s="59" t="s">
        <v>3518</v>
      </c>
      <c r="H3388" s="59">
        <v>20200630</v>
      </c>
      <c r="I3388" s="59" t="s">
        <v>87</v>
      </c>
      <c r="J3388" s="59">
        <v>4.35</v>
      </c>
      <c r="K3388" s="59" t="s">
        <v>79</v>
      </c>
      <c r="L3388" s="66">
        <v>12.6875</v>
      </c>
    </row>
    <row r="3389" ht="25" customHeight="1" spans="1:12">
      <c r="A3389" s="59">
        <v>3387</v>
      </c>
      <c r="B3389" s="59" t="s">
        <v>13</v>
      </c>
      <c r="C3389" s="59" t="s">
        <v>3982</v>
      </c>
      <c r="D3389" s="59">
        <v>4.35</v>
      </c>
      <c r="E3389" s="62">
        <v>8000</v>
      </c>
      <c r="F3389" s="59" t="s">
        <v>299</v>
      </c>
      <c r="G3389" s="59" t="s">
        <v>3518</v>
      </c>
      <c r="H3389" s="59">
        <v>20200630</v>
      </c>
      <c r="I3389" s="59" t="s">
        <v>87</v>
      </c>
      <c r="J3389" s="59">
        <v>4.35</v>
      </c>
      <c r="K3389" s="59" t="s">
        <v>79</v>
      </c>
      <c r="L3389" s="66">
        <v>20.3</v>
      </c>
    </row>
    <row r="3390" ht="25" customHeight="1" spans="1:12">
      <c r="A3390" s="59">
        <v>3388</v>
      </c>
      <c r="B3390" s="59" t="s">
        <v>13</v>
      </c>
      <c r="C3390" s="59" t="s">
        <v>3983</v>
      </c>
      <c r="D3390" s="59">
        <v>4.35</v>
      </c>
      <c r="E3390" s="62">
        <v>10000</v>
      </c>
      <c r="F3390" s="59" t="s">
        <v>299</v>
      </c>
      <c r="G3390" s="59" t="s">
        <v>3518</v>
      </c>
      <c r="H3390" s="59">
        <v>20200630</v>
      </c>
      <c r="I3390" s="59" t="s">
        <v>87</v>
      </c>
      <c r="J3390" s="59">
        <v>4.35</v>
      </c>
      <c r="K3390" s="59" t="s">
        <v>79</v>
      </c>
      <c r="L3390" s="66">
        <v>25.375</v>
      </c>
    </row>
    <row r="3391" ht="25" customHeight="1" spans="1:12">
      <c r="A3391" s="59">
        <v>3389</v>
      </c>
      <c r="B3391" s="59" t="s">
        <v>13</v>
      </c>
      <c r="C3391" s="59" t="s">
        <v>3984</v>
      </c>
      <c r="D3391" s="59">
        <v>4.35</v>
      </c>
      <c r="E3391" s="62">
        <v>10000</v>
      </c>
      <c r="F3391" s="59" t="s">
        <v>299</v>
      </c>
      <c r="G3391" s="59" t="s">
        <v>3518</v>
      </c>
      <c r="H3391" s="59">
        <v>20200630</v>
      </c>
      <c r="I3391" s="59" t="s">
        <v>87</v>
      </c>
      <c r="J3391" s="59">
        <v>4.35</v>
      </c>
      <c r="K3391" s="59" t="s">
        <v>79</v>
      </c>
      <c r="L3391" s="66">
        <v>25.375</v>
      </c>
    </row>
    <row r="3392" ht="25" customHeight="1" spans="1:12">
      <c r="A3392" s="59">
        <v>3390</v>
      </c>
      <c r="B3392" s="59" t="s">
        <v>13</v>
      </c>
      <c r="C3392" s="59" t="s">
        <v>3985</v>
      </c>
      <c r="D3392" s="59">
        <v>4.35</v>
      </c>
      <c r="E3392" s="62">
        <v>5000</v>
      </c>
      <c r="F3392" s="59" t="s">
        <v>519</v>
      </c>
      <c r="G3392" s="59" t="s">
        <v>1808</v>
      </c>
      <c r="H3392" s="59">
        <v>20200630</v>
      </c>
      <c r="I3392" s="59" t="s">
        <v>87</v>
      </c>
      <c r="J3392" s="59">
        <v>4.35</v>
      </c>
      <c r="K3392" s="59" t="s">
        <v>79</v>
      </c>
      <c r="L3392" s="66">
        <v>12.0833333333333</v>
      </c>
    </row>
    <row r="3393" ht="25" customHeight="1" spans="1:12">
      <c r="A3393" s="59">
        <v>3391</v>
      </c>
      <c r="B3393" s="59" t="s">
        <v>13</v>
      </c>
      <c r="C3393" s="59" t="s">
        <v>3986</v>
      </c>
      <c r="D3393" s="59">
        <v>4.35</v>
      </c>
      <c r="E3393" s="62">
        <v>10000</v>
      </c>
      <c r="F3393" s="59" t="s">
        <v>519</v>
      </c>
      <c r="G3393" s="59" t="s">
        <v>1808</v>
      </c>
      <c r="H3393" s="59">
        <v>20200630</v>
      </c>
      <c r="I3393" s="59" t="s">
        <v>87</v>
      </c>
      <c r="J3393" s="59">
        <v>4.35</v>
      </c>
      <c r="K3393" s="59" t="s">
        <v>79</v>
      </c>
      <c r="L3393" s="66">
        <v>24.1666666666667</v>
      </c>
    </row>
    <row r="3394" ht="25" customHeight="1" spans="1:12">
      <c r="A3394" s="59">
        <v>3392</v>
      </c>
      <c r="B3394" s="59" t="s">
        <v>13</v>
      </c>
      <c r="C3394" s="59" t="s">
        <v>3987</v>
      </c>
      <c r="D3394" s="59">
        <v>4.35</v>
      </c>
      <c r="E3394" s="62">
        <v>10000</v>
      </c>
      <c r="F3394" s="59" t="s">
        <v>519</v>
      </c>
      <c r="G3394" s="59" t="s">
        <v>1808</v>
      </c>
      <c r="H3394" s="59">
        <v>20200630</v>
      </c>
      <c r="I3394" s="59" t="s">
        <v>87</v>
      </c>
      <c r="J3394" s="59">
        <v>4.35</v>
      </c>
      <c r="K3394" s="59" t="s">
        <v>79</v>
      </c>
      <c r="L3394" s="66">
        <v>24.1666666666667</v>
      </c>
    </row>
    <row r="3395" ht="25" customHeight="1" spans="1:12">
      <c r="A3395" s="59">
        <v>3393</v>
      </c>
      <c r="B3395" s="59" t="s">
        <v>13</v>
      </c>
      <c r="C3395" s="59" t="s">
        <v>3988</v>
      </c>
      <c r="D3395" s="59">
        <v>4.35</v>
      </c>
      <c r="E3395" s="62">
        <v>10000</v>
      </c>
      <c r="F3395" s="59" t="s">
        <v>519</v>
      </c>
      <c r="G3395" s="59" t="s">
        <v>1808</v>
      </c>
      <c r="H3395" s="59">
        <v>20200630</v>
      </c>
      <c r="I3395" s="59" t="s">
        <v>87</v>
      </c>
      <c r="J3395" s="59">
        <v>4.35</v>
      </c>
      <c r="K3395" s="59" t="s">
        <v>79</v>
      </c>
      <c r="L3395" s="66">
        <v>24.1666666666667</v>
      </c>
    </row>
    <row r="3396" ht="25" customHeight="1" spans="1:12">
      <c r="A3396" s="59">
        <v>3394</v>
      </c>
      <c r="B3396" s="59" t="s">
        <v>13</v>
      </c>
      <c r="C3396" s="59" t="s">
        <v>3989</v>
      </c>
      <c r="D3396" s="59">
        <v>4.35</v>
      </c>
      <c r="E3396" s="62">
        <v>3000</v>
      </c>
      <c r="F3396" s="59" t="s">
        <v>3581</v>
      </c>
      <c r="G3396" s="59" t="s">
        <v>3754</v>
      </c>
      <c r="H3396" s="59">
        <v>20200630</v>
      </c>
      <c r="I3396" s="59" t="s">
        <v>87</v>
      </c>
      <c r="J3396" s="59">
        <v>4.35</v>
      </c>
      <c r="K3396" s="59" t="s">
        <v>79</v>
      </c>
      <c r="L3396" s="66">
        <v>4.7125</v>
      </c>
    </row>
    <row r="3397" ht="25" customHeight="1" spans="1:12">
      <c r="A3397" s="59">
        <v>3395</v>
      </c>
      <c r="B3397" s="59" t="s">
        <v>13</v>
      </c>
      <c r="C3397" s="59" t="s">
        <v>3990</v>
      </c>
      <c r="D3397" s="59">
        <v>4.35</v>
      </c>
      <c r="E3397" s="62">
        <v>5000</v>
      </c>
      <c r="F3397" s="59" t="s">
        <v>3548</v>
      </c>
      <c r="G3397" s="59" t="s">
        <v>3991</v>
      </c>
      <c r="H3397" s="59">
        <v>20200630</v>
      </c>
      <c r="I3397" s="59" t="s">
        <v>27</v>
      </c>
      <c r="J3397" s="59">
        <v>4.35</v>
      </c>
      <c r="K3397" s="59" t="s">
        <v>79</v>
      </c>
      <c r="L3397" s="66">
        <v>1.8125</v>
      </c>
    </row>
    <row r="3398" ht="25" customHeight="1" spans="1:12">
      <c r="A3398" s="59">
        <v>3396</v>
      </c>
      <c r="B3398" s="59" t="s">
        <v>13</v>
      </c>
      <c r="C3398" s="59" t="s">
        <v>3992</v>
      </c>
      <c r="D3398" s="59">
        <v>4.35</v>
      </c>
      <c r="E3398" s="62">
        <v>5000</v>
      </c>
      <c r="F3398" s="59" t="s">
        <v>3548</v>
      </c>
      <c r="G3398" s="59" t="s">
        <v>3991</v>
      </c>
      <c r="H3398" s="59">
        <v>20200630</v>
      </c>
      <c r="I3398" s="59" t="s">
        <v>27</v>
      </c>
      <c r="J3398" s="59">
        <v>4.35</v>
      </c>
      <c r="K3398" s="59" t="s">
        <v>79</v>
      </c>
      <c r="L3398" s="66">
        <v>1.8125</v>
      </c>
    </row>
    <row r="3399" ht="25" customHeight="1" spans="1:12">
      <c r="A3399" s="59">
        <v>3397</v>
      </c>
      <c r="B3399" s="59" t="s">
        <v>13</v>
      </c>
      <c r="C3399" s="59" t="s">
        <v>3993</v>
      </c>
      <c r="D3399" s="59">
        <v>4.35</v>
      </c>
      <c r="E3399" s="62">
        <v>5000</v>
      </c>
      <c r="F3399" s="59">
        <v>20200629</v>
      </c>
      <c r="G3399" s="59">
        <v>20200630</v>
      </c>
      <c r="H3399" s="59">
        <v>20200630</v>
      </c>
      <c r="I3399" s="59" t="s">
        <v>150</v>
      </c>
      <c r="J3399" s="59">
        <v>4.35</v>
      </c>
      <c r="K3399" s="59" t="s">
        <v>79</v>
      </c>
      <c r="L3399" s="66">
        <v>1.20833333333333</v>
      </c>
    </row>
    <row r="3400" ht="25" customHeight="1" spans="1:12">
      <c r="A3400" s="59">
        <v>3398</v>
      </c>
      <c r="B3400" s="59" t="s">
        <v>13</v>
      </c>
      <c r="C3400" s="59" t="s">
        <v>3994</v>
      </c>
      <c r="D3400" s="59">
        <v>4.35</v>
      </c>
      <c r="E3400" s="62">
        <v>20000</v>
      </c>
      <c r="F3400" s="59">
        <v>20200407</v>
      </c>
      <c r="G3400" s="59" t="s">
        <v>3656</v>
      </c>
      <c r="H3400" s="59">
        <v>20200630</v>
      </c>
      <c r="I3400" s="59" t="s">
        <v>367</v>
      </c>
      <c r="J3400" s="59">
        <v>4.35</v>
      </c>
      <c r="K3400" s="59" t="s">
        <v>79</v>
      </c>
      <c r="L3400" s="66">
        <v>203</v>
      </c>
    </row>
    <row r="3401" ht="25" customHeight="1" spans="1:12">
      <c r="A3401" s="59">
        <v>3399</v>
      </c>
      <c r="B3401" s="59" t="s">
        <v>158</v>
      </c>
      <c r="C3401" s="59" t="s">
        <v>3995</v>
      </c>
      <c r="D3401" s="59">
        <v>4.35</v>
      </c>
      <c r="E3401" s="62">
        <v>5000</v>
      </c>
      <c r="F3401" s="59">
        <v>20200409</v>
      </c>
      <c r="G3401" s="59" t="s">
        <v>3571</v>
      </c>
      <c r="H3401" s="59">
        <v>20200630</v>
      </c>
      <c r="I3401" s="59" t="s">
        <v>1909</v>
      </c>
      <c r="J3401" s="59">
        <v>4.35</v>
      </c>
      <c r="K3401" s="59" t="s">
        <v>79</v>
      </c>
      <c r="L3401" s="66">
        <v>49.5416666666667</v>
      </c>
    </row>
    <row r="3402" ht="25" customHeight="1" spans="1:12">
      <c r="A3402" s="59">
        <v>3400</v>
      </c>
      <c r="B3402" s="59" t="s">
        <v>158</v>
      </c>
      <c r="C3402" s="59" t="s">
        <v>3996</v>
      </c>
      <c r="D3402" s="59">
        <v>4.35</v>
      </c>
      <c r="E3402" s="62">
        <v>5000</v>
      </c>
      <c r="F3402" s="59">
        <v>20200409</v>
      </c>
      <c r="G3402" s="59" t="s">
        <v>3571</v>
      </c>
      <c r="H3402" s="59">
        <v>20200630</v>
      </c>
      <c r="I3402" s="59" t="s">
        <v>1909</v>
      </c>
      <c r="J3402" s="59">
        <v>4.35</v>
      </c>
      <c r="K3402" s="59" t="s">
        <v>79</v>
      </c>
      <c r="L3402" s="66">
        <v>49.5416666666667</v>
      </c>
    </row>
    <row r="3403" ht="25" customHeight="1" spans="1:12">
      <c r="A3403" s="59">
        <v>3401</v>
      </c>
      <c r="B3403" s="59" t="s">
        <v>158</v>
      </c>
      <c r="C3403" s="59" t="s">
        <v>3997</v>
      </c>
      <c r="D3403" s="59">
        <v>4.35</v>
      </c>
      <c r="E3403" s="62">
        <v>10000</v>
      </c>
      <c r="F3403" s="59">
        <v>20200409</v>
      </c>
      <c r="G3403" s="59" t="s">
        <v>3571</v>
      </c>
      <c r="H3403" s="59">
        <v>20200630</v>
      </c>
      <c r="I3403" s="59" t="s">
        <v>1909</v>
      </c>
      <c r="J3403" s="59">
        <v>4.35</v>
      </c>
      <c r="K3403" s="59" t="s">
        <v>79</v>
      </c>
      <c r="L3403" s="66">
        <v>99.0833333333333</v>
      </c>
    </row>
    <row r="3404" ht="25" customHeight="1" spans="1:12">
      <c r="A3404" s="59">
        <v>3402</v>
      </c>
      <c r="B3404" s="59" t="s">
        <v>464</v>
      </c>
      <c r="C3404" s="59" t="s">
        <v>3998</v>
      </c>
      <c r="D3404" s="59">
        <v>4.35</v>
      </c>
      <c r="E3404" s="62">
        <v>30000</v>
      </c>
      <c r="F3404" s="59">
        <v>20200414</v>
      </c>
      <c r="G3404" s="59" t="s">
        <v>3617</v>
      </c>
      <c r="H3404" s="59">
        <v>20200630</v>
      </c>
      <c r="I3404" s="59" t="s">
        <v>27</v>
      </c>
      <c r="J3404" s="59">
        <v>4.35</v>
      </c>
      <c r="K3404" s="59" t="s">
        <v>79</v>
      </c>
      <c r="L3404" s="66">
        <v>279.125</v>
      </c>
    </row>
    <row r="3405" ht="25" customHeight="1" spans="1:12">
      <c r="A3405" s="59">
        <v>3403</v>
      </c>
      <c r="B3405" s="59" t="s">
        <v>464</v>
      </c>
      <c r="C3405" s="59" t="s">
        <v>3999</v>
      </c>
      <c r="D3405" s="59">
        <v>4.35</v>
      </c>
      <c r="E3405" s="62">
        <v>30000</v>
      </c>
      <c r="F3405" s="59">
        <v>20200414</v>
      </c>
      <c r="G3405" s="59" t="s">
        <v>3617</v>
      </c>
      <c r="H3405" s="59">
        <v>20200630</v>
      </c>
      <c r="I3405" s="59" t="s">
        <v>3134</v>
      </c>
      <c r="J3405" s="59">
        <v>4.35</v>
      </c>
      <c r="K3405" s="59" t="s">
        <v>79</v>
      </c>
      <c r="L3405" s="66">
        <v>279.125</v>
      </c>
    </row>
    <row r="3406" ht="25" customHeight="1" spans="1:12">
      <c r="A3406" s="59">
        <v>3404</v>
      </c>
      <c r="B3406" s="59" t="s">
        <v>464</v>
      </c>
      <c r="C3406" s="59" t="s">
        <v>4000</v>
      </c>
      <c r="D3406" s="59">
        <v>4.35</v>
      </c>
      <c r="E3406" s="62">
        <v>10000</v>
      </c>
      <c r="F3406" s="59">
        <v>20200509</v>
      </c>
      <c r="G3406" s="59" t="s">
        <v>4001</v>
      </c>
      <c r="H3406" s="59">
        <v>20200630</v>
      </c>
      <c r="I3406" s="59" t="s">
        <v>2743</v>
      </c>
      <c r="J3406" s="59">
        <v>4.35</v>
      </c>
      <c r="K3406" s="59" t="s">
        <v>79</v>
      </c>
      <c r="L3406" s="66">
        <v>62.8333333333333</v>
      </c>
    </row>
    <row r="3407" ht="25" customHeight="1" spans="1:12">
      <c r="A3407" s="59">
        <v>3405</v>
      </c>
      <c r="B3407" s="59" t="s">
        <v>158</v>
      </c>
      <c r="C3407" s="59" t="s">
        <v>4002</v>
      </c>
      <c r="D3407" s="59">
        <v>4.35</v>
      </c>
      <c r="E3407" s="62">
        <v>10000</v>
      </c>
      <c r="F3407" s="59">
        <v>20200515</v>
      </c>
      <c r="G3407" s="59" t="s">
        <v>3714</v>
      </c>
      <c r="H3407" s="59">
        <v>20200630</v>
      </c>
      <c r="I3407" s="59" t="s">
        <v>1909</v>
      </c>
      <c r="J3407" s="59">
        <v>4.35</v>
      </c>
      <c r="K3407" s="59" t="s">
        <v>79</v>
      </c>
      <c r="L3407" s="66">
        <v>55.5833333333333</v>
      </c>
    </row>
    <row r="3408" ht="25" customHeight="1" spans="1:12">
      <c r="A3408" s="59">
        <v>3406</v>
      </c>
      <c r="B3408" s="59" t="s">
        <v>158</v>
      </c>
      <c r="C3408" s="59" t="s">
        <v>4003</v>
      </c>
      <c r="D3408" s="59">
        <v>4.35</v>
      </c>
      <c r="E3408" s="62">
        <v>10000</v>
      </c>
      <c r="F3408" s="59">
        <v>20200515</v>
      </c>
      <c r="G3408" s="59" t="s">
        <v>3714</v>
      </c>
      <c r="H3408" s="59">
        <v>20200630</v>
      </c>
      <c r="I3408" s="59" t="s">
        <v>1909</v>
      </c>
      <c r="J3408" s="59">
        <v>4.35</v>
      </c>
      <c r="K3408" s="59" t="s">
        <v>79</v>
      </c>
      <c r="L3408" s="66">
        <v>55.5833333333333</v>
      </c>
    </row>
    <row r="3409" ht="25" customHeight="1" spans="1:12">
      <c r="A3409" s="59">
        <v>3407</v>
      </c>
      <c r="B3409" s="59" t="s">
        <v>158</v>
      </c>
      <c r="C3409" s="59" t="s">
        <v>4004</v>
      </c>
      <c r="D3409" s="59">
        <v>4.35</v>
      </c>
      <c r="E3409" s="62">
        <v>10000</v>
      </c>
      <c r="F3409" s="59">
        <v>20200515</v>
      </c>
      <c r="G3409" s="59" t="s">
        <v>3714</v>
      </c>
      <c r="H3409" s="59">
        <v>20200630</v>
      </c>
      <c r="I3409" s="59" t="s">
        <v>1909</v>
      </c>
      <c r="J3409" s="59">
        <v>4.35</v>
      </c>
      <c r="K3409" s="59" t="s">
        <v>79</v>
      </c>
      <c r="L3409" s="66">
        <v>55.5833333333333</v>
      </c>
    </row>
    <row r="3410" ht="25" customHeight="1" spans="1:12">
      <c r="A3410" s="59">
        <v>3408</v>
      </c>
      <c r="B3410" s="59" t="s">
        <v>158</v>
      </c>
      <c r="C3410" s="59" t="s">
        <v>2279</v>
      </c>
      <c r="D3410" s="59">
        <v>4.35</v>
      </c>
      <c r="E3410" s="62">
        <v>10000</v>
      </c>
      <c r="F3410" s="59">
        <v>20200515</v>
      </c>
      <c r="G3410" s="59" t="s">
        <v>3714</v>
      </c>
      <c r="H3410" s="59">
        <v>20200630</v>
      </c>
      <c r="I3410" s="59" t="s">
        <v>1909</v>
      </c>
      <c r="J3410" s="59">
        <v>4.35</v>
      </c>
      <c r="K3410" s="59" t="s">
        <v>79</v>
      </c>
      <c r="L3410" s="66">
        <v>55.5833333333333</v>
      </c>
    </row>
    <row r="3411" ht="25" customHeight="1" spans="1:12">
      <c r="A3411" s="59">
        <v>3409</v>
      </c>
      <c r="B3411" s="59" t="s">
        <v>158</v>
      </c>
      <c r="C3411" s="59" t="s">
        <v>4005</v>
      </c>
      <c r="D3411" s="59">
        <v>4.35</v>
      </c>
      <c r="E3411" s="62">
        <v>10000</v>
      </c>
      <c r="F3411" s="59">
        <v>20200515</v>
      </c>
      <c r="G3411" s="59" t="s">
        <v>3714</v>
      </c>
      <c r="H3411" s="59">
        <v>20200630</v>
      </c>
      <c r="I3411" s="59" t="s">
        <v>1909</v>
      </c>
      <c r="J3411" s="59">
        <v>4.35</v>
      </c>
      <c r="K3411" s="59" t="s">
        <v>79</v>
      </c>
      <c r="L3411" s="66">
        <v>55.5833333333333</v>
      </c>
    </row>
    <row r="3412" ht="25" customHeight="1" spans="1:12">
      <c r="A3412" s="59">
        <v>3410</v>
      </c>
      <c r="B3412" s="59" t="s">
        <v>158</v>
      </c>
      <c r="C3412" s="59" t="s">
        <v>4006</v>
      </c>
      <c r="D3412" s="59">
        <v>4.35</v>
      </c>
      <c r="E3412" s="62">
        <v>10000</v>
      </c>
      <c r="F3412" s="59">
        <v>20200515</v>
      </c>
      <c r="G3412" s="59" t="s">
        <v>3714</v>
      </c>
      <c r="H3412" s="59">
        <v>20200630</v>
      </c>
      <c r="I3412" s="59" t="s">
        <v>1909</v>
      </c>
      <c r="J3412" s="59">
        <v>4.35</v>
      </c>
      <c r="K3412" s="59" t="s">
        <v>79</v>
      </c>
      <c r="L3412" s="66">
        <v>55.5833333333333</v>
      </c>
    </row>
    <row r="3413" ht="25" customHeight="1" spans="1:12">
      <c r="A3413" s="59">
        <v>3411</v>
      </c>
      <c r="B3413" s="59" t="s">
        <v>158</v>
      </c>
      <c r="C3413" s="59" t="s">
        <v>4007</v>
      </c>
      <c r="D3413" s="59">
        <v>4.35</v>
      </c>
      <c r="E3413" s="62">
        <v>50000</v>
      </c>
      <c r="F3413" s="59">
        <v>20200515</v>
      </c>
      <c r="G3413" s="59" t="s">
        <v>3714</v>
      </c>
      <c r="H3413" s="59">
        <v>20200630</v>
      </c>
      <c r="I3413" s="59" t="s">
        <v>1909</v>
      </c>
      <c r="J3413" s="59">
        <v>4.35</v>
      </c>
      <c r="K3413" s="59" t="s">
        <v>79</v>
      </c>
      <c r="L3413" s="66">
        <v>277.916666666667</v>
      </c>
    </row>
    <row r="3414" ht="25" customHeight="1" spans="1:12">
      <c r="A3414" s="59">
        <v>3412</v>
      </c>
      <c r="B3414" s="59" t="s">
        <v>13</v>
      </c>
      <c r="C3414" s="59" t="s">
        <v>4008</v>
      </c>
      <c r="D3414" s="59">
        <v>4.35</v>
      </c>
      <c r="E3414" s="62">
        <v>10000</v>
      </c>
      <c r="F3414" s="59">
        <v>20200518</v>
      </c>
      <c r="G3414" s="59" t="s">
        <v>4009</v>
      </c>
      <c r="H3414" s="59">
        <v>20200630</v>
      </c>
      <c r="I3414" s="59" t="s">
        <v>367</v>
      </c>
      <c r="J3414" s="59">
        <v>4.35</v>
      </c>
      <c r="K3414" s="59" t="s">
        <v>79</v>
      </c>
      <c r="L3414" s="66">
        <v>51.9583333333333</v>
      </c>
    </row>
    <row r="3415" ht="25" customHeight="1" spans="1:12">
      <c r="A3415" s="59">
        <v>3413</v>
      </c>
      <c r="B3415" s="59" t="s">
        <v>158</v>
      </c>
      <c r="C3415" s="59" t="s">
        <v>4010</v>
      </c>
      <c r="D3415" s="59">
        <v>4.35</v>
      </c>
      <c r="E3415" s="62">
        <v>10000</v>
      </c>
      <c r="F3415" s="59">
        <v>20200519</v>
      </c>
      <c r="G3415" s="59" t="s">
        <v>3770</v>
      </c>
      <c r="H3415" s="59">
        <v>20200630</v>
      </c>
      <c r="I3415" s="59" t="s">
        <v>1909</v>
      </c>
      <c r="J3415" s="59">
        <v>4.35</v>
      </c>
      <c r="K3415" s="59" t="s">
        <v>79</v>
      </c>
      <c r="L3415" s="66">
        <v>50.75</v>
      </c>
    </row>
    <row r="3416" ht="25" customHeight="1" spans="1:12">
      <c r="A3416" s="59">
        <v>3414</v>
      </c>
      <c r="B3416" s="59" t="s">
        <v>37</v>
      </c>
      <c r="C3416" s="59" t="s">
        <v>4011</v>
      </c>
      <c r="D3416" s="59">
        <v>4.35</v>
      </c>
      <c r="E3416" s="62">
        <v>10000</v>
      </c>
      <c r="F3416" s="59">
        <v>20200522</v>
      </c>
      <c r="G3416" s="59" t="s">
        <v>4012</v>
      </c>
      <c r="H3416" s="59">
        <v>20200630</v>
      </c>
      <c r="I3416" s="59" t="s">
        <v>27</v>
      </c>
      <c r="J3416" s="59">
        <v>4.35</v>
      </c>
      <c r="K3416" s="59" t="s">
        <v>79</v>
      </c>
      <c r="L3416" s="66">
        <v>47.125</v>
      </c>
    </row>
    <row r="3417" ht="25" customHeight="1" spans="1:12">
      <c r="A3417" s="59">
        <v>3415</v>
      </c>
      <c r="B3417" s="59" t="s">
        <v>37</v>
      </c>
      <c r="C3417" s="59" t="s">
        <v>4013</v>
      </c>
      <c r="D3417" s="59">
        <v>4.35</v>
      </c>
      <c r="E3417" s="62">
        <v>10000</v>
      </c>
      <c r="F3417" s="59">
        <v>20200522</v>
      </c>
      <c r="G3417" s="59" t="s">
        <v>4012</v>
      </c>
      <c r="H3417" s="59">
        <v>20200630</v>
      </c>
      <c r="I3417" s="59" t="s">
        <v>367</v>
      </c>
      <c r="J3417" s="59">
        <v>4.35</v>
      </c>
      <c r="K3417" s="59" t="s">
        <v>79</v>
      </c>
      <c r="L3417" s="66">
        <v>47.125</v>
      </c>
    </row>
    <row r="3418" ht="25" customHeight="1" spans="1:12">
      <c r="A3418" s="59">
        <v>3416</v>
      </c>
      <c r="B3418" s="59" t="s">
        <v>37</v>
      </c>
      <c r="C3418" s="59" t="s">
        <v>4014</v>
      </c>
      <c r="D3418" s="59">
        <v>4.35</v>
      </c>
      <c r="E3418" s="62">
        <v>10000</v>
      </c>
      <c r="F3418" s="59">
        <v>20200522</v>
      </c>
      <c r="G3418" s="59" t="s">
        <v>4012</v>
      </c>
      <c r="H3418" s="59">
        <v>20200630</v>
      </c>
      <c r="I3418" s="59" t="s">
        <v>27</v>
      </c>
      <c r="J3418" s="59">
        <v>4.35</v>
      </c>
      <c r="K3418" s="59" t="s">
        <v>79</v>
      </c>
      <c r="L3418" s="66">
        <v>47.125</v>
      </c>
    </row>
    <row r="3419" ht="25" customHeight="1" spans="1:12">
      <c r="A3419" s="59">
        <v>3417</v>
      </c>
      <c r="B3419" s="59" t="s">
        <v>37</v>
      </c>
      <c r="C3419" s="59" t="s">
        <v>4015</v>
      </c>
      <c r="D3419" s="59">
        <v>4.35</v>
      </c>
      <c r="E3419" s="62">
        <v>10000</v>
      </c>
      <c r="F3419" s="59">
        <v>20200522</v>
      </c>
      <c r="G3419" s="59" t="s">
        <v>4012</v>
      </c>
      <c r="H3419" s="59">
        <v>20200630</v>
      </c>
      <c r="I3419" s="59" t="s">
        <v>367</v>
      </c>
      <c r="J3419" s="59">
        <v>4.35</v>
      </c>
      <c r="K3419" s="59" t="s">
        <v>79</v>
      </c>
      <c r="L3419" s="66">
        <v>47.125</v>
      </c>
    </row>
    <row r="3420" ht="25" customHeight="1" spans="1:12">
      <c r="A3420" s="59">
        <v>3418</v>
      </c>
      <c r="B3420" s="59" t="s">
        <v>37</v>
      </c>
      <c r="C3420" s="59" t="s">
        <v>4016</v>
      </c>
      <c r="D3420" s="59">
        <v>4.35</v>
      </c>
      <c r="E3420" s="62">
        <v>40000</v>
      </c>
      <c r="F3420" s="59">
        <v>20200522</v>
      </c>
      <c r="G3420" s="59" t="s">
        <v>4012</v>
      </c>
      <c r="H3420" s="59">
        <v>20200630</v>
      </c>
      <c r="I3420" s="59" t="s">
        <v>27</v>
      </c>
      <c r="J3420" s="59">
        <v>4.35</v>
      </c>
      <c r="K3420" s="59" t="s">
        <v>79</v>
      </c>
      <c r="L3420" s="66">
        <v>188.5</v>
      </c>
    </row>
    <row r="3421" ht="25" customHeight="1" spans="1:12">
      <c r="A3421" s="59">
        <v>3419</v>
      </c>
      <c r="B3421" s="59" t="s">
        <v>37</v>
      </c>
      <c r="C3421" s="59" t="s">
        <v>4017</v>
      </c>
      <c r="D3421" s="59">
        <v>4.35</v>
      </c>
      <c r="E3421" s="62">
        <v>10000</v>
      </c>
      <c r="F3421" s="59">
        <v>20200525</v>
      </c>
      <c r="G3421" s="59" t="s">
        <v>3561</v>
      </c>
      <c r="H3421" s="59">
        <v>20200630</v>
      </c>
      <c r="I3421" s="59" t="s">
        <v>27</v>
      </c>
      <c r="J3421" s="59">
        <v>4.35</v>
      </c>
      <c r="K3421" s="59" t="s">
        <v>79</v>
      </c>
      <c r="L3421" s="66">
        <v>43.5</v>
      </c>
    </row>
    <row r="3422" ht="25" customHeight="1" spans="1:12">
      <c r="A3422" s="59">
        <v>3420</v>
      </c>
      <c r="B3422" s="59" t="s">
        <v>37</v>
      </c>
      <c r="C3422" s="59" t="s">
        <v>4018</v>
      </c>
      <c r="D3422" s="59">
        <v>4.35</v>
      </c>
      <c r="E3422" s="62">
        <v>20000</v>
      </c>
      <c r="F3422" s="59">
        <v>20200525</v>
      </c>
      <c r="G3422" s="59" t="s">
        <v>3561</v>
      </c>
      <c r="H3422" s="59">
        <v>20200630</v>
      </c>
      <c r="I3422" s="59" t="s">
        <v>27</v>
      </c>
      <c r="J3422" s="59">
        <v>4.35</v>
      </c>
      <c r="K3422" s="59" t="s">
        <v>79</v>
      </c>
      <c r="L3422" s="66">
        <v>87</v>
      </c>
    </row>
    <row r="3423" ht="25" customHeight="1" spans="1:12">
      <c r="A3423" s="59">
        <v>3421</v>
      </c>
      <c r="B3423" s="59" t="s">
        <v>37</v>
      </c>
      <c r="C3423" s="59" t="s">
        <v>4019</v>
      </c>
      <c r="D3423" s="59">
        <v>4.35</v>
      </c>
      <c r="E3423" s="62">
        <v>20000</v>
      </c>
      <c r="F3423" s="59">
        <v>20200526</v>
      </c>
      <c r="G3423" s="59" t="s">
        <v>3726</v>
      </c>
      <c r="H3423" s="59">
        <v>20200630</v>
      </c>
      <c r="I3423" s="59" t="s">
        <v>27</v>
      </c>
      <c r="J3423" s="59">
        <v>4.35</v>
      </c>
      <c r="K3423" s="59" t="s">
        <v>79</v>
      </c>
      <c r="L3423" s="66">
        <v>84.5833333333333</v>
      </c>
    </row>
    <row r="3424" ht="25" customHeight="1" spans="1:12">
      <c r="A3424" s="59">
        <v>3422</v>
      </c>
      <c r="B3424" s="59" t="s">
        <v>158</v>
      </c>
      <c r="C3424" s="59" t="s">
        <v>4020</v>
      </c>
      <c r="D3424" s="59">
        <v>4.35</v>
      </c>
      <c r="E3424" s="62">
        <v>10000</v>
      </c>
      <c r="F3424" s="59">
        <v>20200601</v>
      </c>
      <c r="G3424" s="59" t="s">
        <v>3545</v>
      </c>
      <c r="H3424" s="59">
        <v>20200630</v>
      </c>
      <c r="I3424" s="59" t="s">
        <v>1909</v>
      </c>
      <c r="J3424" s="59">
        <v>4.35</v>
      </c>
      <c r="K3424" s="59" t="s">
        <v>79</v>
      </c>
      <c r="L3424" s="66">
        <v>35.0416666666667</v>
      </c>
    </row>
    <row r="3425" ht="25" customHeight="1" spans="1:12">
      <c r="A3425" s="59">
        <v>3423</v>
      </c>
      <c r="B3425" s="59" t="s">
        <v>158</v>
      </c>
      <c r="C3425" s="59" t="s">
        <v>4021</v>
      </c>
      <c r="D3425" s="59">
        <v>4.35</v>
      </c>
      <c r="E3425" s="62">
        <v>10000</v>
      </c>
      <c r="F3425" s="59">
        <v>20200601</v>
      </c>
      <c r="G3425" s="59" t="s">
        <v>3545</v>
      </c>
      <c r="H3425" s="59">
        <v>20200630</v>
      </c>
      <c r="I3425" s="59" t="s">
        <v>1909</v>
      </c>
      <c r="J3425" s="59">
        <v>4.35</v>
      </c>
      <c r="K3425" s="59" t="s">
        <v>79</v>
      </c>
      <c r="L3425" s="66">
        <v>35.0416666666667</v>
      </c>
    </row>
    <row r="3426" ht="25" customHeight="1" spans="1:12">
      <c r="A3426" s="59">
        <v>3424</v>
      </c>
      <c r="B3426" s="59" t="s">
        <v>464</v>
      </c>
      <c r="C3426" s="59" t="s">
        <v>4022</v>
      </c>
      <c r="D3426" s="59">
        <v>4.35</v>
      </c>
      <c r="E3426" s="62">
        <v>20000</v>
      </c>
      <c r="F3426" s="59">
        <v>20200601</v>
      </c>
      <c r="G3426" s="59" t="s">
        <v>3545</v>
      </c>
      <c r="H3426" s="59">
        <v>20200630</v>
      </c>
      <c r="I3426" s="59" t="s">
        <v>2743</v>
      </c>
      <c r="J3426" s="59">
        <v>4.35</v>
      </c>
      <c r="K3426" s="59" t="s">
        <v>79</v>
      </c>
      <c r="L3426" s="66">
        <v>70.0833333333333</v>
      </c>
    </row>
    <row r="3427" ht="25" customHeight="1" spans="1:12">
      <c r="A3427" s="59">
        <v>3425</v>
      </c>
      <c r="B3427" s="59" t="s">
        <v>158</v>
      </c>
      <c r="C3427" s="59" t="s">
        <v>219</v>
      </c>
      <c r="D3427" s="59">
        <v>4.35</v>
      </c>
      <c r="E3427" s="62">
        <v>20000</v>
      </c>
      <c r="F3427" s="59">
        <v>20200601</v>
      </c>
      <c r="G3427" s="59" t="s">
        <v>3545</v>
      </c>
      <c r="H3427" s="59">
        <v>20200630</v>
      </c>
      <c r="I3427" s="59" t="s">
        <v>1909</v>
      </c>
      <c r="J3427" s="59">
        <v>4.35</v>
      </c>
      <c r="K3427" s="59" t="s">
        <v>79</v>
      </c>
      <c r="L3427" s="66">
        <v>70.0833333333333</v>
      </c>
    </row>
    <row r="3428" ht="25" customHeight="1" spans="1:12">
      <c r="A3428" s="59">
        <v>3426</v>
      </c>
      <c r="B3428" s="59" t="s">
        <v>464</v>
      </c>
      <c r="C3428" s="59" t="s">
        <v>4023</v>
      </c>
      <c r="D3428" s="59">
        <v>4.35</v>
      </c>
      <c r="E3428" s="62">
        <v>20000</v>
      </c>
      <c r="F3428" s="59">
        <v>20200601</v>
      </c>
      <c r="G3428" s="59" t="s">
        <v>3545</v>
      </c>
      <c r="H3428" s="59">
        <v>20200630</v>
      </c>
      <c r="I3428" s="59" t="s">
        <v>2743</v>
      </c>
      <c r="J3428" s="59">
        <v>4.35</v>
      </c>
      <c r="K3428" s="59" t="s">
        <v>79</v>
      </c>
      <c r="L3428" s="66">
        <v>70.0833333333333</v>
      </c>
    </row>
    <row r="3429" ht="25" customHeight="1" spans="1:12">
      <c r="A3429" s="59">
        <v>3427</v>
      </c>
      <c r="B3429" s="59" t="s">
        <v>158</v>
      </c>
      <c r="C3429" s="59" t="s">
        <v>4024</v>
      </c>
      <c r="D3429" s="59">
        <v>4.35</v>
      </c>
      <c r="E3429" s="62">
        <v>30000</v>
      </c>
      <c r="F3429" s="59">
        <v>20200601</v>
      </c>
      <c r="G3429" s="59" t="s">
        <v>3545</v>
      </c>
      <c r="H3429" s="59">
        <v>20200630</v>
      </c>
      <c r="I3429" s="59" t="s">
        <v>1909</v>
      </c>
      <c r="J3429" s="59">
        <v>4.35</v>
      </c>
      <c r="K3429" s="59" t="s">
        <v>79</v>
      </c>
      <c r="L3429" s="66">
        <v>105.125</v>
      </c>
    </row>
    <row r="3430" ht="25" customHeight="1" spans="1:12">
      <c r="A3430" s="59">
        <v>3428</v>
      </c>
      <c r="B3430" s="59" t="s">
        <v>158</v>
      </c>
      <c r="C3430" s="59" t="s">
        <v>4025</v>
      </c>
      <c r="D3430" s="59">
        <v>4.35</v>
      </c>
      <c r="E3430" s="62">
        <v>30000</v>
      </c>
      <c r="F3430" s="59">
        <v>20200601</v>
      </c>
      <c r="G3430" s="59" t="s">
        <v>3545</v>
      </c>
      <c r="H3430" s="59">
        <v>20200630</v>
      </c>
      <c r="I3430" s="59" t="s">
        <v>1909</v>
      </c>
      <c r="J3430" s="59">
        <v>4.35</v>
      </c>
      <c r="K3430" s="59" t="s">
        <v>79</v>
      </c>
      <c r="L3430" s="66">
        <v>105.125</v>
      </c>
    </row>
    <row r="3431" ht="25" customHeight="1" spans="1:12">
      <c r="A3431" s="59">
        <v>3429</v>
      </c>
      <c r="B3431" s="59" t="s">
        <v>13</v>
      </c>
      <c r="C3431" s="59" t="s">
        <v>4026</v>
      </c>
      <c r="D3431" s="59">
        <v>4.35</v>
      </c>
      <c r="E3431" s="62">
        <v>10000</v>
      </c>
      <c r="F3431" s="59">
        <v>20200604</v>
      </c>
      <c r="G3431" s="59" t="s">
        <v>1774</v>
      </c>
      <c r="H3431" s="59">
        <v>20200630</v>
      </c>
      <c r="I3431" s="59" t="s">
        <v>367</v>
      </c>
      <c r="J3431" s="59">
        <v>4.35</v>
      </c>
      <c r="K3431" s="59" t="s">
        <v>79</v>
      </c>
      <c r="L3431" s="66">
        <v>31.4166666666667</v>
      </c>
    </row>
    <row r="3432" ht="25" customHeight="1" spans="1:12">
      <c r="A3432" s="59">
        <v>3430</v>
      </c>
      <c r="B3432" s="59" t="s">
        <v>13</v>
      </c>
      <c r="C3432" s="59" t="s">
        <v>4027</v>
      </c>
      <c r="D3432" s="59">
        <v>4.35</v>
      </c>
      <c r="E3432" s="62">
        <v>10000</v>
      </c>
      <c r="F3432" s="59">
        <v>20200604</v>
      </c>
      <c r="G3432" s="59" t="s">
        <v>1774</v>
      </c>
      <c r="H3432" s="59">
        <v>20200630</v>
      </c>
      <c r="I3432" s="59" t="s">
        <v>367</v>
      </c>
      <c r="J3432" s="59">
        <v>4.35</v>
      </c>
      <c r="K3432" s="59" t="s">
        <v>79</v>
      </c>
      <c r="L3432" s="66">
        <v>31.4166666666667</v>
      </c>
    </row>
    <row r="3433" ht="25" customHeight="1" spans="1:12">
      <c r="A3433" s="59">
        <v>3431</v>
      </c>
      <c r="B3433" s="59" t="s">
        <v>37</v>
      </c>
      <c r="C3433" s="59" t="s">
        <v>4028</v>
      </c>
      <c r="D3433" s="59">
        <v>4.35</v>
      </c>
      <c r="E3433" s="62">
        <v>20000</v>
      </c>
      <c r="F3433" s="59">
        <v>20200604</v>
      </c>
      <c r="G3433" s="59" t="s">
        <v>1774</v>
      </c>
      <c r="H3433" s="59">
        <v>20200630</v>
      </c>
      <c r="I3433" s="59" t="s">
        <v>367</v>
      </c>
      <c r="J3433" s="59">
        <v>4.35</v>
      </c>
      <c r="K3433" s="59" t="s">
        <v>79</v>
      </c>
      <c r="L3433" s="66">
        <v>62.8333333333333</v>
      </c>
    </row>
    <row r="3434" ht="25" customHeight="1" spans="1:12">
      <c r="A3434" s="59">
        <v>3432</v>
      </c>
      <c r="B3434" s="59" t="s">
        <v>37</v>
      </c>
      <c r="C3434" s="59" t="s">
        <v>4029</v>
      </c>
      <c r="D3434" s="59">
        <v>4.35</v>
      </c>
      <c r="E3434" s="62">
        <v>30000</v>
      </c>
      <c r="F3434" s="59">
        <v>20200605</v>
      </c>
      <c r="G3434" s="59" t="s">
        <v>4030</v>
      </c>
      <c r="H3434" s="59">
        <v>20200630</v>
      </c>
      <c r="I3434" s="59" t="s">
        <v>27</v>
      </c>
      <c r="J3434" s="59">
        <v>4.35</v>
      </c>
      <c r="K3434" s="59" t="s">
        <v>79</v>
      </c>
      <c r="L3434" s="66">
        <v>90.625</v>
      </c>
    </row>
    <row r="3435" ht="25" customHeight="1" spans="1:12">
      <c r="A3435" s="59">
        <v>3433</v>
      </c>
      <c r="B3435" s="59" t="s">
        <v>37</v>
      </c>
      <c r="C3435" s="59" t="s">
        <v>4031</v>
      </c>
      <c r="D3435" s="59">
        <v>4.35</v>
      </c>
      <c r="E3435" s="62">
        <v>5000</v>
      </c>
      <c r="F3435" s="59">
        <v>20200609</v>
      </c>
      <c r="G3435" s="59" t="s">
        <v>1805</v>
      </c>
      <c r="H3435" s="59">
        <v>20200630</v>
      </c>
      <c r="I3435" s="59" t="s">
        <v>367</v>
      </c>
      <c r="J3435" s="59">
        <v>4.35</v>
      </c>
      <c r="K3435" s="59" t="s">
        <v>79</v>
      </c>
      <c r="L3435" s="66">
        <v>12.6875</v>
      </c>
    </row>
    <row r="3436" ht="25" customHeight="1" spans="1:12">
      <c r="A3436" s="59">
        <v>3434</v>
      </c>
      <c r="B3436" s="59" t="s">
        <v>37</v>
      </c>
      <c r="C3436" s="59" t="s">
        <v>4032</v>
      </c>
      <c r="D3436" s="59">
        <v>4.35</v>
      </c>
      <c r="E3436" s="62">
        <v>10000</v>
      </c>
      <c r="F3436" s="59">
        <v>20200609</v>
      </c>
      <c r="G3436" s="59" t="s">
        <v>1805</v>
      </c>
      <c r="H3436" s="59">
        <v>20200630</v>
      </c>
      <c r="I3436" s="59" t="s">
        <v>367</v>
      </c>
      <c r="J3436" s="59">
        <v>4.35</v>
      </c>
      <c r="K3436" s="59" t="s">
        <v>79</v>
      </c>
      <c r="L3436" s="66">
        <v>25.375</v>
      </c>
    </row>
    <row r="3437" ht="25" customHeight="1" spans="1:12">
      <c r="A3437" s="59">
        <v>3435</v>
      </c>
      <c r="B3437" s="59" t="s">
        <v>37</v>
      </c>
      <c r="C3437" s="59" t="s">
        <v>4033</v>
      </c>
      <c r="D3437" s="59">
        <v>4.35</v>
      </c>
      <c r="E3437" s="62">
        <v>10000</v>
      </c>
      <c r="F3437" s="59">
        <v>20200609</v>
      </c>
      <c r="G3437" s="59" t="s">
        <v>1805</v>
      </c>
      <c r="H3437" s="59">
        <v>20200630</v>
      </c>
      <c r="I3437" s="59" t="s">
        <v>367</v>
      </c>
      <c r="J3437" s="59">
        <v>4.35</v>
      </c>
      <c r="K3437" s="59" t="s">
        <v>79</v>
      </c>
      <c r="L3437" s="66">
        <v>25.375</v>
      </c>
    </row>
    <row r="3438" ht="25" customHeight="1" spans="1:12">
      <c r="A3438" s="59">
        <v>3436</v>
      </c>
      <c r="B3438" s="59" t="s">
        <v>37</v>
      </c>
      <c r="C3438" s="59" t="s">
        <v>4034</v>
      </c>
      <c r="D3438" s="59">
        <v>4.35</v>
      </c>
      <c r="E3438" s="62">
        <v>10000</v>
      </c>
      <c r="F3438" s="59">
        <v>20200609</v>
      </c>
      <c r="G3438" s="59" t="s">
        <v>1805</v>
      </c>
      <c r="H3438" s="59">
        <v>20200630</v>
      </c>
      <c r="I3438" s="59" t="s">
        <v>367</v>
      </c>
      <c r="J3438" s="59">
        <v>4.35</v>
      </c>
      <c r="K3438" s="59" t="s">
        <v>79</v>
      </c>
      <c r="L3438" s="66">
        <v>25.375</v>
      </c>
    </row>
    <row r="3439" ht="25" customHeight="1" spans="1:12">
      <c r="A3439" s="59">
        <v>3437</v>
      </c>
      <c r="B3439" s="59" t="s">
        <v>37</v>
      </c>
      <c r="C3439" s="59" t="s">
        <v>4035</v>
      </c>
      <c r="D3439" s="59">
        <v>4.35</v>
      </c>
      <c r="E3439" s="62">
        <v>10000</v>
      </c>
      <c r="F3439" s="59">
        <v>20200609</v>
      </c>
      <c r="G3439" s="59" t="s">
        <v>1805</v>
      </c>
      <c r="H3439" s="59">
        <v>20200630</v>
      </c>
      <c r="I3439" s="59" t="s">
        <v>367</v>
      </c>
      <c r="J3439" s="59">
        <v>4.35</v>
      </c>
      <c r="K3439" s="59" t="s">
        <v>79</v>
      </c>
      <c r="L3439" s="66">
        <v>25.375</v>
      </c>
    </row>
    <row r="3440" ht="25" customHeight="1" spans="1:12">
      <c r="A3440" s="59">
        <v>3438</v>
      </c>
      <c r="B3440" s="59" t="s">
        <v>37</v>
      </c>
      <c r="C3440" s="59" t="s">
        <v>4036</v>
      </c>
      <c r="D3440" s="59">
        <v>4.35</v>
      </c>
      <c r="E3440" s="62">
        <v>20000</v>
      </c>
      <c r="F3440" s="59">
        <v>20200609</v>
      </c>
      <c r="G3440" s="59" t="s">
        <v>1805</v>
      </c>
      <c r="H3440" s="59">
        <v>20200630</v>
      </c>
      <c r="I3440" s="59" t="s">
        <v>27</v>
      </c>
      <c r="J3440" s="59">
        <v>4.35</v>
      </c>
      <c r="K3440" s="59" t="s">
        <v>79</v>
      </c>
      <c r="L3440" s="66">
        <v>50.75</v>
      </c>
    </row>
    <row r="3441" ht="25" customHeight="1" spans="1:12">
      <c r="A3441" s="59">
        <v>3439</v>
      </c>
      <c r="B3441" s="59" t="s">
        <v>158</v>
      </c>
      <c r="C3441" s="59" t="s">
        <v>4037</v>
      </c>
      <c r="D3441" s="59">
        <v>4.35</v>
      </c>
      <c r="E3441" s="62">
        <v>20000</v>
      </c>
      <c r="F3441" s="59">
        <v>20200615</v>
      </c>
      <c r="G3441" s="59" t="s">
        <v>2647</v>
      </c>
      <c r="H3441" s="59">
        <v>20200630</v>
      </c>
      <c r="I3441" s="59" t="s">
        <v>137</v>
      </c>
      <c r="J3441" s="59">
        <v>4.35</v>
      </c>
      <c r="K3441" s="59" t="s">
        <v>79</v>
      </c>
      <c r="L3441" s="66">
        <v>36.25</v>
      </c>
    </row>
    <row r="3442" ht="25" customHeight="1" spans="1:12">
      <c r="A3442" s="59">
        <v>3440</v>
      </c>
      <c r="B3442" s="59" t="s">
        <v>37</v>
      </c>
      <c r="C3442" s="59" t="s">
        <v>4038</v>
      </c>
      <c r="D3442" s="59">
        <v>4.35</v>
      </c>
      <c r="E3442" s="62">
        <v>30000</v>
      </c>
      <c r="F3442" s="59">
        <v>20200616</v>
      </c>
      <c r="G3442" s="59" t="s">
        <v>1914</v>
      </c>
      <c r="H3442" s="59">
        <v>20200630</v>
      </c>
      <c r="I3442" s="59" t="s">
        <v>27</v>
      </c>
      <c r="J3442" s="59">
        <v>4.35</v>
      </c>
      <c r="K3442" s="59" t="s">
        <v>79</v>
      </c>
      <c r="L3442" s="66">
        <v>50.75</v>
      </c>
    </row>
    <row r="3443" ht="25" customHeight="1" spans="1:12">
      <c r="A3443" s="59">
        <v>3441</v>
      </c>
      <c r="B3443" s="59" t="s">
        <v>37</v>
      </c>
      <c r="C3443" s="59" t="s">
        <v>4039</v>
      </c>
      <c r="D3443" s="59">
        <v>4.35</v>
      </c>
      <c r="E3443" s="62">
        <v>10000</v>
      </c>
      <c r="F3443" s="59">
        <v>20200617</v>
      </c>
      <c r="G3443" s="59" t="s">
        <v>3582</v>
      </c>
      <c r="H3443" s="59">
        <v>20200630</v>
      </c>
      <c r="I3443" s="59" t="s">
        <v>367</v>
      </c>
      <c r="J3443" s="59">
        <v>4.35</v>
      </c>
      <c r="K3443" s="59" t="s">
        <v>79</v>
      </c>
      <c r="L3443" s="66">
        <v>15.7083333333333</v>
      </c>
    </row>
    <row r="3444" ht="25" customHeight="1" spans="1:12">
      <c r="A3444" s="59">
        <v>3442</v>
      </c>
      <c r="B3444" s="59" t="s">
        <v>37</v>
      </c>
      <c r="C3444" s="59" t="s">
        <v>4040</v>
      </c>
      <c r="D3444" s="59">
        <v>4.35</v>
      </c>
      <c r="E3444" s="62">
        <v>10000</v>
      </c>
      <c r="F3444" s="59">
        <v>20200617</v>
      </c>
      <c r="G3444" s="59" t="s">
        <v>3582</v>
      </c>
      <c r="H3444" s="59">
        <v>20200630</v>
      </c>
      <c r="I3444" s="59" t="s">
        <v>367</v>
      </c>
      <c r="J3444" s="59">
        <v>4.35</v>
      </c>
      <c r="K3444" s="59" t="s">
        <v>79</v>
      </c>
      <c r="L3444" s="66">
        <v>15.7083333333333</v>
      </c>
    </row>
    <row r="3445" ht="25" customHeight="1" spans="1:12">
      <c r="A3445" s="59">
        <v>3443</v>
      </c>
      <c r="B3445" s="59" t="s">
        <v>37</v>
      </c>
      <c r="C3445" s="59" t="s">
        <v>4041</v>
      </c>
      <c r="D3445" s="59">
        <v>4.35</v>
      </c>
      <c r="E3445" s="62">
        <v>20000</v>
      </c>
      <c r="F3445" s="59">
        <v>20200617</v>
      </c>
      <c r="G3445" s="59" t="s">
        <v>3582</v>
      </c>
      <c r="H3445" s="59">
        <v>20200630</v>
      </c>
      <c r="I3445" s="59" t="s">
        <v>367</v>
      </c>
      <c r="J3445" s="59">
        <v>4.35</v>
      </c>
      <c r="K3445" s="59" t="s">
        <v>79</v>
      </c>
      <c r="L3445" s="66">
        <v>31.4166666666667</v>
      </c>
    </row>
    <row r="3446" ht="25" customHeight="1" spans="1:12">
      <c r="A3446" s="59">
        <v>3444</v>
      </c>
      <c r="B3446" s="59" t="s">
        <v>37</v>
      </c>
      <c r="C3446" s="59" t="s">
        <v>4042</v>
      </c>
      <c r="D3446" s="59">
        <v>4.35</v>
      </c>
      <c r="E3446" s="62">
        <v>20000</v>
      </c>
      <c r="F3446" s="59">
        <v>20200617</v>
      </c>
      <c r="G3446" s="59" t="s">
        <v>3582</v>
      </c>
      <c r="H3446" s="59">
        <v>20200630</v>
      </c>
      <c r="I3446" s="59" t="s">
        <v>367</v>
      </c>
      <c r="J3446" s="59">
        <v>4.35</v>
      </c>
      <c r="K3446" s="59" t="s">
        <v>79</v>
      </c>
      <c r="L3446" s="66">
        <v>31.4166666666667</v>
      </c>
    </row>
    <row r="3447" ht="25" customHeight="1" spans="1:12">
      <c r="A3447" s="59">
        <v>3445</v>
      </c>
      <c r="B3447" s="59" t="s">
        <v>37</v>
      </c>
      <c r="C3447" s="59" t="s">
        <v>4043</v>
      </c>
      <c r="D3447" s="59">
        <v>4.35</v>
      </c>
      <c r="E3447" s="62">
        <v>20000</v>
      </c>
      <c r="F3447" s="59">
        <v>20200617</v>
      </c>
      <c r="G3447" s="59" t="s">
        <v>3582</v>
      </c>
      <c r="H3447" s="59">
        <v>20200630</v>
      </c>
      <c r="I3447" s="59" t="s">
        <v>367</v>
      </c>
      <c r="J3447" s="59">
        <v>4.35</v>
      </c>
      <c r="K3447" s="59" t="s">
        <v>79</v>
      </c>
      <c r="L3447" s="66">
        <v>31.4166666666667</v>
      </c>
    </row>
    <row r="3448" ht="25" customHeight="1" spans="1:12">
      <c r="A3448" s="59">
        <v>3446</v>
      </c>
      <c r="B3448" s="59" t="s">
        <v>37</v>
      </c>
      <c r="C3448" s="59" t="s">
        <v>4044</v>
      </c>
      <c r="D3448" s="59">
        <v>4.35</v>
      </c>
      <c r="E3448" s="62">
        <v>20000</v>
      </c>
      <c r="F3448" s="59">
        <v>20200617</v>
      </c>
      <c r="G3448" s="59" t="s">
        <v>3582</v>
      </c>
      <c r="H3448" s="59">
        <v>20200630</v>
      </c>
      <c r="I3448" s="59" t="s">
        <v>367</v>
      </c>
      <c r="J3448" s="59">
        <v>4.35</v>
      </c>
      <c r="K3448" s="59" t="s">
        <v>79</v>
      </c>
      <c r="L3448" s="66">
        <v>31.4166666666667</v>
      </c>
    </row>
    <row r="3449" ht="25" customHeight="1" spans="1:12">
      <c r="A3449" s="59">
        <v>3447</v>
      </c>
      <c r="B3449" s="59" t="s">
        <v>37</v>
      </c>
      <c r="C3449" s="59" t="s">
        <v>4045</v>
      </c>
      <c r="D3449" s="59">
        <v>4.35</v>
      </c>
      <c r="E3449" s="62">
        <v>10000</v>
      </c>
      <c r="F3449" s="59">
        <v>20200619</v>
      </c>
      <c r="G3449" s="59" t="s">
        <v>4046</v>
      </c>
      <c r="H3449" s="59">
        <v>20200630</v>
      </c>
      <c r="I3449" s="59" t="s">
        <v>87</v>
      </c>
      <c r="J3449" s="59">
        <v>4.35</v>
      </c>
      <c r="K3449" s="59" t="s">
        <v>79</v>
      </c>
      <c r="L3449" s="66">
        <v>13.2916666666667</v>
      </c>
    </row>
    <row r="3450" ht="25" customHeight="1" spans="1:12">
      <c r="A3450" s="59">
        <v>3448</v>
      </c>
      <c r="B3450" s="59" t="s">
        <v>37</v>
      </c>
      <c r="C3450" s="59" t="s">
        <v>4047</v>
      </c>
      <c r="D3450" s="59">
        <v>4.35</v>
      </c>
      <c r="E3450" s="62">
        <v>10000</v>
      </c>
      <c r="F3450" s="59">
        <v>20200619</v>
      </c>
      <c r="G3450" s="59" t="s">
        <v>4046</v>
      </c>
      <c r="H3450" s="59">
        <v>20200630</v>
      </c>
      <c r="I3450" s="59" t="s">
        <v>367</v>
      </c>
      <c r="J3450" s="59">
        <v>4.35</v>
      </c>
      <c r="K3450" s="59" t="s">
        <v>79</v>
      </c>
      <c r="L3450" s="66">
        <v>13.2916666666667</v>
      </c>
    </row>
    <row r="3451" ht="25" customHeight="1" spans="1:12">
      <c r="A3451" s="59">
        <v>3449</v>
      </c>
      <c r="B3451" s="59" t="s">
        <v>37</v>
      </c>
      <c r="C3451" s="59" t="s">
        <v>4048</v>
      </c>
      <c r="D3451" s="59">
        <v>4.35</v>
      </c>
      <c r="E3451" s="62">
        <v>10000</v>
      </c>
      <c r="F3451" s="59">
        <v>20200622</v>
      </c>
      <c r="G3451" s="59" t="s">
        <v>2650</v>
      </c>
      <c r="H3451" s="59">
        <v>20200630</v>
      </c>
      <c r="I3451" s="59" t="s">
        <v>367</v>
      </c>
      <c r="J3451" s="59">
        <v>4.35</v>
      </c>
      <c r="K3451" s="59" t="s">
        <v>79</v>
      </c>
      <c r="L3451" s="66">
        <v>9.66666666666667</v>
      </c>
    </row>
    <row r="3452" ht="25" customHeight="1" spans="1:12">
      <c r="A3452" s="59">
        <v>3450</v>
      </c>
      <c r="B3452" s="59" t="s">
        <v>23</v>
      </c>
      <c r="C3452" s="59" t="s">
        <v>4049</v>
      </c>
      <c r="D3452" s="59">
        <v>4.35</v>
      </c>
      <c r="E3452" s="62">
        <v>5000</v>
      </c>
      <c r="F3452" s="59">
        <v>20200411</v>
      </c>
      <c r="G3452" s="59">
        <v>20210411</v>
      </c>
      <c r="H3452" s="59">
        <v>20200630</v>
      </c>
      <c r="I3452" s="59" t="s">
        <v>27</v>
      </c>
      <c r="J3452" s="59">
        <v>4.35</v>
      </c>
      <c r="K3452" s="59" t="s">
        <v>79</v>
      </c>
      <c r="L3452" s="66">
        <v>48.94</v>
      </c>
    </row>
    <row r="3453" ht="25" customHeight="1" spans="1:12">
      <c r="A3453" s="59">
        <v>3451</v>
      </c>
      <c r="B3453" s="59" t="s">
        <v>23</v>
      </c>
      <c r="C3453" s="59" t="s">
        <v>4050</v>
      </c>
      <c r="D3453" s="59">
        <v>4.35</v>
      </c>
      <c r="E3453" s="62">
        <v>20000</v>
      </c>
      <c r="F3453" s="59">
        <v>20200411</v>
      </c>
      <c r="G3453" s="59">
        <v>20210411</v>
      </c>
      <c r="H3453" s="59">
        <v>20200630</v>
      </c>
      <c r="I3453" s="59" t="s">
        <v>50</v>
      </c>
      <c r="J3453" s="59">
        <v>4.35</v>
      </c>
      <c r="K3453" s="59" t="s">
        <v>79</v>
      </c>
      <c r="L3453" s="66">
        <v>195.75</v>
      </c>
    </row>
    <row r="3454" ht="25" customHeight="1" spans="1:12">
      <c r="A3454" s="59">
        <v>3452</v>
      </c>
      <c r="B3454" s="59" t="s">
        <v>23</v>
      </c>
      <c r="C3454" s="59" t="s">
        <v>4051</v>
      </c>
      <c r="D3454" s="59">
        <v>4.35</v>
      </c>
      <c r="E3454" s="62">
        <v>10000</v>
      </c>
      <c r="F3454" s="59">
        <v>20200424</v>
      </c>
      <c r="G3454" s="59">
        <v>20210424</v>
      </c>
      <c r="H3454" s="59">
        <v>20200630</v>
      </c>
      <c r="I3454" s="59" t="s">
        <v>27</v>
      </c>
      <c r="J3454" s="59">
        <v>4.35</v>
      </c>
      <c r="K3454" s="59" t="s">
        <v>79</v>
      </c>
      <c r="L3454" s="66">
        <v>82.17</v>
      </c>
    </row>
    <row r="3455" ht="25" customHeight="1" spans="1:12">
      <c r="A3455" s="59">
        <v>3453</v>
      </c>
      <c r="B3455" s="59" t="s">
        <v>258</v>
      </c>
      <c r="C3455" s="59" t="s">
        <v>4052</v>
      </c>
      <c r="D3455" s="59">
        <v>4.35</v>
      </c>
      <c r="E3455" s="62">
        <v>15000</v>
      </c>
      <c r="F3455" s="59">
        <v>20200522</v>
      </c>
      <c r="G3455" s="59">
        <v>20210522</v>
      </c>
      <c r="H3455" s="59">
        <v>20200630</v>
      </c>
      <c r="I3455" s="59" t="s">
        <v>27</v>
      </c>
      <c r="J3455" s="59">
        <v>4.35</v>
      </c>
      <c r="K3455" s="59" t="s">
        <v>79</v>
      </c>
      <c r="L3455" s="66">
        <v>72.5</v>
      </c>
    </row>
    <row r="3456" ht="25" customHeight="1" spans="1:12">
      <c r="A3456" s="59">
        <v>3454</v>
      </c>
      <c r="B3456" s="59" t="s">
        <v>258</v>
      </c>
      <c r="C3456" s="59" t="s">
        <v>4053</v>
      </c>
      <c r="D3456" s="59">
        <v>4.35</v>
      </c>
      <c r="E3456" s="62">
        <v>30000</v>
      </c>
      <c r="F3456" s="59">
        <v>20200522</v>
      </c>
      <c r="G3456" s="59">
        <v>20210522</v>
      </c>
      <c r="H3456" s="59">
        <v>20200630</v>
      </c>
      <c r="I3456" s="59" t="s">
        <v>383</v>
      </c>
      <c r="J3456" s="59">
        <v>4.35</v>
      </c>
      <c r="K3456" s="59" t="s">
        <v>79</v>
      </c>
      <c r="L3456" s="66">
        <v>145</v>
      </c>
    </row>
    <row r="3457" ht="25" customHeight="1" spans="1:12">
      <c r="A3457" s="59">
        <v>3455</v>
      </c>
      <c r="B3457" s="59" t="s">
        <v>258</v>
      </c>
      <c r="C3457" s="59" t="s">
        <v>4054</v>
      </c>
      <c r="D3457" s="59">
        <v>4.35</v>
      </c>
      <c r="E3457" s="62">
        <v>30000</v>
      </c>
      <c r="F3457" s="59">
        <v>20200522</v>
      </c>
      <c r="G3457" s="59">
        <v>20210522</v>
      </c>
      <c r="H3457" s="59">
        <v>20200630</v>
      </c>
      <c r="I3457" s="59" t="s">
        <v>383</v>
      </c>
      <c r="J3457" s="59">
        <v>4.35</v>
      </c>
      <c r="K3457" s="59" t="s">
        <v>79</v>
      </c>
      <c r="L3457" s="66">
        <v>145</v>
      </c>
    </row>
    <row r="3458" ht="25" customHeight="1" spans="1:12">
      <c r="A3458" s="59">
        <v>3456</v>
      </c>
      <c r="B3458" s="59" t="s">
        <v>258</v>
      </c>
      <c r="C3458" s="59" t="s">
        <v>4055</v>
      </c>
      <c r="D3458" s="59">
        <v>4.35</v>
      </c>
      <c r="E3458" s="62">
        <v>15000</v>
      </c>
      <c r="F3458" s="59">
        <v>20200523</v>
      </c>
      <c r="G3458" s="59">
        <v>20210523</v>
      </c>
      <c r="H3458" s="59">
        <v>20200630</v>
      </c>
      <c r="I3458" s="59" t="s">
        <v>383</v>
      </c>
      <c r="J3458" s="59">
        <v>4.35</v>
      </c>
      <c r="K3458" s="59" t="s">
        <v>79</v>
      </c>
      <c r="L3458" s="66">
        <v>70.69</v>
      </c>
    </row>
    <row r="3459" ht="25" customHeight="1" spans="1:12">
      <c r="A3459" s="59">
        <v>3457</v>
      </c>
      <c r="B3459" s="59" t="s">
        <v>258</v>
      </c>
      <c r="C3459" s="59" t="s">
        <v>4056</v>
      </c>
      <c r="D3459" s="59">
        <v>4.35</v>
      </c>
      <c r="E3459" s="62">
        <v>10000</v>
      </c>
      <c r="F3459" s="59">
        <v>20200525</v>
      </c>
      <c r="G3459" s="59">
        <v>20210525</v>
      </c>
      <c r="H3459" s="59">
        <v>20200630</v>
      </c>
      <c r="I3459" s="59" t="s">
        <v>383</v>
      </c>
      <c r="J3459" s="59">
        <v>4.35</v>
      </c>
      <c r="K3459" s="59" t="s">
        <v>79</v>
      </c>
      <c r="L3459" s="66">
        <v>44.71</v>
      </c>
    </row>
    <row r="3460" ht="25" customHeight="1" spans="1:12">
      <c r="A3460" s="59">
        <v>3458</v>
      </c>
      <c r="B3460" s="59" t="s">
        <v>258</v>
      </c>
      <c r="C3460" s="59" t="s">
        <v>4057</v>
      </c>
      <c r="D3460" s="59">
        <v>4.35</v>
      </c>
      <c r="E3460" s="62">
        <v>15000</v>
      </c>
      <c r="F3460" s="59">
        <v>20200526</v>
      </c>
      <c r="G3460" s="59">
        <v>20210526</v>
      </c>
      <c r="H3460" s="59">
        <v>20200630</v>
      </c>
      <c r="I3460" s="59" t="s">
        <v>383</v>
      </c>
      <c r="J3460" s="59">
        <v>4.35</v>
      </c>
      <c r="K3460" s="59" t="s">
        <v>79</v>
      </c>
      <c r="L3460" s="66">
        <v>65.25</v>
      </c>
    </row>
    <row r="3461" ht="25" customHeight="1" spans="1:12">
      <c r="A3461" s="59">
        <v>3459</v>
      </c>
      <c r="B3461" s="59" t="s">
        <v>258</v>
      </c>
      <c r="C3461" s="59" t="s">
        <v>4058</v>
      </c>
      <c r="D3461" s="59">
        <v>4.35</v>
      </c>
      <c r="E3461" s="62">
        <v>15000</v>
      </c>
      <c r="F3461" s="59">
        <v>20200528</v>
      </c>
      <c r="G3461" s="59">
        <v>20210528</v>
      </c>
      <c r="H3461" s="59">
        <v>20200630</v>
      </c>
      <c r="I3461" s="59" t="s">
        <v>2796</v>
      </c>
      <c r="J3461" s="59">
        <v>4.35</v>
      </c>
      <c r="K3461" s="59" t="s">
        <v>79</v>
      </c>
      <c r="L3461" s="66">
        <v>61.23</v>
      </c>
    </row>
    <row r="3462" ht="25" customHeight="1" spans="1:12">
      <c r="A3462" s="59">
        <v>3460</v>
      </c>
      <c r="B3462" s="59" t="s">
        <v>23</v>
      </c>
      <c r="C3462" s="59" t="s">
        <v>2420</v>
      </c>
      <c r="D3462" s="59">
        <v>4.35</v>
      </c>
      <c r="E3462" s="62">
        <v>10000</v>
      </c>
      <c r="F3462" s="59">
        <v>20200603</v>
      </c>
      <c r="G3462" s="59">
        <v>20210603</v>
      </c>
      <c r="H3462" s="59">
        <v>20200630</v>
      </c>
      <c r="I3462" s="59" t="s">
        <v>441</v>
      </c>
      <c r="J3462" s="59">
        <v>4.35</v>
      </c>
      <c r="K3462" s="59" t="s">
        <v>79</v>
      </c>
      <c r="L3462" s="66">
        <v>33.83</v>
      </c>
    </row>
    <row r="3463" ht="25" customHeight="1" spans="1:12">
      <c r="A3463" s="59">
        <v>3461</v>
      </c>
      <c r="B3463" s="59" t="s">
        <v>258</v>
      </c>
      <c r="C3463" s="59" t="s">
        <v>4059</v>
      </c>
      <c r="D3463" s="59">
        <v>4.35</v>
      </c>
      <c r="E3463" s="62">
        <v>10000</v>
      </c>
      <c r="F3463" s="59">
        <v>20200604</v>
      </c>
      <c r="G3463" s="59">
        <v>20210604</v>
      </c>
      <c r="H3463" s="59">
        <v>20200630</v>
      </c>
      <c r="I3463" s="59" t="s">
        <v>383</v>
      </c>
      <c r="J3463" s="59">
        <v>4.35</v>
      </c>
      <c r="K3463" s="59" t="s">
        <v>79</v>
      </c>
      <c r="L3463" s="66">
        <v>32.63</v>
      </c>
    </row>
    <row r="3464" ht="25" customHeight="1" spans="1:12">
      <c r="A3464" s="59">
        <v>3462</v>
      </c>
      <c r="B3464" s="59" t="s">
        <v>23</v>
      </c>
      <c r="C3464" s="59" t="s">
        <v>4060</v>
      </c>
      <c r="D3464" s="59">
        <v>4.35</v>
      </c>
      <c r="E3464" s="62">
        <v>10000</v>
      </c>
      <c r="F3464" s="59">
        <v>20200609</v>
      </c>
      <c r="G3464" s="59">
        <v>20210609</v>
      </c>
      <c r="H3464" s="59">
        <v>20200630</v>
      </c>
      <c r="I3464" s="59" t="s">
        <v>27</v>
      </c>
      <c r="J3464" s="59">
        <v>4.35</v>
      </c>
      <c r="K3464" s="59" t="s">
        <v>79</v>
      </c>
      <c r="L3464" s="66">
        <v>26.58</v>
      </c>
    </row>
    <row r="3465" ht="25" customHeight="1" spans="1:12">
      <c r="A3465" s="59">
        <v>3463</v>
      </c>
      <c r="B3465" s="59" t="s">
        <v>23</v>
      </c>
      <c r="C3465" s="59" t="s">
        <v>4061</v>
      </c>
      <c r="D3465" s="59">
        <v>4.35</v>
      </c>
      <c r="E3465" s="62">
        <v>10000</v>
      </c>
      <c r="F3465" s="59">
        <v>20200609</v>
      </c>
      <c r="G3465" s="59">
        <v>20210609</v>
      </c>
      <c r="H3465" s="59">
        <v>20200630</v>
      </c>
      <c r="I3465" s="59" t="s">
        <v>27</v>
      </c>
      <c r="J3465" s="59">
        <v>4.35</v>
      </c>
      <c r="K3465" s="59" t="s">
        <v>79</v>
      </c>
      <c r="L3465" s="66">
        <v>56.58</v>
      </c>
    </row>
    <row r="3466" ht="25" customHeight="1" spans="1:12">
      <c r="A3466" s="59">
        <v>3464</v>
      </c>
      <c r="B3466" s="59" t="s">
        <v>23</v>
      </c>
      <c r="C3466" s="59" t="s">
        <v>494</v>
      </c>
      <c r="D3466" s="59">
        <v>4.35</v>
      </c>
      <c r="E3466" s="62">
        <v>20000</v>
      </c>
      <c r="F3466" s="59">
        <v>20200609</v>
      </c>
      <c r="G3466" s="59">
        <v>20210609</v>
      </c>
      <c r="H3466" s="59">
        <v>20200630</v>
      </c>
      <c r="I3466" s="59" t="s">
        <v>27</v>
      </c>
      <c r="J3466" s="59">
        <v>4.35</v>
      </c>
      <c r="K3466" s="59" t="s">
        <v>79</v>
      </c>
      <c r="L3466" s="66">
        <v>53.17</v>
      </c>
    </row>
    <row r="3467" ht="25" customHeight="1" spans="1:12">
      <c r="A3467" s="59">
        <v>3465</v>
      </c>
      <c r="B3467" s="59" t="s">
        <v>258</v>
      </c>
      <c r="C3467" s="59" t="s">
        <v>4062</v>
      </c>
      <c r="D3467" s="59">
        <v>4.35</v>
      </c>
      <c r="E3467" s="62">
        <v>15000</v>
      </c>
      <c r="F3467" s="59">
        <v>20200612</v>
      </c>
      <c r="G3467" s="59">
        <v>20210612</v>
      </c>
      <c r="H3467" s="59">
        <v>20200630</v>
      </c>
      <c r="I3467" s="59" t="s">
        <v>383</v>
      </c>
      <c r="J3467" s="59">
        <v>4.35</v>
      </c>
      <c r="K3467" s="59" t="s">
        <v>79</v>
      </c>
      <c r="L3467" s="66">
        <v>34.44</v>
      </c>
    </row>
    <row r="3468" ht="25" customHeight="1" spans="1:12">
      <c r="A3468" s="59">
        <v>3466</v>
      </c>
      <c r="B3468" s="59" t="s">
        <v>34</v>
      </c>
      <c r="C3468" s="59" t="s">
        <v>4063</v>
      </c>
      <c r="D3468" s="59" t="s">
        <v>163</v>
      </c>
      <c r="E3468" s="62">
        <v>10000</v>
      </c>
      <c r="F3468" s="59" t="s">
        <v>3587</v>
      </c>
      <c r="G3468" s="59" t="s">
        <v>3533</v>
      </c>
      <c r="H3468" s="59">
        <v>20200630</v>
      </c>
      <c r="I3468" s="59" t="s">
        <v>32</v>
      </c>
      <c r="J3468" s="59" t="s">
        <v>163</v>
      </c>
      <c r="K3468" s="59" t="s">
        <v>79</v>
      </c>
      <c r="L3468" s="66">
        <f>E3468*36.25/30*90/10000</f>
        <v>108.75</v>
      </c>
    </row>
    <row r="3469" ht="25" customHeight="1" spans="1:12">
      <c r="A3469" s="59">
        <v>3467</v>
      </c>
      <c r="B3469" s="59" t="s">
        <v>34</v>
      </c>
      <c r="C3469" s="59" t="s">
        <v>4064</v>
      </c>
      <c r="D3469" s="59" t="s">
        <v>163</v>
      </c>
      <c r="E3469" s="62">
        <v>20000</v>
      </c>
      <c r="F3469" s="59" t="s">
        <v>3587</v>
      </c>
      <c r="G3469" s="59" t="s">
        <v>3533</v>
      </c>
      <c r="H3469" s="59">
        <v>20200630</v>
      </c>
      <c r="I3469" s="59" t="s">
        <v>4065</v>
      </c>
      <c r="J3469" s="59" t="s">
        <v>163</v>
      </c>
      <c r="K3469" s="59" t="s">
        <v>79</v>
      </c>
      <c r="L3469" s="66">
        <f>E3469*36.25/30*90/10000</f>
        <v>217.5</v>
      </c>
    </row>
    <row r="3470" ht="25" customHeight="1" spans="1:12">
      <c r="A3470" s="59">
        <v>3468</v>
      </c>
      <c r="B3470" s="59" t="s">
        <v>74</v>
      </c>
      <c r="C3470" s="59" t="s">
        <v>4066</v>
      </c>
      <c r="D3470" s="59" t="s">
        <v>163</v>
      </c>
      <c r="E3470" s="62">
        <v>20000</v>
      </c>
      <c r="F3470" s="59" t="s">
        <v>3570</v>
      </c>
      <c r="G3470" s="59" t="s">
        <v>3809</v>
      </c>
      <c r="H3470" s="59">
        <v>20200630</v>
      </c>
      <c r="I3470" s="59" t="s">
        <v>27</v>
      </c>
      <c r="J3470" s="59" t="s">
        <v>163</v>
      </c>
      <c r="K3470" s="59" t="s">
        <v>79</v>
      </c>
      <c r="L3470" s="66">
        <f t="shared" ref="L3470:L3472" si="6">E3470*36.25/30*81/10000</f>
        <v>195.75</v>
      </c>
    </row>
    <row r="3471" ht="25" customHeight="1" spans="1:12">
      <c r="A3471" s="59">
        <v>3469</v>
      </c>
      <c r="B3471" s="59" t="s">
        <v>74</v>
      </c>
      <c r="C3471" s="59" t="s">
        <v>4067</v>
      </c>
      <c r="D3471" s="59" t="s">
        <v>163</v>
      </c>
      <c r="E3471" s="62">
        <v>50000</v>
      </c>
      <c r="F3471" s="59" t="s">
        <v>3570</v>
      </c>
      <c r="G3471" s="59" t="s">
        <v>3809</v>
      </c>
      <c r="H3471" s="59">
        <v>20200630</v>
      </c>
      <c r="I3471" s="59" t="s">
        <v>27</v>
      </c>
      <c r="J3471" s="59" t="s">
        <v>163</v>
      </c>
      <c r="K3471" s="59" t="s">
        <v>79</v>
      </c>
      <c r="L3471" s="66">
        <f t="shared" si="6"/>
        <v>489.375</v>
      </c>
    </row>
    <row r="3472" ht="25" customHeight="1" spans="1:12">
      <c r="A3472" s="59">
        <v>3470</v>
      </c>
      <c r="B3472" s="59" t="s">
        <v>74</v>
      </c>
      <c r="C3472" s="59" t="s">
        <v>4068</v>
      </c>
      <c r="D3472" s="59" t="s">
        <v>163</v>
      </c>
      <c r="E3472" s="62">
        <v>50000</v>
      </c>
      <c r="F3472" s="59" t="s">
        <v>3570</v>
      </c>
      <c r="G3472" s="59" t="s">
        <v>3809</v>
      </c>
      <c r="H3472" s="59">
        <v>20200630</v>
      </c>
      <c r="I3472" s="59" t="s">
        <v>27</v>
      </c>
      <c r="J3472" s="59" t="s">
        <v>163</v>
      </c>
      <c r="K3472" s="59" t="s">
        <v>79</v>
      </c>
      <c r="L3472" s="66">
        <f t="shared" si="6"/>
        <v>489.375</v>
      </c>
    </row>
    <row r="3473" ht="25" customHeight="1" spans="1:12">
      <c r="A3473" s="59">
        <v>3471</v>
      </c>
      <c r="B3473" s="59" t="s">
        <v>74</v>
      </c>
      <c r="C3473" s="59" t="s">
        <v>455</v>
      </c>
      <c r="D3473" s="59" t="s">
        <v>163</v>
      </c>
      <c r="E3473" s="62">
        <v>10000</v>
      </c>
      <c r="F3473" s="59" t="s">
        <v>4069</v>
      </c>
      <c r="G3473" s="59" t="s">
        <v>4070</v>
      </c>
      <c r="H3473" s="59">
        <v>20200630</v>
      </c>
      <c r="I3473" s="59" t="s">
        <v>27</v>
      </c>
      <c r="J3473" s="59" t="s">
        <v>163</v>
      </c>
      <c r="K3473" s="59" t="s">
        <v>79</v>
      </c>
      <c r="L3473" s="66">
        <f>E3473*36.25/30*80/10000</f>
        <v>96.6666666666667</v>
      </c>
    </row>
    <row r="3474" ht="25" customHeight="1" spans="1:12">
      <c r="A3474" s="59">
        <v>3472</v>
      </c>
      <c r="B3474" s="59" t="s">
        <v>34</v>
      </c>
      <c r="C3474" s="59" t="s">
        <v>4071</v>
      </c>
      <c r="D3474" s="59" t="s">
        <v>163</v>
      </c>
      <c r="E3474" s="62">
        <v>30000</v>
      </c>
      <c r="F3474" s="59" t="s">
        <v>3945</v>
      </c>
      <c r="G3474" s="59" t="s">
        <v>3551</v>
      </c>
      <c r="H3474" s="59">
        <v>20200630</v>
      </c>
      <c r="I3474" s="59" t="s">
        <v>32</v>
      </c>
      <c r="J3474" s="59" t="s">
        <v>163</v>
      </c>
      <c r="K3474" s="59" t="s">
        <v>79</v>
      </c>
      <c r="L3474" s="66">
        <f>E3474*36.25/30*49/10000</f>
        <v>177.625</v>
      </c>
    </row>
    <row r="3475" ht="25" customHeight="1" spans="1:12">
      <c r="A3475" s="59">
        <v>3473</v>
      </c>
      <c r="B3475" s="59" t="s">
        <v>74</v>
      </c>
      <c r="C3475" s="59" t="s">
        <v>4072</v>
      </c>
      <c r="D3475" s="59" t="s">
        <v>163</v>
      </c>
      <c r="E3475" s="62">
        <v>10000</v>
      </c>
      <c r="F3475" s="59" t="s">
        <v>3550</v>
      </c>
      <c r="G3475" s="59" t="s">
        <v>3525</v>
      </c>
      <c r="H3475" s="59">
        <v>20200630</v>
      </c>
      <c r="I3475" s="59" t="s">
        <v>27</v>
      </c>
      <c r="J3475" s="59" t="s">
        <v>163</v>
      </c>
      <c r="K3475" s="59" t="s">
        <v>79</v>
      </c>
      <c r="L3475" s="66">
        <f>E3475*36.25/30*48/10000</f>
        <v>58</v>
      </c>
    </row>
    <row r="3476" ht="25" customHeight="1" spans="1:12">
      <c r="A3476" s="59">
        <v>3474</v>
      </c>
      <c r="B3476" s="59" t="s">
        <v>74</v>
      </c>
      <c r="C3476" s="59" t="s">
        <v>4073</v>
      </c>
      <c r="D3476" s="59" t="s">
        <v>163</v>
      </c>
      <c r="E3476" s="62">
        <v>50000</v>
      </c>
      <c r="F3476" s="59" t="s">
        <v>3550</v>
      </c>
      <c r="G3476" s="59" t="s">
        <v>3525</v>
      </c>
      <c r="H3476" s="59">
        <v>20200630</v>
      </c>
      <c r="I3476" s="59" t="s">
        <v>4074</v>
      </c>
      <c r="J3476" s="59" t="s">
        <v>163</v>
      </c>
      <c r="K3476" s="59" t="s">
        <v>79</v>
      </c>
      <c r="L3476" s="66">
        <f>E3476*36.25/30*48/10000</f>
        <v>290</v>
      </c>
    </row>
    <row r="3477" ht="25" customHeight="1" spans="1:12">
      <c r="A3477" s="59">
        <v>3475</v>
      </c>
      <c r="B3477" s="59" t="s">
        <v>74</v>
      </c>
      <c r="C3477" s="59" t="s">
        <v>4075</v>
      </c>
      <c r="D3477" s="59" t="s">
        <v>163</v>
      </c>
      <c r="E3477" s="62">
        <v>3000</v>
      </c>
      <c r="F3477" s="59" t="s">
        <v>3740</v>
      </c>
      <c r="G3477" s="59" t="s">
        <v>1774</v>
      </c>
      <c r="H3477" s="59">
        <v>20200630</v>
      </c>
      <c r="I3477" s="59" t="s">
        <v>341</v>
      </c>
      <c r="J3477" s="59" t="s">
        <v>163</v>
      </c>
      <c r="K3477" s="59" t="s">
        <v>79</v>
      </c>
      <c r="L3477" s="66">
        <f>E3477*36.25/30*26/10000</f>
        <v>9.425</v>
      </c>
    </row>
    <row r="3478" ht="25" customHeight="1" spans="1:12">
      <c r="A3478" s="59">
        <v>3476</v>
      </c>
      <c r="B3478" s="59" t="s">
        <v>74</v>
      </c>
      <c r="C3478" s="59" t="s">
        <v>4076</v>
      </c>
      <c r="D3478" s="59" t="s">
        <v>163</v>
      </c>
      <c r="E3478" s="62">
        <v>10000</v>
      </c>
      <c r="F3478" s="59" t="s">
        <v>3740</v>
      </c>
      <c r="G3478" s="59" t="s">
        <v>1774</v>
      </c>
      <c r="H3478" s="59">
        <v>20200630</v>
      </c>
      <c r="I3478" s="59" t="s">
        <v>441</v>
      </c>
      <c r="J3478" s="59" t="s">
        <v>163</v>
      </c>
      <c r="K3478" s="59" t="s">
        <v>79</v>
      </c>
      <c r="L3478" s="66">
        <f>E3478*36.25/30*26/10000</f>
        <v>31.4166666666667</v>
      </c>
    </row>
    <row r="3479" ht="25" customHeight="1" spans="1:12">
      <c r="A3479" s="59">
        <v>3477</v>
      </c>
      <c r="B3479" s="59" t="s">
        <v>74</v>
      </c>
      <c r="C3479" s="59" t="s">
        <v>4077</v>
      </c>
      <c r="D3479" s="59" t="s">
        <v>163</v>
      </c>
      <c r="E3479" s="62">
        <v>10000</v>
      </c>
      <c r="F3479" s="59" t="s">
        <v>513</v>
      </c>
      <c r="G3479" s="59" t="s">
        <v>3689</v>
      </c>
      <c r="H3479" s="59">
        <v>20200630</v>
      </c>
      <c r="I3479" s="59" t="s">
        <v>27</v>
      </c>
      <c r="J3479" s="59" t="s">
        <v>163</v>
      </c>
      <c r="K3479" s="59" t="s">
        <v>79</v>
      </c>
      <c r="L3479" s="66">
        <f>E3479*36.25/30*22/10000</f>
        <v>26.5833333333333</v>
      </c>
    </row>
    <row r="3480" ht="25" customHeight="1" spans="1:12">
      <c r="A3480" s="59">
        <v>3478</v>
      </c>
      <c r="B3480" s="59" t="s">
        <v>427</v>
      </c>
      <c r="C3480" s="59" t="s">
        <v>4078</v>
      </c>
      <c r="D3480" s="59" t="s">
        <v>163</v>
      </c>
      <c r="E3480" s="62">
        <v>50000</v>
      </c>
      <c r="F3480" s="59">
        <v>20200528</v>
      </c>
      <c r="G3480" s="59" t="s">
        <v>3546</v>
      </c>
      <c r="H3480" s="59">
        <v>20200630</v>
      </c>
      <c r="I3480" s="59" t="s">
        <v>2805</v>
      </c>
      <c r="J3480" s="59" t="s">
        <v>163</v>
      </c>
      <c r="K3480" s="59" t="s">
        <v>79</v>
      </c>
      <c r="L3480" s="66">
        <v>199.375</v>
      </c>
    </row>
    <row r="3481" ht="25" customHeight="1" spans="1:12">
      <c r="A3481" s="59">
        <v>3479</v>
      </c>
      <c r="B3481" s="59" t="s">
        <v>427</v>
      </c>
      <c r="C3481" s="59" t="s">
        <v>448</v>
      </c>
      <c r="D3481" s="59" t="s">
        <v>163</v>
      </c>
      <c r="E3481" s="62">
        <v>50000</v>
      </c>
      <c r="F3481" s="59">
        <v>20200529</v>
      </c>
      <c r="G3481" s="59" t="s">
        <v>3660</v>
      </c>
      <c r="H3481" s="59">
        <v>20200630</v>
      </c>
      <c r="I3481" s="59" t="s">
        <v>4079</v>
      </c>
      <c r="J3481" s="59" t="s">
        <v>163</v>
      </c>
      <c r="K3481" s="59" t="s">
        <v>79</v>
      </c>
      <c r="L3481" s="66">
        <v>549.791666666667</v>
      </c>
    </row>
    <row r="3482" ht="25" customHeight="1" spans="1:12">
      <c r="A3482" s="59">
        <v>3480</v>
      </c>
      <c r="B3482" s="59" t="s">
        <v>427</v>
      </c>
      <c r="C3482" s="59" t="s">
        <v>4080</v>
      </c>
      <c r="D3482" s="59" t="s">
        <v>163</v>
      </c>
      <c r="E3482" s="62">
        <v>10000</v>
      </c>
      <c r="F3482" s="59" t="s">
        <v>513</v>
      </c>
      <c r="G3482" s="59" t="s">
        <v>3689</v>
      </c>
      <c r="H3482" s="59">
        <v>20200630</v>
      </c>
      <c r="I3482" s="59" t="s">
        <v>150</v>
      </c>
      <c r="J3482" s="59" t="s">
        <v>163</v>
      </c>
      <c r="K3482" s="59" t="s">
        <v>79</v>
      </c>
      <c r="L3482" s="66">
        <v>109.958333333333</v>
      </c>
    </row>
    <row r="3483" ht="25" customHeight="1" spans="1:12">
      <c r="A3483" s="59">
        <v>3481</v>
      </c>
      <c r="B3483" s="59" t="s">
        <v>427</v>
      </c>
      <c r="C3483" s="59" t="s">
        <v>4081</v>
      </c>
      <c r="D3483" s="59" t="s">
        <v>163</v>
      </c>
      <c r="E3483" s="62">
        <v>2000</v>
      </c>
      <c r="F3483" s="59" t="s">
        <v>513</v>
      </c>
      <c r="G3483" s="59" t="s">
        <v>3689</v>
      </c>
      <c r="H3483" s="59">
        <v>20200630</v>
      </c>
      <c r="I3483" s="59" t="s">
        <v>87</v>
      </c>
      <c r="J3483" s="59" t="s">
        <v>163</v>
      </c>
      <c r="K3483" s="59" t="s">
        <v>79</v>
      </c>
      <c r="L3483" s="66">
        <v>21.9916666666667</v>
      </c>
    </row>
    <row r="3484" ht="25" customHeight="1" spans="1:12">
      <c r="A3484" s="59">
        <v>3482</v>
      </c>
      <c r="B3484" s="59" t="s">
        <v>427</v>
      </c>
      <c r="C3484" s="59" t="s">
        <v>4082</v>
      </c>
      <c r="D3484" s="59" t="s">
        <v>163</v>
      </c>
      <c r="E3484" s="62">
        <v>20000</v>
      </c>
      <c r="F3484" s="59" t="s">
        <v>513</v>
      </c>
      <c r="G3484" s="59" t="s">
        <v>3689</v>
      </c>
      <c r="H3484" s="59">
        <v>20200630</v>
      </c>
      <c r="I3484" s="59" t="s">
        <v>87</v>
      </c>
      <c r="J3484" s="59" t="s">
        <v>163</v>
      </c>
      <c r="K3484" s="59" t="s">
        <v>79</v>
      </c>
      <c r="L3484" s="66">
        <v>219.916666666667</v>
      </c>
    </row>
    <row r="3485" ht="25" customHeight="1" spans="1:12">
      <c r="A3485" s="59">
        <v>3483</v>
      </c>
      <c r="B3485" s="59" t="s">
        <v>427</v>
      </c>
      <c r="C3485" s="59" t="s">
        <v>4083</v>
      </c>
      <c r="D3485" s="59" t="s">
        <v>163</v>
      </c>
      <c r="E3485" s="62">
        <v>50000</v>
      </c>
      <c r="F3485" s="59" t="s">
        <v>522</v>
      </c>
      <c r="G3485" s="59" t="s">
        <v>1805</v>
      </c>
      <c r="H3485" s="59">
        <v>20200630</v>
      </c>
      <c r="I3485" s="59" t="s">
        <v>87</v>
      </c>
      <c r="J3485" s="59" t="s">
        <v>163</v>
      </c>
      <c r="K3485" s="59" t="s">
        <v>79</v>
      </c>
      <c r="L3485" s="66">
        <v>549.791666666667</v>
      </c>
    </row>
    <row r="3486" ht="25" customHeight="1" spans="1:12">
      <c r="A3486" s="59">
        <v>3484</v>
      </c>
      <c r="B3486" s="59" t="s">
        <v>427</v>
      </c>
      <c r="C3486" s="59" t="s">
        <v>4084</v>
      </c>
      <c r="D3486" s="59" t="s">
        <v>163</v>
      </c>
      <c r="E3486" s="62">
        <v>50000</v>
      </c>
      <c r="F3486" s="59" t="s">
        <v>522</v>
      </c>
      <c r="G3486" s="59" t="s">
        <v>1805</v>
      </c>
      <c r="H3486" s="59">
        <v>20200630</v>
      </c>
      <c r="I3486" s="59" t="s">
        <v>87</v>
      </c>
      <c r="J3486" s="59" t="s">
        <v>163</v>
      </c>
      <c r="K3486" s="59" t="s">
        <v>79</v>
      </c>
      <c r="L3486" s="66">
        <v>549.791666666667</v>
      </c>
    </row>
    <row r="3487" ht="25" customHeight="1" spans="1:12">
      <c r="A3487" s="59">
        <v>3485</v>
      </c>
      <c r="B3487" s="59" t="s">
        <v>427</v>
      </c>
      <c r="C3487" s="59" t="s">
        <v>4085</v>
      </c>
      <c r="D3487" s="59" t="s">
        <v>163</v>
      </c>
      <c r="E3487" s="62">
        <v>30000</v>
      </c>
      <c r="F3487" s="59" t="s">
        <v>522</v>
      </c>
      <c r="G3487" s="59" t="s">
        <v>1805</v>
      </c>
      <c r="H3487" s="59">
        <v>20200630</v>
      </c>
      <c r="I3487" s="59" t="s">
        <v>87</v>
      </c>
      <c r="J3487" s="59" t="s">
        <v>163</v>
      </c>
      <c r="K3487" s="59" t="s">
        <v>79</v>
      </c>
      <c r="L3487" s="66">
        <v>329.875</v>
      </c>
    </row>
    <row r="3488" ht="25" customHeight="1" spans="1:12">
      <c r="A3488" s="59">
        <v>3486</v>
      </c>
      <c r="B3488" s="59" t="s">
        <v>427</v>
      </c>
      <c r="C3488" s="59" t="s">
        <v>4086</v>
      </c>
      <c r="D3488" s="59" t="s">
        <v>163</v>
      </c>
      <c r="E3488" s="62">
        <v>30000</v>
      </c>
      <c r="F3488" s="59" t="s">
        <v>522</v>
      </c>
      <c r="G3488" s="59" t="s">
        <v>1805</v>
      </c>
      <c r="H3488" s="59">
        <v>20200630</v>
      </c>
      <c r="I3488" s="59" t="s">
        <v>87</v>
      </c>
      <c r="J3488" s="59" t="s">
        <v>163</v>
      </c>
      <c r="K3488" s="59" t="s">
        <v>79</v>
      </c>
      <c r="L3488" s="66">
        <v>329.875</v>
      </c>
    </row>
    <row r="3489" ht="25" customHeight="1" spans="1:12">
      <c r="A3489" s="59">
        <v>3487</v>
      </c>
      <c r="B3489" s="59" t="s">
        <v>427</v>
      </c>
      <c r="C3489" s="59" t="s">
        <v>1141</v>
      </c>
      <c r="D3489" s="59" t="s">
        <v>163</v>
      </c>
      <c r="E3489" s="62">
        <v>30000</v>
      </c>
      <c r="F3489" s="59" t="s">
        <v>522</v>
      </c>
      <c r="G3489" s="59" t="s">
        <v>1805</v>
      </c>
      <c r="H3489" s="59">
        <v>20200630</v>
      </c>
      <c r="I3489" s="59" t="s">
        <v>1652</v>
      </c>
      <c r="J3489" s="59" t="s">
        <v>163</v>
      </c>
      <c r="K3489" s="59" t="s">
        <v>79</v>
      </c>
      <c r="L3489" s="66">
        <v>329.875</v>
      </c>
    </row>
    <row r="3490" ht="25" customHeight="1" spans="1:12">
      <c r="A3490" s="59">
        <v>3488</v>
      </c>
      <c r="B3490" s="59" t="s">
        <v>427</v>
      </c>
      <c r="C3490" s="59" t="s">
        <v>4087</v>
      </c>
      <c r="D3490" s="59" t="s">
        <v>163</v>
      </c>
      <c r="E3490" s="62">
        <v>20000</v>
      </c>
      <c r="F3490" s="59" t="s">
        <v>522</v>
      </c>
      <c r="G3490" s="59" t="s">
        <v>1805</v>
      </c>
      <c r="H3490" s="59">
        <v>20200630</v>
      </c>
      <c r="I3490" s="59" t="s">
        <v>3850</v>
      </c>
      <c r="J3490" s="59" t="s">
        <v>163</v>
      </c>
      <c r="K3490" s="59" t="s">
        <v>79</v>
      </c>
      <c r="L3490" s="66">
        <v>219.916666666667</v>
      </c>
    </row>
    <row r="3491" ht="25" customHeight="1" spans="1:12">
      <c r="A3491" s="59">
        <v>3489</v>
      </c>
      <c r="B3491" s="59" t="s">
        <v>427</v>
      </c>
      <c r="C3491" s="59" t="s">
        <v>434</v>
      </c>
      <c r="D3491" s="59" t="s">
        <v>163</v>
      </c>
      <c r="E3491" s="62">
        <v>10000</v>
      </c>
      <c r="F3491" s="59" t="s">
        <v>522</v>
      </c>
      <c r="G3491" s="59" t="s">
        <v>1805</v>
      </c>
      <c r="H3491" s="59">
        <v>20200630</v>
      </c>
      <c r="I3491" s="59" t="s">
        <v>87</v>
      </c>
      <c r="J3491" s="59" t="s">
        <v>163</v>
      </c>
      <c r="K3491" s="59" t="s">
        <v>79</v>
      </c>
      <c r="L3491" s="66">
        <v>109.958333333333</v>
      </c>
    </row>
    <row r="3492" ht="25" customHeight="1" spans="1:12">
      <c r="A3492" s="59">
        <v>3490</v>
      </c>
      <c r="B3492" s="59" t="s">
        <v>427</v>
      </c>
      <c r="C3492" s="59" t="s">
        <v>4088</v>
      </c>
      <c r="D3492" s="59" t="s">
        <v>163</v>
      </c>
      <c r="E3492" s="62">
        <v>3000</v>
      </c>
      <c r="F3492" s="59" t="s">
        <v>522</v>
      </c>
      <c r="G3492" s="59" t="s">
        <v>1805</v>
      </c>
      <c r="H3492" s="59">
        <v>20200630</v>
      </c>
      <c r="I3492" s="59" t="s">
        <v>150</v>
      </c>
      <c r="J3492" s="59" t="s">
        <v>163</v>
      </c>
      <c r="K3492" s="59" t="s">
        <v>79</v>
      </c>
      <c r="L3492" s="66">
        <v>32.9875</v>
      </c>
    </row>
    <row r="3493" ht="25" customHeight="1" spans="1:12">
      <c r="A3493" s="59">
        <v>3491</v>
      </c>
      <c r="B3493" s="59" t="s">
        <v>427</v>
      </c>
      <c r="C3493" s="59" t="s">
        <v>442</v>
      </c>
      <c r="D3493" s="59" t="s">
        <v>163</v>
      </c>
      <c r="E3493" s="62">
        <v>30000</v>
      </c>
      <c r="F3493" s="59" t="s">
        <v>299</v>
      </c>
      <c r="G3493" s="59" t="s">
        <v>3518</v>
      </c>
      <c r="H3493" s="59">
        <v>20200630</v>
      </c>
      <c r="I3493" s="59" t="s">
        <v>87</v>
      </c>
      <c r="J3493" s="59" t="s">
        <v>163</v>
      </c>
      <c r="K3493" s="59" t="s">
        <v>79</v>
      </c>
      <c r="L3493" s="66">
        <v>329.875</v>
      </c>
    </row>
    <row r="3494" ht="25" customHeight="1" spans="1:12">
      <c r="A3494" s="59">
        <v>3492</v>
      </c>
      <c r="B3494" s="59" t="s">
        <v>427</v>
      </c>
      <c r="C3494" s="59" t="s">
        <v>4089</v>
      </c>
      <c r="D3494" s="59" t="s">
        <v>163</v>
      </c>
      <c r="E3494" s="62">
        <v>20000</v>
      </c>
      <c r="F3494" s="59" t="s">
        <v>299</v>
      </c>
      <c r="G3494" s="59" t="s">
        <v>3518</v>
      </c>
      <c r="H3494" s="59">
        <v>20200630</v>
      </c>
      <c r="I3494" s="59" t="s">
        <v>2796</v>
      </c>
      <c r="J3494" s="59" t="s">
        <v>163</v>
      </c>
      <c r="K3494" s="59" t="s">
        <v>79</v>
      </c>
      <c r="L3494" s="66">
        <v>219.916666666667</v>
      </c>
    </row>
    <row r="3495" ht="25" customHeight="1" spans="1:12">
      <c r="A3495" s="59">
        <v>3493</v>
      </c>
      <c r="B3495" s="59" t="s">
        <v>427</v>
      </c>
      <c r="C3495" s="59" t="s">
        <v>4090</v>
      </c>
      <c r="D3495" s="59" t="s">
        <v>163</v>
      </c>
      <c r="E3495" s="62">
        <v>30000</v>
      </c>
      <c r="F3495" s="59" t="s">
        <v>299</v>
      </c>
      <c r="G3495" s="59" t="s">
        <v>3518</v>
      </c>
      <c r="H3495" s="59">
        <v>20200630</v>
      </c>
      <c r="I3495" s="59" t="s">
        <v>363</v>
      </c>
      <c r="J3495" s="59" t="s">
        <v>163</v>
      </c>
      <c r="K3495" s="59" t="s">
        <v>79</v>
      </c>
      <c r="L3495" s="66">
        <v>329.875</v>
      </c>
    </row>
    <row r="3496" ht="25" customHeight="1" spans="1:12">
      <c r="A3496" s="59">
        <v>3494</v>
      </c>
      <c r="B3496" s="59" t="s">
        <v>427</v>
      </c>
      <c r="C3496" s="59" t="s">
        <v>4091</v>
      </c>
      <c r="D3496" s="59" t="s">
        <v>163</v>
      </c>
      <c r="E3496" s="62">
        <v>20000</v>
      </c>
      <c r="F3496" s="59" t="s">
        <v>299</v>
      </c>
      <c r="G3496" s="59" t="s">
        <v>3518</v>
      </c>
      <c r="H3496" s="59">
        <v>20200630</v>
      </c>
      <c r="I3496" s="59" t="s">
        <v>363</v>
      </c>
      <c r="J3496" s="59" t="s">
        <v>163</v>
      </c>
      <c r="K3496" s="59" t="s">
        <v>79</v>
      </c>
      <c r="L3496" s="66">
        <v>219.916666666667</v>
      </c>
    </row>
    <row r="3497" ht="25" customHeight="1" spans="1:12">
      <c r="A3497" s="59">
        <v>3495</v>
      </c>
      <c r="B3497" s="59" t="s">
        <v>427</v>
      </c>
      <c r="C3497" s="59" t="s">
        <v>433</v>
      </c>
      <c r="D3497" s="59" t="s">
        <v>163</v>
      </c>
      <c r="E3497" s="62">
        <v>20000</v>
      </c>
      <c r="F3497" s="59" t="s">
        <v>299</v>
      </c>
      <c r="G3497" s="59" t="s">
        <v>3518</v>
      </c>
      <c r="H3497" s="59">
        <v>20200630</v>
      </c>
      <c r="I3497" s="59" t="s">
        <v>363</v>
      </c>
      <c r="J3497" s="59" t="s">
        <v>163</v>
      </c>
      <c r="K3497" s="59" t="s">
        <v>79</v>
      </c>
      <c r="L3497" s="66">
        <v>219.916666666667</v>
      </c>
    </row>
    <row r="3498" ht="25" customHeight="1" spans="1:12">
      <c r="A3498" s="59">
        <v>3496</v>
      </c>
      <c r="B3498" s="59" t="s">
        <v>427</v>
      </c>
      <c r="C3498" s="59" t="s">
        <v>4092</v>
      </c>
      <c r="D3498" s="59" t="s">
        <v>163</v>
      </c>
      <c r="E3498" s="62">
        <v>50000</v>
      </c>
      <c r="F3498" s="59" t="s">
        <v>299</v>
      </c>
      <c r="G3498" s="59" t="s">
        <v>3518</v>
      </c>
      <c r="H3498" s="59">
        <v>20200630</v>
      </c>
      <c r="I3498" s="59" t="s">
        <v>87</v>
      </c>
      <c r="J3498" s="59" t="s">
        <v>163</v>
      </c>
      <c r="K3498" s="59" t="s">
        <v>79</v>
      </c>
      <c r="L3498" s="66">
        <v>549.791666666667</v>
      </c>
    </row>
    <row r="3499" ht="25" customHeight="1" spans="1:12">
      <c r="A3499" s="59">
        <v>3497</v>
      </c>
      <c r="B3499" s="59" t="s">
        <v>427</v>
      </c>
      <c r="C3499" s="59" t="s">
        <v>4093</v>
      </c>
      <c r="D3499" s="59" t="s">
        <v>163</v>
      </c>
      <c r="E3499" s="62">
        <v>20000</v>
      </c>
      <c r="F3499" s="59" t="s">
        <v>299</v>
      </c>
      <c r="G3499" s="59" t="s">
        <v>3518</v>
      </c>
      <c r="H3499" s="59">
        <v>20200630</v>
      </c>
      <c r="I3499" s="59" t="s">
        <v>150</v>
      </c>
      <c r="J3499" s="59" t="s">
        <v>163</v>
      </c>
      <c r="K3499" s="59" t="s">
        <v>79</v>
      </c>
      <c r="L3499" s="66">
        <v>219.916666666667</v>
      </c>
    </row>
    <row r="3500" ht="25" customHeight="1" spans="1:12">
      <c r="A3500" s="59">
        <v>3498</v>
      </c>
      <c r="B3500" s="59" t="s">
        <v>427</v>
      </c>
      <c r="C3500" s="59" t="s">
        <v>450</v>
      </c>
      <c r="D3500" s="59" t="s">
        <v>163</v>
      </c>
      <c r="E3500" s="62">
        <v>10000</v>
      </c>
      <c r="F3500" s="59" t="s">
        <v>299</v>
      </c>
      <c r="G3500" s="59" t="s">
        <v>3518</v>
      </c>
      <c r="H3500" s="59">
        <v>20200629</v>
      </c>
      <c r="I3500" s="59" t="s">
        <v>4094</v>
      </c>
      <c r="J3500" s="59" t="s">
        <v>163</v>
      </c>
      <c r="K3500" s="59" t="s">
        <v>79</v>
      </c>
      <c r="L3500" s="66">
        <v>109.958333333333</v>
      </c>
    </row>
    <row r="3501" ht="25" customHeight="1" spans="1:12">
      <c r="A3501" s="59">
        <v>3499</v>
      </c>
      <c r="B3501" s="59" t="s">
        <v>464</v>
      </c>
      <c r="C3501" s="59" t="s">
        <v>4095</v>
      </c>
      <c r="D3501" s="59">
        <v>4.35</v>
      </c>
      <c r="E3501" s="62">
        <v>10000</v>
      </c>
      <c r="F3501" s="59" t="s">
        <v>3584</v>
      </c>
      <c r="G3501" s="59" t="s">
        <v>3546</v>
      </c>
      <c r="H3501" s="59">
        <v>20200630</v>
      </c>
      <c r="I3501" s="59" t="s">
        <v>150</v>
      </c>
      <c r="J3501" s="59">
        <v>4.35</v>
      </c>
      <c r="K3501" s="59" t="s">
        <v>79</v>
      </c>
      <c r="L3501" s="66">
        <v>39.88</v>
      </c>
    </row>
    <row r="3502" ht="25" customHeight="1" spans="1:12">
      <c r="A3502" s="59">
        <v>3500</v>
      </c>
      <c r="B3502" s="59" t="s">
        <v>464</v>
      </c>
      <c r="C3502" s="59" t="s">
        <v>4096</v>
      </c>
      <c r="D3502" s="59">
        <v>4.35</v>
      </c>
      <c r="E3502" s="62">
        <v>10000</v>
      </c>
      <c r="F3502" s="59" t="s">
        <v>3735</v>
      </c>
      <c r="G3502" s="59" t="s">
        <v>3660</v>
      </c>
      <c r="H3502" s="59">
        <v>20200630</v>
      </c>
      <c r="I3502" s="59" t="s">
        <v>150</v>
      </c>
      <c r="J3502" s="59">
        <v>4.35</v>
      </c>
      <c r="K3502" s="59" t="s">
        <v>79</v>
      </c>
      <c r="L3502" s="66">
        <v>38.67</v>
      </c>
    </row>
    <row r="3503" ht="25" customHeight="1" spans="1:12">
      <c r="A3503" s="59">
        <v>3501</v>
      </c>
      <c r="B3503" s="59" t="s">
        <v>464</v>
      </c>
      <c r="C3503" s="59" t="s">
        <v>468</v>
      </c>
      <c r="D3503" s="59">
        <v>4.35</v>
      </c>
      <c r="E3503" s="62">
        <v>18000</v>
      </c>
      <c r="F3503" s="59" t="s">
        <v>3735</v>
      </c>
      <c r="G3503" s="59" t="s">
        <v>3546</v>
      </c>
      <c r="H3503" s="59">
        <v>20200630</v>
      </c>
      <c r="I3503" s="59" t="s">
        <v>150</v>
      </c>
      <c r="J3503" s="59">
        <v>4.35</v>
      </c>
      <c r="K3503" s="59" t="s">
        <v>79</v>
      </c>
      <c r="L3503" s="66">
        <v>69.6</v>
      </c>
    </row>
    <row r="3504" ht="25" customHeight="1" spans="1:12">
      <c r="A3504" s="59">
        <v>3502</v>
      </c>
      <c r="B3504" s="59" t="s">
        <v>464</v>
      </c>
      <c r="C3504" s="59" t="s">
        <v>4097</v>
      </c>
      <c r="D3504" s="59">
        <v>4.35</v>
      </c>
      <c r="E3504" s="62">
        <v>3000</v>
      </c>
      <c r="F3504" s="59" t="s">
        <v>299</v>
      </c>
      <c r="G3504" s="59" t="s">
        <v>3518</v>
      </c>
      <c r="H3504" s="59">
        <v>20200630</v>
      </c>
      <c r="I3504" s="59" t="s">
        <v>150</v>
      </c>
      <c r="J3504" s="59">
        <v>4.35</v>
      </c>
      <c r="K3504" s="59" t="s">
        <v>79</v>
      </c>
      <c r="L3504" s="66">
        <v>7.25</v>
      </c>
    </row>
    <row r="3505" ht="25" customHeight="1" spans="1:12">
      <c r="A3505" s="59">
        <v>3503</v>
      </c>
      <c r="B3505" s="59" t="s">
        <v>464</v>
      </c>
      <c r="C3505" s="59" t="s">
        <v>4098</v>
      </c>
      <c r="D3505" s="59">
        <v>4.35</v>
      </c>
      <c r="E3505" s="62">
        <v>5000</v>
      </c>
      <c r="F3505" s="59" t="s">
        <v>299</v>
      </c>
      <c r="G3505" s="59" t="s">
        <v>3518</v>
      </c>
      <c r="H3505" s="59">
        <v>20200630</v>
      </c>
      <c r="I3505" s="59" t="s">
        <v>4099</v>
      </c>
      <c r="J3505" s="59">
        <v>4.35</v>
      </c>
      <c r="K3505" s="59" t="s">
        <v>79</v>
      </c>
      <c r="L3505" s="66">
        <v>12.08</v>
      </c>
    </row>
    <row r="3506" ht="25" customHeight="1" spans="1:12">
      <c r="A3506" s="59">
        <v>3504</v>
      </c>
      <c r="B3506" s="59" t="s">
        <v>464</v>
      </c>
      <c r="C3506" s="59" t="s">
        <v>4100</v>
      </c>
      <c r="D3506" s="59">
        <v>4.35</v>
      </c>
      <c r="E3506" s="62">
        <v>10000</v>
      </c>
      <c r="F3506" s="59" t="s">
        <v>299</v>
      </c>
      <c r="G3506" s="59" t="s">
        <v>3518</v>
      </c>
      <c r="H3506" s="59">
        <v>20200630</v>
      </c>
      <c r="I3506" s="59" t="s">
        <v>87</v>
      </c>
      <c r="J3506" s="59">
        <v>4.35</v>
      </c>
      <c r="K3506" s="59" t="s">
        <v>79</v>
      </c>
      <c r="L3506" s="66">
        <v>24.17</v>
      </c>
    </row>
    <row r="3507" ht="25" customHeight="1" spans="1:12">
      <c r="A3507" s="59">
        <v>3505</v>
      </c>
      <c r="B3507" s="59" t="s">
        <v>464</v>
      </c>
      <c r="C3507" s="59" t="s">
        <v>4101</v>
      </c>
      <c r="D3507" s="59">
        <v>4.35</v>
      </c>
      <c r="E3507" s="62">
        <v>10000</v>
      </c>
      <c r="F3507" s="59" t="s">
        <v>299</v>
      </c>
      <c r="G3507" s="59" t="s">
        <v>3518</v>
      </c>
      <c r="H3507" s="59">
        <v>20200630</v>
      </c>
      <c r="I3507" s="59" t="s">
        <v>150</v>
      </c>
      <c r="J3507" s="59">
        <v>4.35</v>
      </c>
      <c r="K3507" s="59" t="s">
        <v>79</v>
      </c>
      <c r="L3507" s="66">
        <v>24.17</v>
      </c>
    </row>
    <row r="3508" ht="25" customHeight="1" spans="1:12">
      <c r="A3508" s="59">
        <v>3506</v>
      </c>
      <c r="B3508" s="59" t="s">
        <v>464</v>
      </c>
      <c r="C3508" s="59" t="s">
        <v>4102</v>
      </c>
      <c r="D3508" s="59">
        <v>4.35</v>
      </c>
      <c r="E3508" s="62">
        <v>20000</v>
      </c>
      <c r="F3508" s="59" t="s">
        <v>299</v>
      </c>
      <c r="G3508" s="59" t="s">
        <v>3518</v>
      </c>
      <c r="H3508" s="59">
        <v>20200630</v>
      </c>
      <c r="I3508" s="59" t="s">
        <v>87</v>
      </c>
      <c r="J3508" s="59">
        <v>4.35</v>
      </c>
      <c r="K3508" s="59" t="s">
        <v>79</v>
      </c>
      <c r="L3508" s="66">
        <v>48.33</v>
      </c>
    </row>
    <row r="3509" ht="25" customHeight="1" spans="1:12">
      <c r="A3509" s="59">
        <v>3507</v>
      </c>
      <c r="B3509" s="59" t="s">
        <v>464</v>
      </c>
      <c r="C3509" s="59" t="s">
        <v>4103</v>
      </c>
      <c r="D3509" s="59">
        <v>4.35</v>
      </c>
      <c r="E3509" s="62">
        <v>20000</v>
      </c>
      <c r="F3509" s="59" t="s">
        <v>299</v>
      </c>
      <c r="G3509" s="59" t="s">
        <v>3518</v>
      </c>
      <c r="H3509" s="59">
        <v>20200630</v>
      </c>
      <c r="I3509" s="59" t="s">
        <v>87</v>
      </c>
      <c r="J3509" s="59">
        <v>4.35</v>
      </c>
      <c r="K3509" s="59" t="s">
        <v>79</v>
      </c>
      <c r="L3509" s="66">
        <v>48.33</v>
      </c>
    </row>
    <row r="3510" ht="25" customHeight="1" spans="1:12">
      <c r="A3510" s="59">
        <v>3508</v>
      </c>
      <c r="B3510" s="59" t="s">
        <v>23</v>
      </c>
      <c r="C3510" s="59" t="s">
        <v>4104</v>
      </c>
      <c r="D3510" s="59">
        <v>4.35</v>
      </c>
      <c r="E3510" s="62">
        <v>50000</v>
      </c>
      <c r="F3510" s="59">
        <v>20200515</v>
      </c>
      <c r="G3510" s="59">
        <v>20210515</v>
      </c>
      <c r="H3510" s="59">
        <v>20200630</v>
      </c>
      <c r="I3510" s="59" t="s">
        <v>87</v>
      </c>
      <c r="J3510" s="59">
        <v>4.35</v>
      </c>
      <c r="K3510" s="59" t="s">
        <v>79</v>
      </c>
      <c r="L3510" s="66">
        <v>277.92</v>
      </c>
    </row>
    <row r="3511" ht="25" customHeight="1" spans="1:12">
      <c r="A3511" s="59">
        <v>3509</v>
      </c>
      <c r="B3511" s="59" t="s">
        <v>23</v>
      </c>
      <c r="C3511" s="59" t="s">
        <v>4105</v>
      </c>
      <c r="D3511" s="59">
        <v>4.35</v>
      </c>
      <c r="E3511" s="62">
        <v>50000</v>
      </c>
      <c r="F3511" s="59">
        <v>20200522</v>
      </c>
      <c r="G3511" s="59">
        <v>20210522</v>
      </c>
      <c r="H3511" s="59">
        <v>20200630</v>
      </c>
      <c r="I3511" s="59" t="s">
        <v>3278</v>
      </c>
      <c r="J3511" s="59">
        <v>4.35</v>
      </c>
      <c r="K3511" s="59" t="s">
        <v>79</v>
      </c>
      <c r="L3511" s="66">
        <v>235.63</v>
      </c>
    </row>
    <row r="3512" ht="25" customHeight="1" spans="1:12">
      <c r="A3512" s="59">
        <v>3510</v>
      </c>
      <c r="B3512" s="59" t="s">
        <v>23</v>
      </c>
      <c r="C3512" s="59" t="s">
        <v>499</v>
      </c>
      <c r="D3512" s="59">
        <v>4.35</v>
      </c>
      <c r="E3512" s="62">
        <v>20000</v>
      </c>
      <c r="F3512" s="59">
        <v>20200610</v>
      </c>
      <c r="G3512" s="59">
        <v>20210610</v>
      </c>
      <c r="H3512" s="59">
        <v>20200630</v>
      </c>
      <c r="I3512" s="59" t="s">
        <v>87</v>
      </c>
      <c r="J3512" s="59">
        <v>4.35</v>
      </c>
      <c r="K3512" s="59" t="s">
        <v>79</v>
      </c>
      <c r="L3512" s="66">
        <v>48.33</v>
      </c>
    </row>
    <row r="3513" ht="25" customHeight="1" spans="1:12">
      <c r="A3513" s="59">
        <v>3511</v>
      </c>
      <c r="B3513" s="59" t="s">
        <v>23</v>
      </c>
      <c r="C3513" s="59" t="s">
        <v>498</v>
      </c>
      <c r="D3513" s="59">
        <v>4.35</v>
      </c>
      <c r="E3513" s="62">
        <v>20000</v>
      </c>
      <c r="F3513" s="59">
        <v>20200610</v>
      </c>
      <c r="G3513" s="59">
        <v>20210610</v>
      </c>
      <c r="H3513" s="59">
        <v>20200630</v>
      </c>
      <c r="I3513" s="59" t="s">
        <v>87</v>
      </c>
      <c r="J3513" s="59">
        <v>4.35</v>
      </c>
      <c r="K3513" s="59" t="s">
        <v>79</v>
      </c>
      <c r="L3513" s="66">
        <v>48.33</v>
      </c>
    </row>
    <row r="3514" ht="25" customHeight="1" spans="1:12">
      <c r="A3514" s="59">
        <v>3512</v>
      </c>
      <c r="B3514" s="59" t="s">
        <v>23</v>
      </c>
      <c r="C3514" s="59" t="s">
        <v>4106</v>
      </c>
      <c r="D3514" s="59">
        <v>4.35</v>
      </c>
      <c r="E3514" s="62">
        <v>20000</v>
      </c>
      <c r="F3514" s="59">
        <v>20200610</v>
      </c>
      <c r="G3514" s="59">
        <v>20210610</v>
      </c>
      <c r="H3514" s="59">
        <v>20200630</v>
      </c>
      <c r="I3514" s="59" t="s">
        <v>87</v>
      </c>
      <c r="J3514" s="59">
        <v>4.35</v>
      </c>
      <c r="K3514" s="59" t="s">
        <v>79</v>
      </c>
      <c r="L3514" s="66">
        <v>48.33</v>
      </c>
    </row>
    <row r="3515" ht="25" customHeight="1" spans="1:12">
      <c r="A3515" s="59">
        <v>3513</v>
      </c>
      <c r="B3515" s="59" t="s">
        <v>43</v>
      </c>
      <c r="C3515" s="59" t="s">
        <v>4107</v>
      </c>
      <c r="D3515" s="59">
        <v>4.35</v>
      </c>
      <c r="E3515" s="62">
        <v>3000</v>
      </c>
      <c r="F3515" s="59" t="s">
        <v>299</v>
      </c>
      <c r="G3515" s="59" t="s">
        <v>3518</v>
      </c>
      <c r="H3515" s="59">
        <v>20200630</v>
      </c>
      <c r="I3515" s="59" t="s">
        <v>444</v>
      </c>
      <c r="J3515" s="59">
        <v>4.35</v>
      </c>
      <c r="K3515" s="59" t="s">
        <v>79</v>
      </c>
      <c r="L3515" s="66">
        <v>7.25</v>
      </c>
    </row>
    <row r="3516" ht="25" customHeight="1" spans="1:12">
      <c r="A3516" s="59">
        <v>3514</v>
      </c>
      <c r="B3516" s="59" t="s">
        <v>359</v>
      </c>
      <c r="C3516" s="59" t="s">
        <v>4108</v>
      </c>
      <c r="D3516" s="59">
        <v>4.35</v>
      </c>
      <c r="E3516" s="62">
        <v>5000</v>
      </c>
      <c r="F3516" s="59" t="s">
        <v>263</v>
      </c>
      <c r="G3516" s="59" t="s">
        <v>3694</v>
      </c>
      <c r="H3516" s="59">
        <v>20200630</v>
      </c>
      <c r="I3516" s="59" t="s">
        <v>363</v>
      </c>
      <c r="J3516" s="59">
        <v>4.35</v>
      </c>
      <c r="K3516" s="59" t="s">
        <v>79</v>
      </c>
      <c r="L3516" s="66">
        <v>53.17</v>
      </c>
    </row>
    <row r="3517" ht="25" customHeight="1" spans="1:12">
      <c r="A3517" s="59">
        <v>3515</v>
      </c>
      <c r="B3517" s="59" t="s">
        <v>359</v>
      </c>
      <c r="C3517" s="59" t="s">
        <v>4109</v>
      </c>
      <c r="D3517" s="59">
        <v>4.35</v>
      </c>
      <c r="E3517" s="62">
        <v>5000</v>
      </c>
      <c r="F3517" s="59" t="s">
        <v>263</v>
      </c>
      <c r="G3517" s="59" t="s">
        <v>3694</v>
      </c>
      <c r="H3517" s="59">
        <v>20200630</v>
      </c>
      <c r="I3517" s="59" t="s">
        <v>27</v>
      </c>
      <c r="J3517" s="59">
        <v>4.35</v>
      </c>
      <c r="K3517" s="59" t="s">
        <v>79</v>
      </c>
      <c r="L3517" s="66">
        <v>53.17</v>
      </c>
    </row>
    <row r="3518" ht="25" customHeight="1" spans="1:12">
      <c r="A3518" s="59">
        <v>3516</v>
      </c>
      <c r="B3518" s="59" t="s">
        <v>47</v>
      </c>
      <c r="C3518" s="59" t="s">
        <v>4110</v>
      </c>
      <c r="D3518" s="59">
        <v>4.35</v>
      </c>
      <c r="E3518" s="62">
        <v>5000</v>
      </c>
      <c r="F3518" s="59" t="s">
        <v>284</v>
      </c>
      <c r="G3518" s="59" t="s">
        <v>3667</v>
      </c>
      <c r="H3518" s="59">
        <v>20200630</v>
      </c>
      <c r="I3518" s="59" t="s">
        <v>436</v>
      </c>
      <c r="J3518" s="59">
        <v>4.35</v>
      </c>
      <c r="K3518" s="59" t="s">
        <v>79</v>
      </c>
      <c r="L3518" s="66">
        <v>45.31</v>
      </c>
    </row>
    <row r="3519" ht="25" customHeight="1" spans="1:12">
      <c r="A3519" s="59">
        <v>3517</v>
      </c>
      <c r="B3519" s="59" t="s">
        <v>47</v>
      </c>
      <c r="C3519" s="59" t="s">
        <v>4111</v>
      </c>
      <c r="D3519" s="59">
        <v>4.35</v>
      </c>
      <c r="E3519" s="62">
        <v>5000</v>
      </c>
      <c r="F3519" s="59" t="s">
        <v>273</v>
      </c>
      <c r="G3519" s="59" t="s">
        <v>3829</v>
      </c>
      <c r="H3519" s="59">
        <v>20200630</v>
      </c>
      <c r="I3519" s="59" t="s">
        <v>436</v>
      </c>
      <c r="J3519" s="59">
        <v>4.35</v>
      </c>
      <c r="K3519" s="59" t="s">
        <v>79</v>
      </c>
      <c r="L3519" s="66">
        <v>44.71</v>
      </c>
    </row>
    <row r="3520" ht="25" customHeight="1" spans="1:12">
      <c r="A3520" s="59">
        <v>3518</v>
      </c>
      <c r="B3520" s="59" t="s">
        <v>47</v>
      </c>
      <c r="C3520" s="59" t="s">
        <v>4112</v>
      </c>
      <c r="D3520" s="59">
        <v>4.35</v>
      </c>
      <c r="E3520" s="62">
        <v>5000</v>
      </c>
      <c r="F3520" s="59" t="s">
        <v>273</v>
      </c>
      <c r="G3520" s="59" t="s">
        <v>3829</v>
      </c>
      <c r="H3520" s="59">
        <v>20200630</v>
      </c>
      <c r="I3520" s="59" t="s">
        <v>436</v>
      </c>
      <c r="J3520" s="59">
        <v>4.35</v>
      </c>
      <c r="K3520" s="59" t="s">
        <v>79</v>
      </c>
      <c r="L3520" s="66">
        <v>44.71</v>
      </c>
    </row>
    <row r="3521" ht="25" customHeight="1" spans="1:12">
      <c r="A3521" s="59">
        <v>3519</v>
      </c>
      <c r="B3521" s="59" t="s">
        <v>43</v>
      </c>
      <c r="C3521" s="59" t="s">
        <v>4113</v>
      </c>
      <c r="D3521" s="59">
        <v>4.35</v>
      </c>
      <c r="E3521" s="62">
        <v>5000</v>
      </c>
      <c r="F3521" s="59" t="s">
        <v>3611</v>
      </c>
      <c r="G3521" s="59" t="s">
        <v>3621</v>
      </c>
      <c r="H3521" s="59">
        <v>20200630</v>
      </c>
      <c r="I3521" s="59" t="s">
        <v>436</v>
      </c>
      <c r="J3521" s="59">
        <v>4.35</v>
      </c>
      <c r="K3521" s="59" t="s">
        <v>79</v>
      </c>
      <c r="L3521" s="66">
        <v>37.46</v>
      </c>
    </row>
    <row r="3522" ht="25" customHeight="1" spans="1:12">
      <c r="A3522" s="59">
        <v>3520</v>
      </c>
      <c r="B3522" s="59" t="s">
        <v>43</v>
      </c>
      <c r="C3522" s="59" t="s">
        <v>4114</v>
      </c>
      <c r="D3522" s="59">
        <v>4.35</v>
      </c>
      <c r="E3522" s="62">
        <v>5000</v>
      </c>
      <c r="F3522" s="59" t="s">
        <v>299</v>
      </c>
      <c r="G3522" s="59" t="s">
        <v>3518</v>
      </c>
      <c r="H3522" s="59">
        <v>20200630</v>
      </c>
      <c r="I3522" s="59" t="s">
        <v>4115</v>
      </c>
      <c r="J3522" s="59">
        <v>4.35</v>
      </c>
      <c r="K3522" s="59" t="s">
        <v>79</v>
      </c>
      <c r="L3522" s="66">
        <v>12.08</v>
      </c>
    </row>
    <row r="3523" ht="25" customHeight="1" spans="1:12">
      <c r="A3523" s="59">
        <v>3521</v>
      </c>
      <c r="B3523" s="59" t="s">
        <v>43</v>
      </c>
      <c r="C3523" s="59" t="s">
        <v>4116</v>
      </c>
      <c r="D3523" s="59">
        <v>4.35</v>
      </c>
      <c r="E3523" s="62">
        <v>5000</v>
      </c>
      <c r="F3523" s="59" t="s">
        <v>299</v>
      </c>
      <c r="G3523" s="59" t="s">
        <v>3518</v>
      </c>
      <c r="H3523" s="59">
        <v>20200630</v>
      </c>
      <c r="I3523" s="59" t="s">
        <v>444</v>
      </c>
      <c r="J3523" s="59">
        <v>4.35</v>
      </c>
      <c r="K3523" s="59" t="s">
        <v>79</v>
      </c>
      <c r="L3523" s="66">
        <v>12.08</v>
      </c>
    </row>
    <row r="3524" ht="25" customHeight="1" spans="1:12">
      <c r="A3524" s="59">
        <v>3522</v>
      </c>
      <c r="B3524" s="59" t="s">
        <v>43</v>
      </c>
      <c r="C3524" s="59" t="s">
        <v>4117</v>
      </c>
      <c r="D3524" s="59">
        <v>4.35</v>
      </c>
      <c r="E3524" s="62">
        <v>5000</v>
      </c>
      <c r="F3524" s="59" t="s">
        <v>299</v>
      </c>
      <c r="G3524" s="59" t="s">
        <v>3518</v>
      </c>
      <c r="H3524" s="59">
        <v>20200630</v>
      </c>
      <c r="I3524" s="59" t="s">
        <v>444</v>
      </c>
      <c r="J3524" s="59">
        <v>4.35</v>
      </c>
      <c r="K3524" s="59" t="s">
        <v>79</v>
      </c>
      <c r="L3524" s="66">
        <v>12.08</v>
      </c>
    </row>
    <row r="3525" ht="25" customHeight="1" spans="1:12">
      <c r="A3525" s="59">
        <v>3523</v>
      </c>
      <c r="B3525" s="59" t="s">
        <v>43</v>
      </c>
      <c r="C3525" s="59" t="s">
        <v>4118</v>
      </c>
      <c r="D3525" s="59">
        <v>4.35</v>
      </c>
      <c r="E3525" s="62">
        <v>5000</v>
      </c>
      <c r="F3525" s="59" t="s">
        <v>299</v>
      </c>
      <c r="G3525" s="59" t="s">
        <v>3518</v>
      </c>
      <c r="H3525" s="59">
        <v>20200630</v>
      </c>
      <c r="I3525" s="59" t="s">
        <v>444</v>
      </c>
      <c r="J3525" s="59">
        <v>4.35</v>
      </c>
      <c r="K3525" s="59" t="s">
        <v>79</v>
      </c>
      <c r="L3525" s="66">
        <v>12.08</v>
      </c>
    </row>
    <row r="3526" ht="25" customHeight="1" spans="1:12">
      <c r="A3526" s="59">
        <v>3524</v>
      </c>
      <c r="B3526" s="59" t="s">
        <v>43</v>
      </c>
      <c r="C3526" s="59" t="s">
        <v>4119</v>
      </c>
      <c r="D3526" s="59">
        <v>4.35</v>
      </c>
      <c r="E3526" s="62">
        <v>5000</v>
      </c>
      <c r="F3526" s="59" t="s">
        <v>299</v>
      </c>
      <c r="G3526" s="59" t="s">
        <v>3518</v>
      </c>
      <c r="H3526" s="59">
        <v>20200630</v>
      </c>
      <c r="I3526" s="59" t="s">
        <v>444</v>
      </c>
      <c r="J3526" s="59">
        <v>4.35</v>
      </c>
      <c r="K3526" s="59" t="s">
        <v>79</v>
      </c>
      <c r="L3526" s="66">
        <v>12.08</v>
      </c>
    </row>
    <row r="3527" ht="25" customHeight="1" spans="1:12">
      <c r="A3527" s="59">
        <v>3525</v>
      </c>
      <c r="B3527" s="59" t="s">
        <v>359</v>
      </c>
      <c r="C3527" s="59" t="s">
        <v>4120</v>
      </c>
      <c r="D3527" s="59">
        <v>4.35</v>
      </c>
      <c r="E3527" s="62">
        <v>5000</v>
      </c>
      <c r="F3527" s="59" t="s">
        <v>3578</v>
      </c>
      <c r="G3527" s="59" t="s">
        <v>2647</v>
      </c>
      <c r="H3527" s="59">
        <v>20200630</v>
      </c>
      <c r="I3527" s="59" t="s">
        <v>363</v>
      </c>
      <c r="J3527" s="59">
        <v>4.35</v>
      </c>
      <c r="K3527" s="59" t="s">
        <v>79</v>
      </c>
      <c r="L3527" s="66">
        <v>9.06</v>
      </c>
    </row>
    <row r="3528" ht="25" customHeight="1" spans="1:12">
      <c r="A3528" s="59">
        <v>3526</v>
      </c>
      <c r="B3528" s="59" t="s">
        <v>71</v>
      </c>
      <c r="C3528" s="59" t="s">
        <v>4121</v>
      </c>
      <c r="D3528" s="59">
        <v>4.35</v>
      </c>
      <c r="E3528" s="62">
        <v>6000</v>
      </c>
      <c r="F3528" s="59" t="s">
        <v>3550</v>
      </c>
      <c r="G3528" s="59" t="s">
        <v>3525</v>
      </c>
      <c r="H3528" s="59">
        <v>20200630</v>
      </c>
      <c r="I3528" s="59" t="s">
        <v>27</v>
      </c>
      <c r="J3528" s="59">
        <v>4.35</v>
      </c>
      <c r="K3528" s="59" t="s">
        <v>79</v>
      </c>
      <c r="L3528" s="66">
        <v>34.8</v>
      </c>
    </row>
    <row r="3529" ht="25" customHeight="1" spans="1:12">
      <c r="A3529" s="59">
        <v>3527</v>
      </c>
      <c r="B3529" s="59" t="s">
        <v>359</v>
      </c>
      <c r="C3529" s="59" t="s">
        <v>4122</v>
      </c>
      <c r="D3529" s="59">
        <v>4.35</v>
      </c>
      <c r="E3529" s="62">
        <v>8000</v>
      </c>
      <c r="F3529" s="59" t="s">
        <v>263</v>
      </c>
      <c r="G3529" s="59" t="s">
        <v>3694</v>
      </c>
      <c r="H3529" s="59">
        <v>20200630</v>
      </c>
      <c r="I3529" s="59" t="s">
        <v>32</v>
      </c>
      <c r="J3529" s="59">
        <v>4.35</v>
      </c>
      <c r="K3529" s="59" t="s">
        <v>79</v>
      </c>
      <c r="L3529" s="66">
        <v>85.07</v>
      </c>
    </row>
    <row r="3530" ht="25" customHeight="1" spans="1:12">
      <c r="A3530" s="59">
        <v>3528</v>
      </c>
      <c r="B3530" s="59" t="s">
        <v>71</v>
      </c>
      <c r="C3530" s="59" t="s">
        <v>4123</v>
      </c>
      <c r="D3530" s="59">
        <v>4.35</v>
      </c>
      <c r="E3530" s="62">
        <v>10000</v>
      </c>
      <c r="F3530" s="59" t="s">
        <v>3587</v>
      </c>
      <c r="G3530" s="59" t="s">
        <v>3533</v>
      </c>
      <c r="H3530" s="59">
        <v>20200630</v>
      </c>
      <c r="I3530" s="59" t="s">
        <v>363</v>
      </c>
      <c r="J3530" s="59">
        <v>4.35</v>
      </c>
      <c r="K3530" s="59" t="s">
        <v>79</v>
      </c>
      <c r="L3530" s="66">
        <v>108.75</v>
      </c>
    </row>
    <row r="3531" ht="25" customHeight="1" spans="1:12">
      <c r="A3531" s="59">
        <v>3529</v>
      </c>
      <c r="B3531" s="59" t="s">
        <v>359</v>
      </c>
      <c r="C3531" s="59" t="s">
        <v>4124</v>
      </c>
      <c r="D3531" s="59">
        <v>4.35</v>
      </c>
      <c r="E3531" s="62">
        <v>10000</v>
      </c>
      <c r="F3531" s="59" t="s">
        <v>263</v>
      </c>
      <c r="G3531" s="59" t="s">
        <v>3694</v>
      </c>
      <c r="H3531" s="59">
        <v>20200630</v>
      </c>
      <c r="I3531" s="59" t="s">
        <v>32</v>
      </c>
      <c r="J3531" s="59">
        <v>4.35</v>
      </c>
      <c r="K3531" s="59" t="s">
        <v>79</v>
      </c>
      <c r="L3531" s="66">
        <v>106.33</v>
      </c>
    </row>
    <row r="3532" ht="25" customHeight="1" spans="1:12">
      <c r="A3532" s="59">
        <v>3530</v>
      </c>
      <c r="B3532" s="59" t="s">
        <v>47</v>
      </c>
      <c r="C3532" s="59" t="s">
        <v>4125</v>
      </c>
      <c r="D3532" s="59">
        <v>4.35</v>
      </c>
      <c r="E3532" s="62">
        <v>10000</v>
      </c>
      <c r="F3532" s="59" t="s">
        <v>273</v>
      </c>
      <c r="G3532" s="59" t="s">
        <v>3829</v>
      </c>
      <c r="H3532" s="59">
        <v>20200630</v>
      </c>
      <c r="I3532" s="59" t="s">
        <v>436</v>
      </c>
      <c r="J3532" s="59">
        <v>4.35</v>
      </c>
      <c r="K3532" s="59" t="s">
        <v>79</v>
      </c>
      <c r="L3532" s="66">
        <v>89.42</v>
      </c>
    </row>
    <row r="3533" ht="25" customHeight="1" spans="1:12">
      <c r="A3533" s="59">
        <v>3531</v>
      </c>
      <c r="B3533" s="59" t="s">
        <v>359</v>
      </c>
      <c r="C3533" s="59" t="s">
        <v>4126</v>
      </c>
      <c r="D3533" s="59">
        <v>4.35</v>
      </c>
      <c r="E3533" s="62">
        <v>10000</v>
      </c>
      <c r="F3533" s="59" t="s">
        <v>3602</v>
      </c>
      <c r="G3533" s="59" t="s">
        <v>4127</v>
      </c>
      <c r="H3533" s="59">
        <v>20200630</v>
      </c>
      <c r="I3533" s="59" t="s">
        <v>87</v>
      </c>
      <c r="J3533" s="59">
        <v>4.35</v>
      </c>
      <c r="K3533" s="59" t="s">
        <v>79</v>
      </c>
      <c r="L3533" s="66">
        <v>60.42</v>
      </c>
    </row>
    <row r="3534" ht="25" customHeight="1" spans="1:12">
      <c r="A3534" s="59">
        <v>3532</v>
      </c>
      <c r="B3534" s="59" t="s">
        <v>359</v>
      </c>
      <c r="C3534" s="59" t="s">
        <v>4128</v>
      </c>
      <c r="D3534" s="59">
        <v>4.35</v>
      </c>
      <c r="E3534" s="62">
        <v>10000</v>
      </c>
      <c r="F3534" s="59" t="s">
        <v>3602</v>
      </c>
      <c r="G3534" s="59" t="s">
        <v>4127</v>
      </c>
      <c r="H3534" s="59">
        <v>20200630</v>
      </c>
      <c r="I3534" s="59" t="s">
        <v>87</v>
      </c>
      <c r="J3534" s="59">
        <v>4.35</v>
      </c>
      <c r="K3534" s="59" t="s">
        <v>79</v>
      </c>
      <c r="L3534" s="66">
        <v>60.42</v>
      </c>
    </row>
    <row r="3535" ht="25" customHeight="1" spans="1:12">
      <c r="A3535" s="59">
        <v>3533</v>
      </c>
      <c r="B3535" s="59" t="s">
        <v>359</v>
      </c>
      <c r="C3535" s="59" t="s">
        <v>4129</v>
      </c>
      <c r="D3535" s="59">
        <v>4.35</v>
      </c>
      <c r="E3535" s="62">
        <v>10000</v>
      </c>
      <c r="F3535" s="59" t="s">
        <v>3602</v>
      </c>
      <c r="G3535" s="59" t="s">
        <v>4127</v>
      </c>
      <c r="H3535" s="59">
        <v>20200630</v>
      </c>
      <c r="I3535" s="59" t="s">
        <v>87</v>
      </c>
      <c r="J3535" s="59">
        <v>4.35</v>
      </c>
      <c r="K3535" s="59" t="s">
        <v>79</v>
      </c>
      <c r="L3535" s="66">
        <v>60.42</v>
      </c>
    </row>
    <row r="3536" ht="25" customHeight="1" spans="1:12">
      <c r="A3536" s="59">
        <v>3534</v>
      </c>
      <c r="B3536" s="59" t="s">
        <v>43</v>
      </c>
      <c r="C3536" s="59" t="s">
        <v>4130</v>
      </c>
      <c r="D3536" s="59">
        <v>4.35</v>
      </c>
      <c r="E3536" s="62">
        <v>10000</v>
      </c>
      <c r="F3536" s="59" t="s">
        <v>3560</v>
      </c>
      <c r="G3536" s="59" t="s">
        <v>3726</v>
      </c>
      <c r="H3536" s="59">
        <v>20200630</v>
      </c>
      <c r="I3536" s="59" t="s">
        <v>436</v>
      </c>
      <c r="J3536" s="59">
        <v>4.35</v>
      </c>
      <c r="K3536" s="59" t="s">
        <v>79</v>
      </c>
      <c r="L3536" s="66">
        <v>42.29</v>
      </c>
    </row>
    <row r="3537" ht="25" customHeight="1" spans="1:12">
      <c r="A3537" s="59">
        <v>3535</v>
      </c>
      <c r="B3537" s="59" t="s">
        <v>43</v>
      </c>
      <c r="C3537" s="59" t="s">
        <v>4131</v>
      </c>
      <c r="D3537" s="59">
        <v>4.35</v>
      </c>
      <c r="E3537" s="62">
        <v>10000</v>
      </c>
      <c r="F3537" s="59" t="s">
        <v>3584</v>
      </c>
      <c r="G3537" s="59" t="s">
        <v>3546</v>
      </c>
      <c r="H3537" s="59">
        <v>20200630</v>
      </c>
      <c r="I3537" s="59" t="s">
        <v>436</v>
      </c>
      <c r="J3537" s="59">
        <v>4.35</v>
      </c>
      <c r="K3537" s="59" t="s">
        <v>79</v>
      </c>
      <c r="L3537" s="66">
        <v>39.88</v>
      </c>
    </row>
    <row r="3538" ht="25" customHeight="1" spans="1:12">
      <c r="A3538" s="59">
        <v>3536</v>
      </c>
      <c r="B3538" s="59" t="s">
        <v>43</v>
      </c>
      <c r="C3538" s="59" t="s">
        <v>4132</v>
      </c>
      <c r="D3538" s="59">
        <v>4.35</v>
      </c>
      <c r="E3538" s="62">
        <v>10000</v>
      </c>
      <c r="F3538" s="59" t="s">
        <v>3584</v>
      </c>
      <c r="G3538" s="59" t="s">
        <v>3546</v>
      </c>
      <c r="H3538" s="59">
        <v>20200630</v>
      </c>
      <c r="I3538" s="59" t="s">
        <v>27</v>
      </c>
      <c r="J3538" s="59">
        <v>4.35</v>
      </c>
      <c r="K3538" s="59" t="s">
        <v>79</v>
      </c>
      <c r="L3538" s="66">
        <v>39.88</v>
      </c>
    </row>
    <row r="3539" ht="25" customHeight="1" spans="1:12">
      <c r="A3539" s="59">
        <v>3537</v>
      </c>
      <c r="B3539" s="59" t="s">
        <v>43</v>
      </c>
      <c r="C3539" s="59" t="s">
        <v>4133</v>
      </c>
      <c r="D3539" s="59">
        <v>4.35</v>
      </c>
      <c r="E3539" s="62">
        <v>10000</v>
      </c>
      <c r="F3539" s="59" t="s">
        <v>3584</v>
      </c>
      <c r="G3539" s="59" t="s">
        <v>3546</v>
      </c>
      <c r="H3539" s="59">
        <v>20200630</v>
      </c>
      <c r="I3539" s="59" t="s">
        <v>27</v>
      </c>
      <c r="J3539" s="59">
        <v>4.35</v>
      </c>
      <c r="K3539" s="59" t="s">
        <v>79</v>
      </c>
      <c r="L3539" s="66">
        <v>39.88</v>
      </c>
    </row>
    <row r="3540" ht="25" customHeight="1" spans="1:12">
      <c r="A3540" s="59">
        <v>3538</v>
      </c>
      <c r="B3540" s="59" t="s">
        <v>43</v>
      </c>
      <c r="C3540" s="59" t="s">
        <v>4134</v>
      </c>
      <c r="D3540" s="59">
        <v>4.35</v>
      </c>
      <c r="E3540" s="62">
        <v>10000</v>
      </c>
      <c r="F3540" s="59" t="s">
        <v>261</v>
      </c>
      <c r="G3540" s="59" t="s">
        <v>4030</v>
      </c>
      <c r="H3540" s="59">
        <v>20200630</v>
      </c>
      <c r="I3540" s="59" t="s">
        <v>27</v>
      </c>
      <c r="J3540" s="59">
        <v>4.35</v>
      </c>
      <c r="K3540" s="59" t="s">
        <v>79</v>
      </c>
      <c r="L3540" s="66">
        <v>30.21</v>
      </c>
    </row>
    <row r="3541" ht="25" customHeight="1" spans="1:12">
      <c r="A3541" s="59">
        <v>3539</v>
      </c>
      <c r="B3541" s="59" t="s">
        <v>43</v>
      </c>
      <c r="C3541" s="59" t="s">
        <v>4135</v>
      </c>
      <c r="D3541" s="59">
        <v>4.35</v>
      </c>
      <c r="E3541" s="62">
        <v>10000</v>
      </c>
      <c r="F3541" s="59" t="s">
        <v>261</v>
      </c>
      <c r="G3541" s="59" t="s">
        <v>4030</v>
      </c>
      <c r="H3541" s="59">
        <v>20200630</v>
      </c>
      <c r="I3541" s="59" t="s">
        <v>27</v>
      </c>
      <c r="J3541" s="59">
        <v>4.35</v>
      </c>
      <c r="K3541" s="59" t="s">
        <v>79</v>
      </c>
      <c r="L3541" s="66">
        <v>30.21</v>
      </c>
    </row>
    <row r="3542" ht="25" customHeight="1" spans="1:12">
      <c r="A3542" s="59">
        <v>3540</v>
      </c>
      <c r="B3542" s="59" t="s">
        <v>43</v>
      </c>
      <c r="C3542" s="59" t="s">
        <v>4136</v>
      </c>
      <c r="D3542" s="59">
        <v>4.35</v>
      </c>
      <c r="E3542" s="62">
        <v>10000</v>
      </c>
      <c r="F3542" s="59" t="s">
        <v>261</v>
      </c>
      <c r="G3542" s="59" t="s">
        <v>4030</v>
      </c>
      <c r="H3542" s="59">
        <v>20200630</v>
      </c>
      <c r="I3542" s="59" t="s">
        <v>27</v>
      </c>
      <c r="J3542" s="59">
        <v>4.35</v>
      </c>
      <c r="K3542" s="59" t="s">
        <v>79</v>
      </c>
      <c r="L3542" s="66">
        <v>30.21</v>
      </c>
    </row>
    <row r="3543" ht="25" customHeight="1" spans="1:12">
      <c r="A3543" s="59">
        <v>3541</v>
      </c>
      <c r="B3543" s="59" t="s">
        <v>43</v>
      </c>
      <c r="C3543" s="59" t="s">
        <v>4137</v>
      </c>
      <c r="D3543" s="59">
        <v>4.35</v>
      </c>
      <c r="E3543" s="62">
        <v>10000</v>
      </c>
      <c r="F3543" s="59" t="s">
        <v>261</v>
      </c>
      <c r="G3543" s="59" t="s">
        <v>4030</v>
      </c>
      <c r="H3543" s="59">
        <v>20200630</v>
      </c>
      <c r="I3543" s="59" t="s">
        <v>27</v>
      </c>
      <c r="J3543" s="59">
        <v>4.35</v>
      </c>
      <c r="K3543" s="59" t="s">
        <v>79</v>
      </c>
      <c r="L3543" s="66">
        <v>30.21</v>
      </c>
    </row>
    <row r="3544" ht="25" customHeight="1" spans="1:12">
      <c r="A3544" s="59">
        <v>3542</v>
      </c>
      <c r="B3544" s="59" t="s">
        <v>43</v>
      </c>
      <c r="C3544" s="59" t="s">
        <v>4138</v>
      </c>
      <c r="D3544" s="59">
        <v>4.35</v>
      </c>
      <c r="E3544" s="62">
        <v>10000</v>
      </c>
      <c r="F3544" s="59" t="s">
        <v>261</v>
      </c>
      <c r="G3544" s="59" t="s">
        <v>4030</v>
      </c>
      <c r="H3544" s="59">
        <v>20200630</v>
      </c>
      <c r="I3544" s="59" t="s">
        <v>27</v>
      </c>
      <c r="J3544" s="59">
        <v>4.35</v>
      </c>
      <c r="K3544" s="59" t="s">
        <v>79</v>
      </c>
      <c r="L3544" s="66">
        <v>30.21</v>
      </c>
    </row>
    <row r="3545" ht="25" customHeight="1" spans="1:12">
      <c r="A3545" s="59">
        <v>3543</v>
      </c>
      <c r="B3545" s="59" t="s">
        <v>43</v>
      </c>
      <c r="C3545" s="59" t="s">
        <v>4139</v>
      </c>
      <c r="D3545" s="59">
        <v>4.35</v>
      </c>
      <c r="E3545" s="62">
        <v>10000</v>
      </c>
      <c r="F3545" s="59" t="s">
        <v>261</v>
      </c>
      <c r="G3545" s="59" t="s">
        <v>4030</v>
      </c>
      <c r="H3545" s="59">
        <v>20200630</v>
      </c>
      <c r="I3545" s="59" t="s">
        <v>444</v>
      </c>
      <c r="J3545" s="59">
        <v>4.35</v>
      </c>
      <c r="K3545" s="59" t="s">
        <v>79</v>
      </c>
      <c r="L3545" s="66">
        <v>30.21</v>
      </c>
    </row>
    <row r="3546" ht="25" customHeight="1" spans="1:12">
      <c r="A3546" s="59">
        <v>3544</v>
      </c>
      <c r="B3546" s="59" t="s">
        <v>43</v>
      </c>
      <c r="C3546" s="59" t="s">
        <v>4140</v>
      </c>
      <c r="D3546" s="59">
        <v>4.35</v>
      </c>
      <c r="E3546" s="62">
        <v>10000</v>
      </c>
      <c r="F3546" s="59" t="s">
        <v>261</v>
      </c>
      <c r="G3546" s="59" t="s">
        <v>4030</v>
      </c>
      <c r="H3546" s="59">
        <v>20200630</v>
      </c>
      <c r="I3546" s="59" t="s">
        <v>27</v>
      </c>
      <c r="J3546" s="59">
        <v>4.35</v>
      </c>
      <c r="K3546" s="59" t="s">
        <v>79</v>
      </c>
      <c r="L3546" s="66">
        <v>30.21</v>
      </c>
    </row>
    <row r="3547" ht="25" customHeight="1" spans="1:12">
      <c r="A3547" s="59">
        <v>3545</v>
      </c>
      <c r="B3547" s="59" t="s">
        <v>43</v>
      </c>
      <c r="C3547" s="59" t="s">
        <v>4141</v>
      </c>
      <c r="D3547" s="59">
        <v>4.35</v>
      </c>
      <c r="E3547" s="62">
        <v>10000</v>
      </c>
      <c r="F3547" s="59" t="s">
        <v>261</v>
      </c>
      <c r="G3547" s="59" t="s">
        <v>4030</v>
      </c>
      <c r="H3547" s="59">
        <v>20200630</v>
      </c>
      <c r="I3547" s="59" t="s">
        <v>444</v>
      </c>
      <c r="J3547" s="59">
        <v>4.35</v>
      </c>
      <c r="K3547" s="59" t="s">
        <v>79</v>
      </c>
      <c r="L3547" s="66">
        <v>30.21</v>
      </c>
    </row>
    <row r="3548" ht="25" customHeight="1" spans="1:12">
      <c r="A3548" s="59">
        <v>3546</v>
      </c>
      <c r="B3548" s="59" t="s">
        <v>43</v>
      </c>
      <c r="C3548" s="59" t="s">
        <v>4142</v>
      </c>
      <c r="D3548" s="59">
        <v>4.35</v>
      </c>
      <c r="E3548" s="62">
        <v>10000</v>
      </c>
      <c r="F3548" s="59" t="s">
        <v>299</v>
      </c>
      <c r="G3548" s="59" t="s">
        <v>3518</v>
      </c>
      <c r="H3548" s="59">
        <v>20200630</v>
      </c>
      <c r="I3548" s="59" t="s">
        <v>4115</v>
      </c>
      <c r="J3548" s="59">
        <v>4.35</v>
      </c>
      <c r="K3548" s="59" t="s">
        <v>79</v>
      </c>
      <c r="L3548" s="66">
        <v>24.17</v>
      </c>
    </row>
    <row r="3549" ht="25" customHeight="1" spans="1:12">
      <c r="A3549" s="59">
        <v>3547</v>
      </c>
      <c r="B3549" s="59" t="s">
        <v>43</v>
      </c>
      <c r="C3549" s="59" t="s">
        <v>4143</v>
      </c>
      <c r="D3549" s="59">
        <v>4.35</v>
      </c>
      <c r="E3549" s="62">
        <v>10000</v>
      </c>
      <c r="F3549" s="59" t="s">
        <v>299</v>
      </c>
      <c r="G3549" s="59" t="s">
        <v>3518</v>
      </c>
      <c r="H3549" s="59">
        <v>20200630</v>
      </c>
      <c r="I3549" s="59" t="s">
        <v>444</v>
      </c>
      <c r="J3549" s="59">
        <v>4.35</v>
      </c>
      <c r="K3549" s="59" t="s">
        <v>79</v>
      </c>
      <c r="L3549" s="66">
        <v>24.17</v>
      </c>
    </row>
    <row r="3550" ht="25" customHeight="1" spans="1:12">
      <c r="A3550" s="59">
        <v>3548</v>
      </c>
      <c r="B3550" s="59" t="s">
        <v>43</v>
      </c>
      <c r="C3550" s="59" t="s">
        <v>4144</v>
      </c>
      <c r="D3550" s="59">
        <v>4.35</v>
      </c>
      <c r="E3550" s="62">
        <v>10000</v>
      </c>
      <c r="F3550" s="59" t="s">
        <v>299</v>
      </c>
      <c r="G3550" s="59" t="s">
        <v>3518</v>
      </c>
      <c r="H3550" s="59">
        <v>20200630</v>
      </c>
      <c r="I3550" s="59" t="s">
        <v>444</v>
      </c>
      <c r="J3550" s="59">
        <v>4.35</v>
      </c>
      <c r="K3550" s="59" t="s">
        <v>79</v>
      </c>
      <c r="L3550" s="66">
        <v>24.17</v>
      </c>
    </row>
    <row r="3551" ht="25" customHeight="1" spans="1:12">
      <c r="A3551" s="59">
        <v>3549</v>
      </c>
      <c r="B3551" s="59" t="s">
        <v>43</v>
      </c>
      <c r="C3551" s="59" t="s">
        <v>4145</v>
      </c>
      <c r="D3551" s="59">
        <v>4.35</v>
      </c>
      <c r="E3551" s="62">
        <v>10000</v>
      </c>
      <c r="F3551" s="59" t="s">
        <v>299</v>
      </c>
      <c r="G3551" s="59" t="s">
        <v>3518</v>
      </c>
      <c r="H3551" s="59">
        <v>20200630</v>
      </c>
      <c r="I3551" s="59" t="s">
        <v>444</v>
      </c>
      <c r="J3551" s="59">
        <v>4.35</v>
      </c>
      <c r="K3551" s="59" t="s">
        <v>79</v>
      </c>
      <c r="L3551" s="66">
        <v>24.17</v>
      </c>
    </row>
    <row r="3552" ht="25" customHeight="1" spans="1:12">
      <c r="A3552" s="59">
        <v>3550</v>
      </c>
      <c r="B3552" s="59" t="s">
        <v>43</v>
      </c>
      <c r="C3552" s="59" t="s">
        <v>4146</v>
      </c>
      <c r="D3552" s="59">
        <v>4.35</v>
      </c>
      <c r="E3552" s="62">
        <v>10000</v>
      </c>
      <c r="F3552" s="59" t="s">
        <v>299</v>
      </c>
      <c r="G3552" s="59" t="s">
        <v>3518</v>
      </c>
      <c r="H3552" s="59">
        <v>20200630</v>
      </c>
      <c r="I3552" s="59" t="s">
        <v>444</v>
      </c>
      <c r="J3552" s="59">
        <v>4.35</v>
      </c>
      <c r="K3552" s="59" t="s">
        <v>79</v>
      </c>
      <c r="L3552" s="66">
        <v>24.17</v>
      </c>
    </row>
    <row r="3553" ht="25" customHeight="1" spans="1:12">
      <c r="A3553" s="59">
        <v>3551</v>
      </c>
      <c r="B3553" s="59" t="s">
        <v>43</v>
      </c>
      <c r="C3553" s="59" t="s">
        <v>4147</v>
      </c>
      <c r="D3553" s="59">
        <v>4.35</v>
      </c>
      <c r="E3553" s="62">
        <v>10000</v>
      </c>
      <c r="F3553" s="59" t="s">
        <v>299</v>
      </c>
      <c r="G3553" s="59" t="s">
        <v>3518</v>
      </c>
      <c r="H3553" s="59">
        <v>20200630</v>
      </c>
      <c r="I3553" s="59" t="s">
        <v>444</v>
      </c>
      <c r="J3553" s="59">
        <v>4.35</v>
      </c>
      <c r="K3553" s="59" t="s">
        <v>79</v>
      </c>
      <c r="L3553" s="66">
        <v>24.17</v>
      </c>
    </row>
    <row r="3554" ht="25" customHeight="1" spans="1:12">
      <c r="A3554" s="59">
        <v>3552</v>
      </c>
      <c r="B3554" s="59" t="s">
        <v>359</v>
      </c>
      <c r="C3554" s="59" t="s">
        <v>4148</v>
      </c>
      <c r="D3554" s="59">
        <v>4.35</v>
      </c>
      <c r="E3554" s="62">
        <v>15000</v>
      </c>
      <c r="F3554" s="59" t="s">
        <v>263</v>
      </c>
      <c r="G3554" s="59" t="s">
        <v>3694</v>
      </c>
      <c r="H3554" s="59">
        <v>20200630</v>
      </c>
      <c r="I3554" s="59" t="s">
        <v>363</v>
      </c>
      <c r="J3554" s="59">
        <v>4.35</v>
      </c>
      <c r="K3554" s="59" t="s">
        <v>79</v>
      </c>
      <c r="L3554" s="66">
        <v>159.5</v>
      </c>
    </row>
    <row r="3555" ht="25" customHeight="1" spans="1:12">
      <c r="A3555" s="59">
        <v>3553</v>
      </c>
      <c r="B3555" s="59" t="s">
        <v>359</v>
      </c>
      <c r="C3555" s="59" t="s">
        <v>4149</v>
      </c>
      <c r="D3555" s="59">
        <v>4.35</v>
      </c>
      <c r="E3555" s="62">
        <v>15000</v>
      </c>
      <c r="F3555" s="59" t="s">
        <v>263</v>
      </c>
      <c r="G3555" s="59" t="s">
        <v>3694</v>
      </c>
      <c r="H3555" s="59">
        <v>20200630</v>
      </c>
      <c r="I3555" s="59" t="s">
        <v>383</v>
      </c>
      <c r="J3555" s="59">
        <v>4.35</v>
      </c>
      <c r="K3555" s="59" t="s">
        <v>79</v>
      </c>
      <c r="L3555" s="66">
        <v>159.5</v>
      </c>
    </row>
    <row r="3556" ht="25" customHeight="1" spans="1:12">
      <c r="A3556" s="59">
        <v>3554</v>
      </c>
      <c r="B3556" s="59" t="s">
        <v>43</v>
      </c>
      <c r="C3556" s="59" t="s">
        <v>4150</v>
      </c>
      <c r="D3556" s="59">
        <v>4.35</v>
      </c>
      <c r="E3556" s="62">
        <v>15000</v>
      </c>
      <c r="F3556" s="59" t="s">
        <v>3584</v>
      </c>
      <c r="G3556" s="59" t="s">
        <v>3546</v>
      </c>
      <c r="H3556" s="59">
        <v>20200630</v>
      </c>
      <c r="I3556" s="59" t="s">
        <v>436</v>
      </c>
      <c r="J3556" s="59">
        <v>4.35</v>
      </c>
      <c r="K3556" s="59" t="s">
        <v>79</v>
      </c>
      <c r="L3556" s="66">
        <v>59.81</v>
      </c>
    </row>
    <row r="3557" ht="25" customHeight="1" spans="1:12">
      <c r="A3557" s="59">
        <v>3555</v>
      </c>
      <c r="B3557" s="59" t="s">
        <v>43</v>
      </c>
      <c r="C3557" s="59" t="s">
        <v>4151</v>
      </c>
      <c r="D3557" s="59">
        <v>4.35</v>
      </c>
      <c r="E3557" s="62">
        <v>15000</v>
      </c>
      <c r="F3557" s="59" t="s">
        <v>3584</v>
      </c>
      <c r="G3557" s="59" t="s">
        <v>3546</v>
      </c>
      <c r="H3557" s="59">
        <v>20200630</v>
      </c>
      <c r="I3557" s="59" t="s">
        <v>27</v>
      </c>
      <c r="J3557" s="59">
        <v>4.35</v>
      </c>
      <c r="K3557" s="59" t="s">
        <v>79</v>
      </c>
      <c r="L3557" s="66">
        <v>59.81</v>
      </c>
    </row>
    <row r="3558" ht="25" customHeight="1" spans="1:12">
      <c r="A3558" s="59">
        <v>3556</v>
      </c>
      <c r="B3558" s="59" t="s">
        <v>43</v>
      </c>
      <c r="C3558" s="59" t="s">
        <v>4152</v>
      </c>
      <c r="D3558" s="59">
        <v>4.35</v>
      </c>
      <c r="E3558" s="62">
        <v>15000</v>
      </c>
      <c r="F3558" s="59" t="s">
        <v>261</v>
      </c>
      <c r="G3558" s="59" t="s">
        <v>4030</v>
      </c>
      <c r="H3558" s="59">
        <v>20200630</v>
      </c>
      <c r="I3558" s="59" t="s">
        <v>444</v>
      </c>
      <c r="J3558" s="59">
        <v>4.35</v>
      </c>
      <c r="K3558" s="59" t="s">
        <v>79</v>
      </c>
      <c r="L3558" s="66">
        <v>45.31</v>
      </c>
    </row>
    <row r="3559" ht="25" customHeight="1" spans="1:12">
      <c r="A3559" s="59">
        <v>3557</v>
      </c>
      <c r="B3559" s="59" t="s">
        <v>43</v>
      </c>
      <c r="C3559" s="59" t="s">
        <v>4153</v>
      </c>
      <c r="D3559" s="59">
        <v>4.35</v>
      </c>
      <c r="E3559" s="62">
        <v>15000</v>
      </c>
      <c r="F3559" s="59" t="s">
        <v>261</v>
      </c>
      <c r="G3559" s="59" t="s">
        <v>4030</v>
      </c>
      <c r="H3559" s="59">
        <v>20200630</v>
      </c>
      <c r="I3559" s="59" t="s">
        <v>444</v>
      </c>
      <c r="J3559" s="59">
        <v>4.35</v>
      </c>
      <c r="K3559" s="59" t="s">
        <v>79</v>
      </c>
      <c r="L3559" s="66">
        <v>45.31</v>
      </c>
    </row>
    <row r="3560" ht="25" customHeight="1" spans="1:12">
      <c r="A3560" s="59">
        <v>3558</v>
      </c>
      <c r="B3560" s="59" t="s">
        <v>43</v>
      </c>
      <c r="C3560" s="59" t="s">
        <v>4154</v>
      </c>
      <c r="D3560" s="59">
        <v>4.35</v>
      </c>
      <c r="E3560" s="62">
        <v>20000</v>
      </c>
      <c r="F3560" s="59" t="s">
        <v>273</v>
      </c>
      <c r="G3560" s="59" t="s">
        <v>3829</v>
      </c>
      <c r="H3560" s="59">
        <v>20200630</v>
      </c>
      <c r="I3560" s="59" t="s">
        <v>27</v>
      </c>
      <c r="J3560" s="59">
        <v>4.35</v>
      </c>
      <c r="K3560" s="59" t="s">
        <v>79</v>
      </c>
      <c r="L3560" s="66">
        <v>178.83</v>
      </c>
    </row>
    <row r="3561" ht="25" customHeight="1" spans="1:12">
      <c r="A3561" s="59">
        <v>3559</v>
      </c>
      <c r="B3561" s="59" t="s">
        <v>47</v>
      </c>
      <c r="C3561" s="59" t="s">
        <v>4155</v>
      </c>
      <c r="D3561" s="59">
        <v>4.35</v>
      </c>
      <c r="E3561" s="62">
        <v>20000</v>
      </c>
      <c r="F3561" s="59" t="s">
        <v>273</v>
      </c>
      <c r="G3561" s="59" t="s">
        <v>3829</v>
      </c>
      <c r="H3561" s="59">
        <v>20200630</v>
      </c>
      <c r="I3561" s="59" t="s">
        <v>436</v>
      </c>
      <c r="J3561" s="59">
        <v>4.35</v>
      </c>
      <c r="K3561" s="59" t="s">
        <v>79</v>
      </c>
      <c r="L3561" s="66">
        <v>178.83</v>
      </c>
    </row>
    <row r="3562" ht="25" customHeight="1" spans="1:12">
      <c r="A3562" s="59">
        <v>3560</v>
      </c>
      <c r="B3562" s="59" t="s">
        <v>71</v>
      </c>
      <c r="C3562" s="59" t="s">
        <v>4156</v>
      </c>
      <c r="D3562" s="59">
        <v>4.35</v>
      </c>
      <c r="E3562" s="62">
        <v>20000</v>
      </c>
      <c r="F3562" s="59" t="s">
        <v>273</v>
      </c>
      <c r="G3562" s="59" t="s">
        <v>3829</v>
      </c>
      <c r="H3562" s="59">
        <v>20200630</v>
      </c>
      <c r="I3562" s="59" t="s">
        <v>3234</v>
      </c>
      <c r="J3562" s="59">
        <v>4.35</v>
      </c>
      <c r="K3562" s="59" t="s">
        <v>79</v>
      </c>
      <c r="L3562" s="66">
        <v>178.83</v>
      </c>
    </row>
    <row r="3563" ht="25" customHeight="1" spans="1:12">
      <c r="A3563" s="59">
        <v>3561</v>
      </c>
      <c r="B3563" s="59" t="s">
        <v>43</v>
      </c>
      <c r="C3563" s="59" t="s">
        <v>4157</v>
      </c>
      <c r="D3563" s="59">
        <v>4.35</v>
      </c>
      <c r="E3563" s="62">
        <v>20000</v>
      </c>
      <c r="F3563" s="59" t="s">
        <v>3611</v>
      </c>
      <c r="G3563" s="59" t="s">
        <v>3621</v>
      </c>
      <c r="H3563" s="59">
        <v>20200630</v>
      </c>
      <c r="I3563" s="59" t="s">
        <v>22</v>
      </c>
      <c r="J3563" s="59">
        <v>4.35</v>
      </c>
      <c r="K3563" s="59" t="s">
        <v>79</v>
      </c>
      <c r="L3563" s="66">
        <v>149.83</v>
      </c>
    </row>
    <row r="3564" ht="25" customHeight="1" spans="1:12">
      <c r="A3564" s="59">
        <v>3562</v>
      </c>
      <c r="B3564" s="59" t="s">
        <v>359</v>
      </c>
      <c r="C3564" s="59" t="s">
        <v>4158</v>
      </c>
      <c r="D3564" s="59">
        <v>4.35</v>
      </c>
      <c r="E3564" s="62">
        <v>20000</v>
      </c>
      <c r="F3564" s="59" t="s">
        <v>3602</v>
      </c>
      <c r="G3564" s="59" t="s">
        <v>4127</v>
      </c>
      <c r="H3564" s="59">
        <v>20200630</v>
      </c>
      <c r="I3564" s="59" t="s">
        <v>87</v>
      </c>
      <c r="J3564" s="59">
        <v>4.35</v>
      </c>
      <c r="K3564" s="59" t="s">
        <v>79</v>
      </c>
      <c r="L3564" s="66">
        <v>120.83</v>
      </c>
    </row>
    <row r="3565" ht="25" customHeight="1" spans="1:12">
      <c r="A3565" s="59">
        <v>3563</v>
      </c>
      <c r="B3565" s="59" t="s">
        <v>359</v>
      </c>
      <c r="C3565" s="59" t="s">
        <v>4159</v>
      </c>
      <c r="D3565" s="59">
        <v>4.35</v>
      </c>
      <c r="E3565" s="62">
        <v>20000</v>
      </c>
      <c r="F3565" s="59" t="s">
        <v>3602</v>
      </c>
      <c r="G3565" s="59" t="s">
        <v>4127</v>
      </c>
      <c r="H3565" s="59">
        <v>20200630</v>
      </c>
      <c r="I3565" s="59" t="s">
        <v>87</v>
      </c>
      <c r="J3565" s="59">
        <v>4.35</v>
      </c>
      <c r="K3565" s="59" t="s">
        <v>79</v>
      </c>
      <c r="L3565" s="66">
        <v>120.83</v>
      </c>
    </row>
    <row r="3566" ht="25" customHeight="1" spans="1:12">
      <c r="A3566" s="59">
        <v>3564</v>
      </c>
      <c r="B3566" s="59" t="s">
        <v>43</v>
      </c>
      <c r="C3566" s="59" t="s">
        <v>4160</v>
      </c>
      <c r="D3566" s="59">
        <v>4.35</v>
      </c>
      <c r="E3566" s="62">
        <v>20000</v>
      </c>
      <c r="F3566" s="59" t="s">
        <v>261</v>
      </c>
      <c r="G3566" s="59" t="s">
        <v>4030</v>
      </c>
      <c r="H3566" s="59">
        <v>20200630</v>
      </c>
      <c r="I3566" s="59" t="s">
        <v>27</v>
      </c>
      <c r="J3566" s="59">
        <v>4.35</v>
      </c>
      <c r="K3566" s="59" t="s">
        <v>79</v>
      </c>
      <c r="L3566" s="66">
        <v>60.42</v>
      </c>
    </row>
    <row r="3567" ht="25" customHeight="1" spans="1:12">
      <c r="A3567" s="59">
        <v>3565</v>
      </c>
      <c r="B3567" s="59" t="s">
        <v>43</v>
      </c>
      <c r="C3567" s="59" t="s">
        <v>3982</v>
      </c>
      <c r="D3567" s="59">
        <v>4.35</v>
      </c>
      <c r="E3567" s="62">
        <v>20000</v>
      </c>
      <c r="F3567" s="59" t="s">
        <v>522</v>
      </c>
      <c r="G3567" s="59" t="s">
        <v>1805</v>
      </c>
      <c r="H3567" s="59">
        <v>20200630</v>
      </c>
      <c r="I3567" s="59" t="s">
        <v>444</v>
      </c>
      <c r="J3567" s="59">
        <v>4.35</v>
      </c>
      <c r="K3567" s="59" t="s">
        <v>79</v>
      </c>
      <c r="L3567" s="66">
        <v>50.75</v>
      </c>
    </row>
    <row r="3568" ht="25" customHeight="1" spans="1:12">
      <c r="A3568" s="59">
        <v>3566</v>
      </c>
      <c r="B3568" s="59" t="s">
        <v>43</v>
      </c>
      <c r="C3568" s="59" t="s">
        <v>4161</v>
      </c>
      <c r="D3568" s="59">
        <v>4.35</v>
      </c>
      <c r="E3568" s="62">
        <v>20000</v>
      </c>
      <c r="F3568" s="59" t="s">
        <v>522</v>
      </c>
      <c r="G3568" s="59" t="s">
        <v>1805</v>
      </c>
      <c r="H3568" s="59">
        <v>20200630</v>
      </c>
      <c r="I3568" s="59" t="s">
        <v>444</v>
      </c>
      <c r="J3568" s="59">
        <v>4.35</v>
      </c>
      <c r="K3568" s="59" t="s">
        <v>79</v>
      </c>
      <c r="L3568" s="66">
        <v>50.75</v>
      </c>
    </row>
    <row r="3569" ht="25" customHeight="1" spans="1:12">
      <c r="A3569" s="59">
        <v>3567</v>
      </c>
      <c r="B3569" s="59" t="s">
        <v>43</v>
      </c>
      <c r="C3569" s="59" t="s">
        <v>4162</v>
      </c>
      <c r="D3569" s="59">
        <v>4.35</v>
      </c>
      <c r="E3569" s="62">
        <v>20000</v>
      </c>
      <c r="F3569" s="59" t="s">
        <v>299</v>
      </c>
      <c r="G3569" s="59" t="s">
        <v>3518</v>
      </c>
      <c r="H3569" s="59">
        <v>20200630</v>
      </c>
      <c r="I3569" s="59" t="s">
        <v>4115</v>
      </c>
      <c r="J3569" s="59">
        <v>4.35</v>
      </c>
      <c r="K3569" s="59" t="s">
        <v>79</v>
      </c>
      <c r="L3569" s="66">
        <v>48.33</v>
      </c>
    </row>
    <row r="3570" ht="25" customHeight="1" spans="1:12">
      <c r="A3570" s="59">
        <v>3568</v>
      </c>
      <c r="B3570" s="59" t="s">
        <v>43</v>
      </c>
      <c r="C3570" s="59" t="s">
        <v>4163</v>
      </c>
      <c r="D3570" s="59">
        <v>4.35</v>
      </c>
      <c r="E3570" s="62">
        <v>20000</v>
      </c>
      <c r="F3570" s="59" t="s">
        <v>299</v>
      </c>
      <c r="G3570" s="59" t="s">
        <v>3518</v>
      </c>
      <c r="H3570" s="59">
        <v>20200630</v>
      </c>
      <c r="I3570" s="59" t="s">
        <v>444</v>
      </c>
      <c r="J3570" s="59">
        <v>4.35</v>
      </c>
      <c r="K3570" s="59" t="s">
        <v>79</v>
      </c>
      <c r="L3570" s="66">
        <v>48.33</v>
      </c>
    </row>
    <row r="3571" ht="25" customHeight="1" spans="1:12">
      <c r="A3571" s="59">
        <v>3569</v>
      </c>
      <c r="B3571" s="59" t="s">
        <v>43</v>
      </c>
      <c r="C3571" s="59" t="s">
        <v>4164</v>
      </c>
      <c r="D3571" s="59">
        <v>4.35</v>
      </c>
      <c r="E3571" s="62">
        <v>25000</v>
      </c>
      <c r="F3571" s="59" t="s">
        <v>522</v>
      </c>
      <c r="G3571" s="59" t="s">
        <v>1805</v>
      </c>
      <c r="H3571" s="59">
        <v>20200630</v>
      </c>
      <c r="I3571" s="59" t="s">
        <v>444</v>
      </c>
      <c r="J3571" s="59">
        <v>4.35</v>
      </c>
      <c r="K3571" s="59" t="s">
        <v>79</v>
      </c>
      <c r="L3571" s="66">
        <v>63.44</v>
      </c>
    </row>
    <row r="3572" ht="25" customHeight="1" spans="1:12">
      <c r="A3572" s="59">
        <v>3570</v>
      </c>
      <c r="B3572" s="59" t="s">
        <v>43</v>
      </c>
      <c r="C3572" s="59" t="s">
        <v>4165</v>
      </c>
      <c r="D3572" s="59">
        <v>4.35</v>
      </c>
      <c r="E3572" s="62">
        <v>25000</v>
      </c>
      <c r="F3572" s="59" t="s">
        <v>522</v>
      </c>
      <c r="G3572" s="59" t="s">
        <v>1805</v>
      </c>
      <c r="H3572" s="59">
        <v>20200630</v>
      </c>
      <c r="I3572" s="59" t="s">
        <v>444</v>
      </c>
      <c r="J3572" s="59">
        <v>4.35</v>
      </c>
      <c r="K3572" s="59" t="s">
        <v>79</v>
      </c>
      <c r="L3572" s="66">
        <v>63.44</v>
      </c>
    </row>
    <row r="3573" ht="25" customHeight="1" spans="1:12">
      <c r="A3573" s="59">
        <v>3571</v>
      </c>
      <c r="B3573" s="59" t="s">
        <v>43</v>
      </c>
      <c r="C3573" s="59" t="s">
        <v>4166</v>
      </c>
      <c r="D3573" s="59">
        <v>4.35</v>
      </c>
      <c r="E3573" s="62">
        <v>25000</v>
      </c>
      <c r="F3573" s="59" t="s">
        <v>299</v>
      </c>
      <c r="G3573" s="59" t="s">
        <v>3518</v>
      </c>
      <c r="H3573" s="59">
        <v>20200630</v>
      </c>
      <c r="I3573" s="59" t="s">
        <v>444</v>
      </c>
      <c r="J3573" s="59">
        <v>4.35</v>
      </c>
      <c r="K3573" s="59" t="s">
        <v>79</v>
      </c>
      <c r="L3573" s="66">
        <v>60.42</v>
      </c>
    </row>
    <row r="3574" ht="25" customHeight="1" spans="1:12">
      <c r="A3574" s="59">
        <v>3572</v>
      </c>
      <c r="B3574" s="59" t="s">
        <v>43</v>
      </c>
      <c r="C3574" s="59" t="s">
        <v>4167</v>
      </c>
      <c r="D3574" s="59">
        <v>4.35</v>
      </c>
      <c r="E3574" s="62">
        <v>30000</v>
      </c>
      <c r="F3574" s="59" t="s">
        <v>284</v>
      </c>
      <c r="G3574" s="59" t="s">
        <v>3667</v>
      </c>
      <c r="H3574" s="59">
        <v>20200630</v>
      </c>
      <c r="I3574" s="59" t="s">
        <v>436</v>
      </c>
      <c r="J3574" s="59">
        <v>4.35</v>
      </c>
      <c r="K3574" s="59" t="s">
        <v>79</v>
      </c>
      <c r="L3574" s="66">
        <v>271.88</v>
      </c>
    </row>
    <row r="3575" ht="25" customHeight="1" spans="1:12">
      <c r="A3575" s="59">
        <v>3573</v>
      </c>
      <c r="B3575" s="59" t="s">
        <v>43</v>
      </c>
      <c r="C3575" s="59" t="s">
        <v>4168</v>
      </c>
      <c r="D3575" s="59">
        <v>4.35</v>
      </c>
      <c r="E3575" s="62">
        <v>30000</v>
      </c>
      <c r="F3575" s="59" t="s">
        <v>273</v>
      </c>
      <c r="G3575" s="59" t="s">
        <v>3829</v>
      </c>
      <c r="H3575" s="59">
        <v>20200630</v>
      </c>
      <c r="I3575" s="59" t="s">
        <v>436</v>
      </c>
      <c r="J3575" s="59">
        <v>4.35</v>
      </c>
      <c r="K3575" s="59" t="s">
        <v>79</v>
      </c>
      <c r="L3575" s="66">
        <v>268.25</v>
      </c>
    </row>
    <row r="3576" ht="25" customHeight="1" spans="1:12">
      <c r="A3576" s="59">
        <v>3574</v>
      </c>
      <c r="B3576" s="59" t="s">
        <v>43</v>
      </c>
      <c r="C3576" s="59" t="s">
        <v>4169</v>
      </c>
      <c r="D3576" s="59">
        <v>4.35</v>
      </c>
      <c r="E3576" s="62">
        <v>30000</v>
      </c>
      <c r="F3576" s="59" t="s">
        <v>273</v>
      </c>
      <c r="G3576" s="59" t="s">
        <v>3829</v>
      </c>
      <c r="H3576" s="59">
        <v>20200630</v>
      </c>
      <c r="I3576" s="59" t="s">
        <v>436</v>
      </c>
      <c r="J3576" s="59">
        <v>4.35</v>
      </c>
      <c r="K3576" s="59" t="s">
        <v>79</v>
      </c>
      <c r="L3576" s="66">
        <v>268.25</v>
      </c>
    </row>
    <row r="3577" ht="25" customHeight="1" spans="1:12">
      <c r="A3577" s="59">
        <v>3575</v>
      </c>
      <c r="B3577" s="59" t="s">
        <v>43</v>
      </c>
      <c r="C3577" s="59" t="s">
        <v>4170</v>
      </c>
      <c r="D3577" s="59">
        <v>4.35</v>
      </c>
      <c r="E3577" s="62">
        <v>30000</v>
      </c>
      <c r="F3577" s="59" t="s">
        <v>273</v>
      </c>
      <c r="G3577" s="59" t="s">
        <v>3829</v>
      </c>
      <c r="H3577" s="59">
        <v>20200630</v>
      </c>
      <c r="I3577" s="59" t="s">
        <v>436</v>
      </c>
      <c r="J3577" s="59">
        <v>4.35</v>
      </c>
      <c r="K3577" s="59" t="s">
        <v>79</v>
      </c>
      <c r="L3577" s="66">
        <v>268.25</v>
      </c>
    </row>
    <row r="3578" ht="25" customHeight="1" spans="1:12">
      <c r="A3578" s="59">
        <v>3576</v>
      </c>
      <c r="B3578" s="59" t="s">
        <v>71</v>
      </c>
      <c r="C3578" s="59" t="s">
        <v>4171</v>
      </c>
      <c r="D3578" s="59">
        <v>4.35</v>
      </c>
      <c r="E3578" s="62">
        <v>30000</v>
      </c>
      <c r="F3578" s="59" t="s">
        <v>294</v>
      </c>
      <c r="G3578" s="59" t="s">
        <v>3643</v>
      </c>
      <c r="H3578" s="59">
        <v>20200630</v>
      </c>
      <c r="I3578" s="59" t="s">
        <v>3290</v>
      </c>
      <c r="J3578" s="59">
        <v>4.35</v>
      </c>
      <c r="K3578" s="59" t="s">
        <v>79</v>
      </c>
      <c r="L3578" s="66">
        <v>257.38</v>
      </c>
    </row>
    <row r="3579" ht="25" customHeight="1" spans="1:12">
      <c r="A3579" s="59">
        <v>3577</v>
      </c>
      <c r="B3579" s="59" t="s">
        <v>43</v>
      </c>
      <c r="C3579" s="59" t="s">
        <v>4172</v>
      </c>
      <c r="D3579" s="59">
        <v>4.35</v>
      </c>
      <c r="E3579" s="62">
        <v>30000</v>
      </c>
      <c r="F3579" s="59" t="s">
        <v>3584</v>
      </c>
      <c r="G3579" s="59" t="s">
        <v>3546</v>
      </c>
      <c r="H3579" s="59">
        <v>20200630</v>
      </c>
      <c r="I3579" s="59" t="s">
        <v>27</v>
      </c>
      <c r="J3579" s="59">
        <v>4.35</v>
      </c>
      <c r="K3579" s="59" t="s">
        <v>79</v>
      </c>
      <c r="L3579" s="66">
        <v>119.63</v>
      </c>
    </row>
    <row r="3580" ht="25" customHeight="1" spans="1:12">
      <c r="A3580" s="59">
        <v>3578</v>
      </c>
      <c r="B3580" s="59" t="s">
        <v>71</v>
      </c>
      <c r="C3580" s="59" t="s">
        <v>4173</v>
      </c>
      <c r="D3580" s="59">
        <v>4.35</v>
      </c>
      <c r="E3580" s="62">
        <v>30000</v>
      </c>
      <c r="F3580" s="59" t="s">
        <v>3584</v>
      </c>
      <c r="G3580" s="59" t="s">
        <v>3546</v>
      </c>
      <c r="H3580" s="59">
        <v>20200630</v>
      </c>
      <c r="I3580" s="59" t="s">
        <v>27</v>
      </c>
      <c r="J3580" s="59">
        <v>4.35</v>
      </c>
      <c r="K3580" s="59" t="s">
        <v>79</v>
      </c>
      <c r="L3580" s="66">
        <v>119.63</v>
      </c>
    </row>
    <row r="3581" ht="25" customHeight="1" spans="1:12">
      <c r="A3581" s="59">
        <v>3579</v>
      </c>
      <c r="B3581" s="59" t="s">
        <v>43</v>
      </c>
      <c r="C3581" s="59" t="s">
        <v>4174</v>
      </c>
      <c r="D3581" s="59">
        <v>4.35</v>
      </c>
      <c r="E3581" s="62">
        <v>30000</v>
      </c>
      <c r="F3581" s="59" t="s">
        <v>3584</v>
      </c>
      <c r="G3581" s="59" t="s">
        <v>3546</v>
      </c>
      <c r="H3581" s="59">
        <v>20200630</v>
      </c>
      <c r="I3581" s="59" t="s">
        <v>436</v>
      </c>
      <c r="J3581" s="59">
        <v>4.35</v>
      </c>
      <c r="K3581" s="59" t="s">
        <v>79</v>
      </c>
      <c r="L3581" s="66">
        <v>119.63</v>
      </c>
    </row>
    <row r="3582" ht="25" customHeight="1" spans="1:12">
      <c r="A3582" s="59">
        <v>3580</v>
      </c>
      <c r="B3582" s="59" t="s">
        <v>43</v>
      </c>
      <c r="C3582" s="59" t="s">
        <v>4175</v>
      </c>
      <c r="D3582" s="59">
        <v>4.35</v>
      </c>
      <c r="E3582" s="62">
        <v>30000</v>
      </c>
      <c r="F3582" s="59" t="s">
        <v>299</v>
      </c>
      <c r="G3582" s="59" t="s">
        <v>3518</v>
      </c>
      <c r="H3582" s="59">
        <v>20200630</v>
      </c>
      <c r="I3582" s="59" t="s">
        <v>444</v>
      </c>
      <c r="J3582" s="59">
        <v>4.35</v>
      </c>
      <c r="K3582" s="59" t="s">
        <v>79</v>
      </c>
      <c r="L3582" s="66">
        <v>72.5</v>
      </c>
    </row>
    <row r="3583" ht="25" customHeight="1" spans="1:12">
      <c r="A3583" s="59">
        <v>3581</v>
      </c>
      <c r="B3583" s="59" t="s">
        <v>43</v>
      </c>
      <c r="C3583" s="59" t="s">
        <v>4176</v>
      </c>
      <c r="D3583" s="59">
        <v>4.35</v>
      </c>
      <c r="E3583" s="62">
        <v>30000</v>
      </c>
      <c r="F3583" s="59" t="s">
        <v>299</v>
      </c>
      <c r="G3583" s="59" t="s">
        <v>3518</v>
      </c>
      <c r="H3583" s="59">
        <v>20200630</v>
      </c>
      <c r="I3583" s="59" t="s">
        <v>4115</v>
      </c>
      <c r="J3583" s="59">
        <v>4.35</v>
      </c>
      <c r="K3583" s="59" t="s">
        <v>79</v>
      </c>
      <c r="L3583" s="66">
        <v>72.5</v>
      </c>
    </row>
    <row r="3584" ht="25" customHeight="1" spans="1:12">
      <c r="A3584" s="59">
        <v>3582</v>
      </c>
      <c r="B3584" s="59" t="s">
        <v>43</v>
      </c>
      <c r="C3584" s="59" t="s">
        <v>4177</v>
      </c>
      <c r="D3584" s="59">
        <v>4.35</v>
      </c>
      <c r="E3584" s="62">
        <v>30000</v>
      </c>
      <c r="F3584" s="59" t="s">
        <v>299</v>
      </c>
      <c r="G3584" s="59" t="s">
        <v>3518</v>
      </c>
      <c r="H3584" s="59">
        <v>20200630</v>
      </c>
      <c r="I3584" s="59" t="s">
        <v>444</v>
      </c>
      <c r="J3584" s="59">
        <v>4.35</v>
      </c>
      <c r="K3584" s="59" t="s">
        <v>79</v>
      </c>
      <c r="L3584" s="66">
        <v>72.5</v>
      </c>
    </row>
    <row r="3585" ht="25" customHeight="1" spans="1:12">
      <c r="A3585" s="59">
        <v>3583</v>
      </c>
      <c r="B3585" s="59" t="s">
        <v>71</v>
      </c>
      <c r="C3585" s="59" t="s">
        <v>4178</v>
      </c>
      <c r="D3585" s="59">
        <v>4.35</v>
      </c>
      <c r="E3585" s="62">
        <v>40000</v>
      </c>
      <c r="F3585" s="59" t="s">
        <v>273</v>
      </c>
      <c r="G3585" s="59" t="s">
        <v>3829</v>
      </c>
      <c r="H3585" s="59">
        <v>20200630</v>
      </c>
      <c r="I3585" s="59" t="s">
        <v>27</v>
      </c>
      <c r="J3585" s="59">
        <v>4.35</v>
      </c>
      <c r="K3585" s="59" t="s">
        <v>79</v>
      </c>
      <c r="L3585" s="66">
        <v>357.67</v>
      </c>
    </row>
    <row r="3586" ht="25" customHeight="1" spans="1:12">
      <c r="A3586" s="59">
        <v>3584</v>
      </c>
      <c r="B3586" s="59" t="s">
        <v>71</v>
      </c>
      <c r="C3586" s="59" t="s">
        <v>4179</v>
      </c>
      <c r="D3586" s="59">
        <v>4.35</v>
      </c>
      <c r="E3586" s="62">
        <v>40000</v>
      </c>
      <c r="F3586" s="59" t="s">
        <v>294</v>
      </c>
      <c r="G3586" s="59" t="s">
        <v>3643</v>
      </c>
      <c r="H3586" s="59">
        <v>20200630</v>
      </c>
      <c r="I3586" s="59" t="s">
        <v>4180</v>
      </c>
      <c r="J3586" s="59">
        <v>4.35</v>
      </c>
      <c r="K3586" s="59" t="s">
        <v>79</v>
      </c>
      <c r="L3586" s="66">
        <v>343.17</v>
      </c>
    </row>
    <row r="3587" ht="25" customHeight="1" spans="1:12">
      <c r="A3587" s="59">
        <v>3585</v>
      </c>
      <c r="B3587" s="59" t="s">
        <v>359</v>
      </c>
      <c r="C3587" s="59" t="s">
        <v>4181</v>
      </c>
      <c r="D3587" s="59">
        <v>4.35</v>
      </c>
      <c r="E3587" s="62">
        <v>50000</v>
      </c>
      <c r="F3587" s="59" t="s">
        <v>3709</v>
      </c>
      <c r="G3587" s="59" t="s">
        <v>3555</v>
      </c>
      <c r="H3587" s="59">
        <v>20200630</v>
      </c>
      <c r="I3587" s="59" t="s">
        <v>87</v>
      </c>
      <c r="J3587" s="59">
        <v>4.35</v>
      </c>
      <c r="K3587" s="59" t="s">
        <v>79</v>
      </c>
      <c r="L3587" s="66">
        <v>416.88</v>
      </c>
    </row>
    <row r="3588" ht="25" customHeight="1" spans="1:12">
      <c r="A3588" s="59">
        <v>3586</v>
      </c>
      <c r="B3588" s="59" t="s">
        <v>54</v>
      </c>
      <c r="C3588" s="59" t="s">
        <v>3906</v>
      </c>
      <c r="D3588" s="59">
        <v>4.35</v>
      </c>
      <c r="E3588" s="62">
        <v>10000</v>
      </c>
      <c r="F3588" s="59">
        <v>20200403</v>
      </c>
      <c r="G3588" s="59">
        <v>20210403</v>
      </c>
      <c r="H3588" s="59">
        <v>20200602</v>
      </c>
      <c r="I3588" s="59" t="s">
        <v>87</v>
      </c>
      <c r="J3588" s="59">
        <v>4.35</v>
      </c>
      <c r="K3588" s="59" t="s">
        <v>79</v>
      </c>
      <c r="L3588" s="66">
        <v>72.5</v>
      </c>
    </row>
    <row r="3589" ht="25" customHeight="1" spans="1:12">
      <c r="A3589" s="59">
        <v>3587</v>
      </c>
      <c r="B3589" s="59" t="s">
        <v>54</v>
      </c>
      <c r="C3589" s="59" t="s">
        <v>3875</v>
      </c>
      <c r="D3589" s="59">
        <v>4.35</v>
      </c>
      <c r="E3589" s="62">
        <v>5000</v>
      </c>
      <c r="F3589" s="59">
        <v>20200407</v>
      </c>
      <c r="G3589" s="59">
        <v>20210407</v>
      </c>
      <c r="H3589" s="59">
        <v>20200602</v>
      </c>
      <c r="I3589" s="59" t="s">
        <v>87</v>
      </c>
      <c r="J3589" s="59">
        <v>4.35</v>
      </c>
      <c r="K3589" s="59" t="s">
        <v>79</v>
      </c>
      <c r="L3589" s="66">
        <v>33.84</v>
      </c>
    </row>
    <row r="3590" ht="25" customHeight="1" spans="1:12">
      <c r="A3590" s="59">
        <v>3588</v>
      </c>
      <c r="B3590" s="59" t="s">
        <v>158</v>
      </c>
      <c r="C3590" s="59" t="s">
        <v>4182</v>
      </c>
      <c r="D3590" s="59">
        <v>4.35</v>
      </c>
      <c r="E3590" s="62">
        <v>5000</v>
      </c>
      <c r="F3590" s="59">
        <v>20200409</v>
      </c>
      <c r="G3590" s="59">
        <v>20210409</v>
      </c>
      <c r="H3590" s="59">
        <v>20200530</v>
      </c>
      <c r="I3590" s="59" t="s">
        <v>1909</v>
      </c>
      <c r="J3590" s="59">
        <v>4.35</v>
      </c>
      <c r="K3590" s="59" t="s">
        <v>79</v>
      </c>
      <c r="L3590" s="66">
        <v>30.81</v>
      </c>
    </row>
    <row r="3591" ht="25" customHeight="1" spans="1:12">
      <c r="A3591" s="59">
        <v>3589</v>
      </c>
      <c r="B3591" s="59" t="s">
        <v>158</v>
      </c>
      <c r="C3591" s="59" t="s">
        <v>4183</v>
      </c>
      <c r="D3591" s="59">
        <v>4.35</v>
      </c>
      <c r="E3591" s="62">
        <v>5000</v>
      </c>
      <c r="F3591" s="59">
        <v>20200409</v>
      </c>
      <c r="G3591" s="59">
        <v>20210409</v>
      </c>
      <c r="H3591" s="59">
        <v>20200601</v>
      </c>
      <c r="I3591" s="59" t="s">
        <v>1909</v>
      </c>
      <c r="J3591" s="59">
        <v>4.35</v>
      </c>
      <c r="K3591" s="59" t="s">
        <v>79</v>
      </c>
      <c r="L3591" s="66">
        <v>32.02</v>
      </c>
    </row>
    <row r="3592" ht="25" customHeight="1" spans="1:12">
      <c r="A3592" s="59">
        <v>3590</v>
      </c>
      <c r="B3592" s="59" t="s">
        <v>47</v>
      </c>
      <c r="C3592" s="59" t="s">
        <v>4184</v>
      </c>
      <c r="D3592" s="61">
        <v>4.35</v>
      </c>
      <c r="E3592" s="62">
        <v>10000</v>
      </c>
      <c r="F3592" s="62">
        <v>20200417</v>
      </c>
      <c r="G3592" s="62">
        <v>20210417</v>
      </c>
      <c r="H3592" s="62">
        <v>20200418</v>
      </c>
      <c r="I3592" s="59" t="s">
        <v>363</v>
      </c>
      <c r="J3592" s="61">
        <v>4.35</v>
      </c>
      <c r="K3592" s="59" t="s">
        <v>79</v>
      </c>
      <c r="L3592" s="66">
        <v>1.21</v>
      </c>
    </row>
    <row r="3593" ht="25" customHeight="1" spans="1:12">
      <c r="A3593" s="59">
        <v>3591</v>
      </c>
      <c r="B3593" s="59" t="s">
        <v>54</v>
      </c>
      <c r="C3593" s="59" t="s">
        <v>168</v>
      </c>
      <c r="D3593" s="59">
        <v>4.35</v>
      </c>
      <c r="E3593" s="62">
        <v>50000</v>
      </c>
      <c r="F3593" s="59">
        <v>20191125</v>
      </c>
      <c r="G3593" s="59">
        <v>20201125</v>
      </c>
      <c r="H3593" s="59">
        <v>20200630</v>
      </c>
      <c r="I3593" s="59" t="s">
        <v>150</v>
      </c>
      <c r="J3593" s="59">
        <v>4.35</v>
      </c>
      <c r="K3593" s="59" t="s">
        <v>79</v>
      </c>
      <c r="L3593" s="66">
        <v>1317.08</v>
      </c>
    </row>
    <row r="3594" ht="23" customHeight="1" spans="1:12">
      <c r="A3594" s="59"/>
      <c r="B3594" s="71"/>
      <c r="C3594" s="72"/>
      <c r="D3594" s="72"/>
      <c r="E3594" s="72">
        <f>SUM(E3:E3593)</f>
        <v>82929780</v>
      </c>
      <c r="F3594" s="72"/>
      <c r="G3594" s="72"/>
      <c r="H3594" s="72"/>
      <c r="I3594" s="72"/>
      <c r="J3594" s="72"/>
      <c r="K3594" s="72"/>
      <c r="L3594" s="73">
        <f>SUM(L3:L3593)</f>
        <v>780896.589374883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51"/>
  <sheetViews>
    <sheetView topLeftCell="A1334" workbookViewId="0">
      <selection activeCell="G1348" sqref="G1348"/>
    </sheetView>
  </sheetViews>
  <sheetFormatPr defaultColWidth="9" defaultRowHeight="32" customHeight="1"/>
  <cols>
    <col min="1" max="1" width="5.625" style="5" customWidth="1"/>
    <col min="2" max="2" width="8" style="5" customWidth="1"/>
    <col min="3" max="3" width="8.875" style="5" customWidth="1"/>
    <col min="4" max="4" width="8.375" style="5" customWidth="1"/>
    <col min="5" max="5" width="11" style="5" customWidth="1"/>
    <col min="6" max="6" width="10.625" style="5" customWidth="1"/>
    <col min="7" max="7" width="10.375" style="6" customWidth="1"/>
    <col min="8" max="9" width="10.25" style="6" customWidth="1"/>
    <col min="10" max="10" width="11.875" style="6" customWidth="1"/>
    <col min="11" max="11" width="10.125" style="7" customWidth="1"/>
    <col min="12" max="12" width="10.875" style="8" customWidth="1"/>
    <col min="13" max="13" width="10.25" style="5" customWidth="1"/>
    <col min="14" max="14" width="17.5" style="5" customWidth="1"/>
    <col min="15" max="15" width="18.5" style="8" customWidth="1"/>
    <col min="16" max="16" width="10.75" style="5" customWidth="1"/>
    <col min="17" max="17" width="12.375" style="9" customWidth="1"/>
    <col min="18" max="18" width="12.5" style="5" customWidth="1"/>
    <col min="19" max="19" width="22.375" style="5" customWidth="1"/>
    <col min="20" max="20" width="9" style="5"/>
    <col min="21" max="16380" width="9" style="1"/>
  </cols>
  <sheetData>
    <row r="1" s="1" customFormat="1" customHeight="1" spans="1:20">
      <c r="A1" s="10" t="s">
        <v>4185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1" customFormat="1" ht="64" customHeight="1" spans="1:20">
      <c r="A2" s="12" t="s">
        <v>4186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="2" customFormat="1" ht="43" customHeight="1" spans="1:20">
      <c r="A3" s="14" t="s">
        <v>1</v>
      </c>
      <c r="B3" s="15" t="s">
        <v>2</v>
      </c>
      <c r="C3" s="15" t="s">
        <v>4187</v>
      </c>
      <c r="D3" s="15" t="s">
        <v>4188</v>
      </c>
      <c r="E3" s="15" t="s">
        <v>4</v>
      </c>
      <c r="F3" s="15" t="s">
        <v>4189</v>
      </c>
      <c r="G3" s="16" t="s">
        <v>6</v>
      </c>
      <c r="H3" s="16" t="s">
        <v>7</v>
      </c>
      <c r="I3" s="21" t="s">
        <v>12</v>
      </c>
      <c r="J3" s="16" t="s">
        <v>4190</v>
      </c>
      <c r="K3" s="15" t="s">
        <v>4191</v>
      </c>
      <c r="L3" s="22" t="s">
        <v>10</v>
      </c>
      <c r="M3" s="15" t="s">
        <v>9</v>
      </c>
      <c r="N3" s="15" t="s">
        <v>4192</v>
      </c>
      <c r="O3" s="23" t="s">
        <v>4193</v>
      </c>
      <c r="P3" s="14" t="s">
        <v>11</v>
      </c>
      <c r="Q3" s="26" t="s">
        <v>4194</v>
      </c>
      <c r="R3" s="27" t="s">
        <v>4195</v>
      </c>
      <c r="S3" s="27" t="s">
        <v>4196</v>
      </c>
      <c r="T3" s="28" t="s">
        <v>4197</v>
      </c>
    </row>
    <row r="4" s="1" customFormat="1" customHeight="1" spans="1:20">
      <c r="A4" s="17">
        <v>1</v>
      </c>
      <c r="B4" s="17" t="s">
        <v>56</v>
      </c>
      <c r="C4" s="17" t="s">
        <v>4198</v>
      </c>
      <c r="D4" s="17" t="s">
        <v>843</v>
      </c>
      <c r="E4" s="18">
        <v>0.0435</v>
      </c>
      <c r="F4" s="19">
        <v>50000</v>
      </c>
      <c r="G4" s="20">
        <v>43770</v>
      </c>
      <c r="H4" s="20">
        <v>44136</v>
      </c>
      <c r="I4" s="24">
        <v>912.291666666667</v>
      </c>
      <c r="J4" s="20">
        <v>43921</v>
      </c>
      <c r="K4" s="17" t="s">
        <v>4199</v>
      </c>
      <c r="L4" s="25">
        <v>0.0435</v>
      </c>
      <c r="M4" s="17" t="s">
        <v>52</v>
      </c>
      <c r="N4" s="17" t="s">
        <v>4200</v>
      </c>
      <c r="O4" s="17" t="s">
        <v>4201</v>
      </c>
      <c r="P4" s="17" t="s">
        <v>53</v>
      </c>
      <c r="Q4" s="17" t="s">
        <v>4202</v>
      </c>
      <c r="R4" s="17" t="str">
        <f>VLOOKUP(O4,[14]Sheet2!$O$4:$R$93,4,FALSE)</f>
        <v>夏书霞</v>
      </c>
      <c r="S4" s="17" t="str">
        <f>VLOOKUP(O4,[14]Sheet2!$O$4:$S$93,5,FALSE)</f>
        <v>00000206804843787889</v>
      </c>
      <c r="T4" s="9"/>
    </row>
    <row r="5" customHeight="1" spans="1:20">
      <c r="A5" s="17">
        <v>2</v>
      </c>
      <c r="B5" s="17" t="s">
        <v>47</v>
      </c>
      <c r="C5" s="8" t="s">
        <v>4203</v>
      </c>
      <c r="D5" s="17" t="s">
        <v>844</v>
      </c>
      <c r="E5" s="18">
        <v>0.0435</v>
      </c>
      <c r="F5" s="19">
        <v>10000</v>
      </c>
      <c r="G5" s="20">
        <v>43771</v>
      </c>
      <c r="H5" s="20">
        <v>44137</v>
      </c>
      <c r="I5" s="24">
        <v>181.25</v>
      </c>
      <c r="J5" s="20">
        <v>43921</v>
      </c>
      <c r="K5" s="17" t="s">
        <v>4199</v>
      </c>
      <c r="L5" s="25">
        <v>0.0435</v>
      </c>
      <c r="M5" s="17" t="s">
        <v>842</v>
      </c>
      <c r="N5" s="17" t="s">
        <v>4204</v>
      </c>
      <c r="O5" s="17" t="s">
        <v>4205</v>
      </c>
      <c r="P5" s="17" t="s">
        <v>53</v>
      </c>
      <c r="Q5" s="17" t="s">
        <v>4202</v>
      </c>
      <c r="R5" s="17" t="str">
        <f>VLOOKUP(O5,'[8]2019年11月-2020年3月31新贷款人员'!$O$4:$R$124,4,FALSE)</f>
        <v>毛春强</v>
      </c>
      <c r="S5" s="74" t="str">
        <f>VLOOKUP(O5,'[8]2019年11月-2020年3月31新贷款人员'!$O$4:$S$124,5,FALSE)</f>
        <v>623059137802067917</v>
      </c>
      <c r="T5" s="9"/>
    </row>
    <row r="6" customHeight="1" spans="1:20">
      <c r="A6" s="17">
        <v>3</v>
      </c>
      <c r="B6" s="17" t="s">
        <v>47</v>
      </c>
      <c r="C6" s="8" t="s">
        <v>4203</v>
      </c>
      <c r="D6" s="17" t="s">
        <v>845</v>
      </c>
      <c r="E6" s="18">
        <v>0.0435</v>
      </c>
      <c r="F6" s="19">
        <v>50000</v>
      </c>
      <c r="G6" s="20">
        <v>43771</v>
      </c>
      <c r="H6" s="20">
        <v>44137</v>
      </c>
      <c r="I6" s="24">
        <v>906.25</v>
      </c>
      <c r="J6" s="20">
        <v>43921</v>
      </c>
      <c r="K6" s="17" t="s">
        <v>4199</v>
      </c>
      <c r="L6" s="25">
        <v>0.0435</v>
      </c>
      <c r="M6" s="17" t="s">
        <v>842</v>
      </c>
      <c r="N6" s="17" t="s">
        <v>4206</v>
      </c>
      <c r="O6" s="17" t="s">
        <v>4207</v>
      </c>
      <c r="P6" s="17" t="s">
        <v>53</v>
      </c>
      <c r="Q6" s="17" t="s">
        <v>4202</v>
      </c>
      <c r="R6" s="17" t="str">
        <f>VLOOKUP(O6,'[8]2019年11月-2020年3月31新贷款人员'!$O$4:$R$124,4,FALSE)</f>
        <v>毛长安</v>
      </c>
      <c r="S6" s="74" t="str">
        <f>VLOOKUP(O6,'[8]2019年11月-2020年3月31新贷款人员'!$O$4:$S$124,5,FALSE)</f>
        <v>00000024305403780889</v>
      </c>
      <c r="T6" s="9"/>
    </row>
    <row r="7" customHeight="1" spans="1:20">
      <c r="A7" s="17">
        <v>4</v>
      </c>
      <c r="B7" s="17" t="s">
        <v>47</v>
      </c>
      <c r="C7" s="8" t="s">
        <v>4203</v>
      </c>
      <c r="D7" s="17" t="s">
        <v>846</v>
      </c>
      <c r="E7" s="18">
        <v>0.0435</v>
      </c>
      <c r="F7" s="19">
        <v>50000</v>
      </c>
      <c r="G7" s="20">
        <v>43771</v>
      </c>
      <c r="H7" s="20">
        <v>44137</v>
      </c>
      <c r="I7" s="24">
        <v>906.25</v>
      </c>
      <c r="J7" s="20">
        <v>43921</v>
      </c>
      <c r="K7" s="17" t="s">
        <v>4199</v>
      </c>
      <c r="L7" s="25">
        <v>0.0435</v>
      </c>
      <c r="M7" s="17" t="s">
        <v>842</v>
      </c>
      <c r="N7" s="17" t="s">
        <v>4206</v>
      </c>
      <c r="O7" s="17" t="s">
        <v>4208</v>
      </c>
      <c r="P7" s="17" t="s">
        <v>53</v>
      </c>
      <c r="Q7" s="17" t="s">
        <v>4202</v>
      </c>
      <c r="R7" s="17" t="str">
        <f>VLOOKUP(O7,'[8]2019年11月-2020年3月31新贷款人员'!$O$4:$R$124,4,FALSE)</f>
        <v>毛孝堂</v>
      </c>
      <c r="S7" s="74" t="str">
        <f>VLOOKUP(O7,'[8]2019年11月-2020年3月31新贷款人员'!$O$4:$S$124,5,FALSE)</f>
        <v>00000024305423786889</v>
      </c>
      <c r="T7" s="9"/>
    </row>
    <row r="8" customHeight="1" spans="1:20">
      <c r="A8" s="17">
        <v>5</v>
      </c>
      <c r="B8" s="17" t="s">
        <v>47</v>
      </c>
      <c r="C8" s="8" t="s">
        <v>4203</v>
      </c>
      <c r="D8" s="17" t="s">
        <v>847</v>
      </c>
      <c r="E8" s="18">
        <v>0.0435</v>
      </c>
      <c r="F8" s="19">
        <v>50000</v>
      </c>
      <c r="G8" s="20">
        <v>43771</v>
      </c>
      <c r="H8" s="20">
        <v>44137</v>
      </c>
      <c r="I8" s="24">
        <v>906.25</v>
      </c>
      <c r="J8" s="20">
        <v>43921</v>
      </c>
      <c r="K8" s="17" t="s">
        <v>4199</v>
      </c>
      <c r="L8" s="25">
        <v>0.0435</v>
      </c>
      <c r="M8" s="17" t="s">
        <v>842</v>
      </c>
      <c r="N8" s="17" t="s">
        <v>4209</v>
      </c>
      <c r="O8" s="17" t="s">
        <v>4210</v>
      </c>
      <c r="P8" s="17" t="s">
        <v>53</v>
      </c>
      <c r="Q8" s="17" t="s">
        <v>4202</v>
      </c>
      <c r="R8" s="17" t="str">
        <f>VLOOKUP(O8,'[8]2019年11月-2020年3月31新贷款人员'!$O$4:$R$124,4,FALSE)</f>
        <v>毛甲忠</v>
      </c>
      <c r="S8" s="74" t="str">
        <f>VLOOKUP(O8,'[8]2019年11月-2020年3月31新贷款人员'!$O$4:$S$124,5,FALSE)</f>
        <v>623059137800158486</v>
      </c>
      <c r="T8" s="9"/>
    </row>
    <row r="9" customHeight="1" spans="1:20">
      <c r="A9" s="17">
        <v>6</v>
      </c>
      <c r="B9" s="17" t="s">
        <v>337</v>
      </c>
      <c r="C9" s="17" t="s">
        <v>4211</v>
      </c>
      <c r="D9" s="17" t="s">
        <v>848</v>
      </c>
      <c r="E9" s="18">
        <v>0.0435</v>
      </c>
      <c r="F9" s="19">
        <v>10000</v>
      </c>
      <c r="G9" s="20">
        <v>43773</v>
      </c>
      <c r="H9" s="20">
        <v>44139</v>
      </c>
      <c r="I9" s="24">
        <v>178.833333333333</v>
      </c>
      <c r="J9" s="20">
        <v>43921</v>
      </c>
      <c r="K9" s="17" t="s">
        <v>4199</v>
      </c>
      <c r="L9" s="25">
        <v>0.0435</v>
      </c>
      <c r="M9" s="17" t="s">
        <v>52</v>
      </c>
      <c r="N9" s="17" t="s">
        <v>4212</v>
      </c>
      <c r="O9" s="17" t="s">
        <v>4213</v>
      </c>
      <c r="P9" s="17" t="s">
        <v>53</v>
      </c>
      <c r="Q9" s="17" t="s">
        <v>4202</v>
      </c>
      <c r="R9" s="17" t="str">
        <f>VLOOKUP(O9,'[2]2019年11月-2020年3月31新贷款人员'!$K$4:$O$97,4,FALSE)</f>
        <v>王振华</v>
      </c>
      <c r="S9" s="74" t="str">
        <f>VLOOKUP(O9,'[2]2019年11月-2020年3月31新贷款人员'!$K$4:$O$97,5,FALSE)</f>
        <v>37802032000003162</v>
      </c>
      <c r="T9" s="9"/>
    </row>
    <row r="10" customHeight="1" spans="1:20">
      <c r="A10" s="17">
        <v>7</v>
      </c>
      <c r="B10" s="17" t="s">
        <v>337</v>
      </c>
      <c r="C10" s="17" t="s">
        <v>4211</v>
      </c>
      <c r="D10" s="17" t="s">
        <v>849</v>
      </c>
      <c r="E10" s="18">
        <v>0.0435</v>
      </c>
      <c r="F10" s="19">
        <v>50000</v>
      </c>
      <c r="G10" s="20">
        <v>43773</v>
      </c>
      <c r="H10" s="20">
        <v>44139</v>
      </c>
      <c r="I10" s="24">
        <v>894.166666666667</v>
      </c>
      <c r="J10" s="20">
        <v>43921</v>
      </c>
      <c r="K10" s="17" t="s">
        <v>4199</v>
      </c>
      <c r="L10" s="25">
        <v>0.0435</v>
      </c>
      <c r="M10" s="17" t="s">
        <v>52</v>
      </c>
      <c r="N10" s="17" t="s">
        <v>4212</v>
      </c>
      <c r="O10" s="17" t="s">
        <v>4214</v>
      </c>
      <c r="P10" s="17" t="s">
        <v>53</v>
      </c>
      <c r="Q10" s="17" t="s">
        <v>4202</v>
      </c>
      <c r="R10" s="17" t="str">
        <f>VLOOKUP(O10,'[2]2019年11月-2020年3月31新贷款人员'!$K$4:$O$97,4,FALSE)</f>
        <v>王永安</v>
      </c>
      <c r="S10" s="74" t="str">
        <f>VLOOKUP(O10,'[2]2019年11月-2020年3月31新贷款人员'!$K$4:$O$97,5,FALSE)</f>
        <v>37802002100007651</v>
      </c>
      <c r="T10" s="9"/>
    </row>
    <row r="11" customHeight="1" spans="1:20">
      <c r="A11" s="17">
        <v>8</v>
      </c>
      <c r="B11" s="17" t="s">
        <v>337</v>
      </c>
      <c r="C11" s="17" t="s">
        <v>4211</v>
      </c>
      <c r="D11" s="17" t="s">
        <v>850</v>
      </c>
      <c r="E11" s="18">
        <v>0.0435</v>
      </c>
      <c r="F11" s="19">
        <v>20000</v>
      </c>
      <c r="G11" s="20">
        <v>43773</v>
      </c>
      <c r="H11" s="20">
        <v>44139</v>
      </c>
      <c r="I11" s="24">
        <v>357.666666666667</v>
      </c>
      <c r="J11" s="20">
        <v>43921</v>
      </c>
      <c r="K11" s="17" t="s">
        <v>4199</v>
      </c>
      <c r="L11" s="25">
        <v>0.0435</v>
      </c>
      <c r="M11" s="17" t="s">
        <v>52</v>
      </c>
      <c r="N11" s="17" t="s">
        <v>4212</v>
      </c>
      <c r="O11" s="17" t="s">
        <v>4215</v>
      </c>
      <c r="P11" s="17" t="s">
        <v>53</v>
      </c>
      <c r="Q11" s="17" t="s">
        <v>4202</v>
      </c>
      <c r="R11" s="17" t="str">
        <f>VLOOKUP(O11,'[2]2019年11月-2020年3月31新贷款人员'!$K$4:$O$97,4,FALSE)</f>
        <v>辛风华</v>
      </c>
      <c r="S11" s="74" t="str">
        <f>VLOOKUP(O11,'[2]2019年11月-2020年3月31新贷款人员'!$K$4:$O$97,5,FALSE)</f>
        <v>623059137803464675</v>
      </c>
      <c r="T11" s="9"/>
    </row>
    <row r="12" customHeight="1" spans="1:20">
      <c r="A12" s="17">
        <v>9</v>
      </c>
      <c r="B12" s="17" t="s">
        <v>337</v>
      </c>
      <c r="C12" s="17" t="s">
        <v>4211</v>
      </c>
      <c r="D12" s="17" t="s">
        <v>851</v>
      </c>
      <c r="E12" s="18">
        <v>0.0435</v>
      </c>
      <c r="F12" s="19">
        <v>10000</v>
      </c>
      <c r="G12" s="20">
        <v>43773</v>
      </c>
      <c r="H12" s="20">
        <v>44139</v>
      </c>
      <c r="I12" s="24">
        <v>178.833333333333</v>
      </c>
      <c r="J12" s="20">
        <v>43921</v>
      </c>
      <c r="K12" s="17" t="s">
        <v>4199</v>
      </c>
      <c r="L12" s="25">
        <v>0.0435</v>
      </c>
      <c r="M12" s="17" t="s">
        <v>52</v>
      </c>
      <c r="N12" s="17" t="s">
        <v>4212</v>
      </c>
      <c r="O12" s="17" t="s">
        <v>4216</v>
      </c>
      <c r="P12" s="17" t="s">
        <v>53</v>
      </c>
      <c r="Q12" s="17" t="s">
        <v>4202</v>
      </c>
      <c r="R12" s="17" t="str">
        <f>VLOOKUP(O12,'[2]2019年11月-2020年3月31新贷款人员'!$K$4:$O$97,4,FALSE)</f>
        <v>王国钱</v>
      </c>
      <c r="S12" s="74" t="str">
        <f>VLOOKUP(O12,'[2]2019年11月-2020年3月31新贷款人员'!$K$4:$O$97,5,FALSE)</f>
        <v>37802002400003109</v>
      </c>
      <c r="T12" s="9"/>
    </row>
    <row r="13" customHeight="1" spans="1:20">
      <c r="A13" s="17">
        <v>10</v>
      </c>
      <c r="B13" s="17" t="s">
        <v>337</v>
      </c>
      <c r="C13" s="17" t="s">
        <v>4211</v>
      </c>
      <c r="D13" s="17" t="s">
        <v>852</v>
      </c>
      <c r="E13" s="18">
        <v>0.0435</v>
      </c>
      <c r="F13" s="19">
        <v>10000</v>
      </c>
      <c r="G13" s="20">
        <v>43773</v>
      </c>
      <c r="H13" s="20">
        <v>44139</v>
      </c>
      <c r="I13" s="24">
        <v>178.833333333333</v>
      </c>
      <c r="J13" s="20">
        <v>43921</v>
      </c>
      <c r="K13" s="17" t="s">
        <v>4199</v>
      </c>
      <c r="L13" s="25">
        <v>0.0435</v>
      </c>
      <c r="M13" s="17" t="s">
        <v>52</v>
      </c>
      <c r="N13" s="17" t="s">
        <v>4212</v>
      </c>
      <c r="O13" s="17" t="s">
        <v>4217</v>
      </c>
      <c r="P13" s="17" t="s">
        <v>53</v>
      </c>
      <c r="Q13" s="17" t="s">
        <v>4202</v>
      </c>
      <c r="R13" s="17" t="str">
        <f>VLOOKUP(O13,'[2]2019年11月-2020年3月31新贷款人员'!$K$4:$O$97,4,FALSE)</f>
        <v>王新堂</v>
      </c>
      <c r="S13" s="74" t="str">
        <f>VLOOKUP(O13,'[2]2019年11月-2020年3月31新贷款人员'!$K$4:$O$97,5,FALSE)</f>
        <v>00000022867903780889</v>
      </c>
      <c r="T13" s="9"/>
    </row>
    <row r="14" customHeight="1" spans="1:20">
      <c r="A14" s="17">
        <v>11</v>
      </c>
      <c r="B14" s="17" t="s">
        <v>337</v>
      </c>
      <c r="C14" s="17" t="s">
        <v>4211</v>
      </c>
      <c r="D14" s="17" t="s">
        <v>853</v>
      </c>
      <c r="E14" s="18">
        <v>0.0435</v>
      </c>
      <c r="F14" s="19">
        <v>10000</v>
      </c>
      <c r="G14" s="20">
        <v>43773</v>
      </c>
      <c r="H14" s="20">
        <v>44139</v>
      </c>
      <c r="I14" s="24">
        <v>178.833333333333</v>
      </c>
      <c r="J14" s="20">
        <v>43921</v>
      </c>
      <c r="K14" s="17" t="s">
        <v>4199</v>
      </c>
      <c r="L14" s="25">
        <v>0.0435</v>
      </c>
      <c r="M14" s="17" t="s">
        <v>52</v>
      </c>
      <c r="N14" s="17" t="s">
        <v>4212</v>
      </c>
      <c r="O14" s="17" t="s">
        <v>4218</v>
      </c>
      <c r="P14" s="17" t="s">
        <v>53</v>
      </c>
      <c r="Q14" s="17" t="s">
        <v>4202</v>
      </c>
      <c r="R14" s="17" t="str">
        <f>VLOOKUP(O14,'[2]2019年11月-2020年3月31新贷款人员'!$K$4:$O$97,4,FALSE)</f>
        <v>王永华</v>
      </c>
      <c r="S14" s="74" t="str">
        <f>VLOOKUP(O14,'[2]2019年11月-2020年3月31新贷款人员'!$K$4:$O$97,5,FALSE)</f>
        <v>623059137801118984</v>
      </c>
      <c r="T14" s="9"/>
    </row>
    <row r="15" customHeight="1" spans="1:20">
      <c r="A15" s="17">
        <v>12</v>
      </c>
      <c r="B15" s="17" t="s">
        <v>337</v>
      </c>
      <c r="C15" s="17" t="s">
        <v>4211</v>
      </c>
      <c r="D15" s="17" t="s">
        <v>854</v>
      </c>
      <c r="E15" s="18">
        <v>0.0435</v>
      </c>
      <c r="F15" s="19">
        <v>50000</v>
      </c>
      <c r="G15" s="20">
        <v>43773</v>
      </c>
      <c r="H15" s="20">
        <v>44139</v>
      </c>
      <c r="I15" s="24">
        <v>894.166666666667</v>
      </c>
      <c r="J15" s="20">
        <v>43921</v>
      </c>
      <c r="K15" s="17" t="s">
        <v>4199</v>
      </c>
      <c r="L15" s="25">
        <v>0.0435</v>
      </c>
      <c r="M15" s="17" t="s">
        <v>52</v>
      </c>
      <c r="N15" s="17" t="s">
        <v>4212</v>
      </c>
      <c r="O15" s="17" t="s">
        <v>4219</v>
      </c>
      <c r="P15" s="17" t="s">
        <v>53</v>
      </c>
      <c r="Q15" s="17" t="s">
        <v>4202</v>
      </c>
      <c r="R15" s="17" t="str">
        <f>VLOOKUP(O15,'[2]2019年11月-2020年3月31新贷款人员'!$K$4:$O$97,4,FALSE)</f>
        <v>王华桥</v>
      </c>
      <c r="S15" s="74" t="str">
        <f>VLOOKUP(O15,'[2]2019年11月-2020年3月31新贷款人员'!$K$4:$O$97,5,FALSE)</f>
        <v>37802032300003820</v>
      </c>
      <c r="T15" s="9"/>
    </row>
    <row r="16" customHeight="1" spans="1:20">
      <c r="A16" s="17">
        <v>13</v>
      </c>
      <c r="B16" s="17" t="s">
        <v>337</v>
      </c>
      <c r="C16" s="17" t="s">
        <v>4211</v>
      </c>
      <c r="D16" s="17" t="s">
        <v>855</v>
      </c>
      <c r="E16" s="18">
        <v>0.0435</v>
      </c>
      <c r="F16" s="19">
        <v>20000</v>
      </c>
      <c r="G16" s="20">
        <v>43773</v>
      </c>
      <c r="H16" s="20">
        <v>44139</v>
      </c>
      <c r="I16" s="24">
        <v>357.666666666667</v>
      </c>
      <c r="J16" s="20">
        <v>43921</v>
      </c>
      <c r="K16" s="17" t="s">
        <v>4199</v>
      </c>
      <c r="L16" s="25">
        <v>0.0435</v>
      </c>
      <c r="M16" s="17" t="s">
        <v>52</v>
      </c>
      <c r="N16" s="17" t="s">
        <v>4212</v>
      </c>
      <c r="O16" s="17" t="s">
        <v>4220</v>
      </c>
      <c r="P16" s="17" t="s">
        <v>53</v>
      </c>
      <c r="Q16" s="17" t="s">
        <v>4202</v>
      </c>
      <c r="R16" s="17" t="str">
        <f>VLOOKUP(O16,'[2]2019年11月-2020年3月31新贷款人员'!$K$4:$O$97,4,FALSE)</f>
        <v>王金学</v>
      </c>
      <c r="S16" s="74" t="str">
        <f>VLOOKUP(O16,'[2]2019年11月-2020年3月31新贷款人员'!$K$4:$O$97,5,FALSE)</f>
        <v>37802002500008516</v>
      </c>
      <c r="T16" s="9"/>
    </row>
    <row r="17" customHeight="1" spans="1:20">
      <c r="A17" s="17">
        <v>14</v>
      </c>
      <c r="B17" s="17" t="s">
        <v>337</v>
      </c>
      <c r="C17" s="17" t="s">
        <v>4211</v>
      </c>
      <c r="D17" s="17" t="s">
        <v>856</v>
      </c>
      <c r="E17" s="18">
        <v>0.0435</v>
      </c>
      <c r="F17" s="19">
        <v>20000</v>
      </c>
      <c r="G17" s="20">
        <v>43773</v>
      </c>
      <c r="H17" s="20">
        <v>44139</v>
      </c>
      <c r="I17" s="24">
        <v>357.666666666667</v>
      </c>
      <c r="J17" s="20">
        <v>43921</v>
      </c>
      <c r="K17" s="17" t="s">
        <v>4199</v>
      </c>
      <c r="L17" s="25">
        <v>0.0435</v>
      </c>
      <c r="M17" s="17" t="s">
        <v>52</v>
      </c>
      <c r="N17" s="17" t="s">
        <v>4221</v>
      </c>
      <c r="O17" s="17" t="s">
        <v>4222</v>
      </c>
      <c r="P17" s="17" t="s">
        <v>53</v>
      </c>
      <c r="Q17" s="17" t="s">
        <v>4202</v>
      </c>
      <c r="R17" s="17" t="str">
        <f>VLOOKUP(O17,'[2]2019年11月-2020年3月31新贷款人员'!$K$4:$O$97,4,FALSE)</f>
        <v>王向东</v>
      </c>
      <c r="S17" s="74" t="str">
        <f>VLOOKUP(O17,'[2]2019年11月-2020年3月31新贷款人员'!$K$4:$O$97,5,FALSE)</f>
        <v>623059137803236719</v>
      </c>
      <c r="T17" s="9"/>
    </row>
    <row r="18" customHeight="1" spans="1:20">
      <c r="A18" s="17">
        <v>15</v>
      </c>
      <c r="B18" s="17" t="s">
        <v>337</v>
      </c>
      <c r="C18" s="17" t="s">
        <v>4211</v>
      </c>
      <c r="D18" s="17" t="s">
        <v>857</v>
      </c>
      <c r="E18" s="18">
        <v>0.0435</v>
      </c>
      <c r="F18" s="19">
        <v>50000</v>
      </c>
      <c r="G18" s="20">
        <v>43773</v>
      </c>
      <c r="H18" s="20">
        <v>44139</v>
      </c>
      <c r="I18" s="24">
        <v>894.166666666667</v>
      </c>
      <c r="J18" s="20">
        <v>43921</v>
      </c>
      <c r="K18" s="17" t="s">
        <v>4199</v>
      </c>
      <c r="L18" s="25">
        <v>0.0435</v>
      </c>
      <c r="M18" s="17" t="s">
        <v>52</v>
      </c>
      <c r="N18" s="17" t="s">
        <v>4223</v>
      </c>
      <c r="O18" s="17" t="s">
        <v>4224</v>
      </c>
      <c r="P18" s="17" t="s">
        <v>53</v>
      </c>
      <c r="Q18" s="17" t="s">
        <v>4202</v>
      </c>
      <c r="R18" s="17" t="str">
        <f>VLOOKUP(O18,'[2]2019年11月-2020年3月31新贷款人员'!$K$4:$O$97,4,FALSE)</f>
        <v>王献忠</v>
      </c>
      <c r="S18" s="74" t="str">
        <f>VLOOKUP(O18,'[2]2019年11月-2020年3月31新贷款人员'!$K$4:$O$97,5,FALSE)</f>
        <v>00000049749993780889</v>
      </c>
      <c r="T18" s="9"/>
    </row>
    <row r="19" customHeight="1" spans="1:20">
      <c r="A19" s="17">
        <v>16</v>
      </c>
      <c r="B19" s="17" t="s">
        <v>63</v>
      </c>
      <c r="C19" s="17" t="s">
        <v>4225</v>
      </c>
      <c r="D19" s="17" t="s">
        <v>858</v>
      </c>
      <c r="E19" s="18">
        <v>0.0435</v>
      </c>
      <c r="F19" s="19">
        <v>50000</v>
      </c>
      <c r="G19" s="20">
        <v>43773</v>
      </c>
      <c r="H19" s="20">
        <v>44139</v>
      </c>
      <c r="I19" s="24">
        <v>894.166666666667</v>
      </c>
      <c r="J19" s="20">
        <v>43921</v>
      </c>
      <c r="K19" s="17" t="s">
        <v>4199</v>
      </c>
      <c r="L19" s="25">
        <v>0.0435</v>
      </c>
      <c r="M19" s="17" t="s">
        <v>52</v>
      </c>
      <c r="N19" s="17" t="s">
        <v>4226</v>
      </c>
      <c r="O19" s="17" t="s">
        <v>4227</v>
      </c>
      <c r="P19" s="17" t="s">
        <v>53</v>
      </c>
      <c r="Q19" s="17" t="s">
        <v>4202</v>
      </c>
      <c r="R19" s="17" t="str">
        <f>VLOOKUP(O19,'[17]2019.11-2020.3新贷人员贴息'!$O$3:$R$55,4,FALSE)</f>
        <v>刘存良</v>
      </c>
      <c r="S19" s="74" t="str">
        <f>VLOOKUP(O19,'[17]2019.11-2020.3新贷人员贴息'!$O$3:$S$55,5,FALSE)</f>
        <v>623059137803472363</v>
      </c>
      <c r="T19" s="9"/>
    </row>
    <row r="20" customHeight="1" spans="1:20">
      <c r="A20" s="17">
        <v>17</v>
      </c>
      <c r="B20" s="17" t="s">
        <v>63</v>
      </c>
      <c r="C20" s="17" t="s">
        <v>4228</v>
      </c>
      <c r="D20" s="17" t="s">
        <v>859</v>
      </c>
      <c r="E20" s="18">
        <v>0.0435</v>
      </c>
      <c r="F20" s="19">
        <v>50000</v>
      </c>
      <c r="G20" s="20">
        <v>43773</v>
      </c>
      <c r="H20" s="20">
        <v>44139</v>
      </c>
      <c r="I20" s="24">
        <v>894.166666666667</v>
      </c>
      <c r="J20" s="20">
        <v>43921</v>
      </c>
      <c r="K20" s="17" t="s">
        <v>4199</v>
      </c>
      <c r="L20" s="25">
        <v>0.0435</v>
      </c>
      <c r="M20" s="17" t="s">
        <v>52</v>
      </c>
      <c r="N20" s="17" t="s">
        <v>4229</v>
      </c>
      <c r="O20" s="17" t="s">
        <v>4230</v>
      </c>
      <c r="P20" s="17" t="s">
        <v>53</v>
      </c>
      <c r="Q20" s="17" t="s">
        <v>4202</v>
      </c>
      <c r="R20" s="17" t="str">
        <f>VLOOKUP(O20,'[17]2019.11-2020.3新贷人员贴息'!$O$3:$R$55,4,FALSE)</f>
        <v>李兰</v>
      </c>
      <c r="S20" s="74" t="str">
        <f>VLOOKUP(O20,'[17]2019.11-2020.3新贷人员贴息'!$O$3:$S$55,5,FALSE)</f>
        <v>623059137803774776</v>
      </c>
      <c r="T20" s="9"/>
    </row>
    <row r="21" customHeight="1" spans="1:20">
      <c r="A21" s="17">
        <v>18</v>
      </c>
      <c r="B21" s="17" t="s">
        <v>63</v>
      </c>
      <c r="C21" s="17" t="s">
        <v>4231</v>
      </c>
      <c r="D21" s="17" t="s">
        <v>860</v>
      </c>
      <c r="E21" s="18">
        <v>0.0435</v>
      </c>
      <c r="F21" s="19">
        <v>3000</v>
      </c>
      <c r="G21" s="20">
        <v>43773</v>
      </c>
      <c r="H21" s="20">
        <v>44139</v>
      </c>
      <c r="I21" s="24">
        <v>53.65</v>
      </c>
      <c r="J21" s="20">
        <v>43921</v>
      </c>
      <c r="K21" s="17" t="s">
        <v>4199</v>
      </c>
      <c r="L21" s="25">
        <v>0.0435</v>
      </c>
      <c r="M21" s="17" t="s">
        <v>52</v>
      </c>
      <c r="N21" s="17" t="s">
        <v>4232</v>
      </c>
      <c r="O21" s="17" t="s">
        <v>4233</v>
      </c>
      <c r="P21" s="17" t="s">
        <v>53</v>
      </c>
      <c r="Q21" s="17" t="s">
        <v>4202</v>
      </c>
      <c r="R21" s="17" t="str">
        <f>VLOOKUP(O21,'[17]2019.11-2020.3新贷人员贴息'!$O$3:$R$55,4,FALSE)</f>
        <v>王芝荣</v>
      </c>
      <c r="S21" s="74" t="str">
        <f>VLOOKUP(O21,'[17]2019.11-2020.3新贷人员贴息'!$O$3:$S$55,5,FALSE)</f>
        <v>00000022442913787889</v>
      </c>
      <c r="T21" s="9"/>
    </row>
    <row r="22" customHeight="1" spans="1:20">
      <c r="A22" s="17">
        <v>19</v>
      </c>
      <c r="B22" s="17" t="s">
        <v>63</v>
      </c>
      <c r="C22" s="17" t="s">
        <v>4234</v>
      </c>
      <c r="D22" s="17" t="s">
        <v>861</v>
      </c>
      <c r="E22" s="18">
        <v>0.0435</v>
      </c>
      <c r="F22" s="19">
        <v>10000</v>
      </c>
      <c r="G22" s="20">
        <v>43773</v>
      </c>
      <c r="H22" s="20">
        <v>44139</v>
      </c>
      <c r="I22" s="24">
        <v>178.833333333333</v>
      </c>
      <c r="J22" s="20">
        <v>43921</v>
      </c>
      <c r="K22" s="17" t="s">
        <v>4199</v>
      </c>
      <c r="L22" s="25">
        <v>0.0435</v>
      </c>
      <c r="M22" s="17" t="s">
        <v>52</v>
      </c>
      <c r="N22" s="17" t="s">
        <v>4235</v>
      </c>
      <c r="O22" s="17" t="s">
        <v>4236</v>
      </c>
      <c r="P22" s="17" t="s">
        <v>53</v>
      </c>
      <c r="Q22" s="17" t="s">
        <v>4202</v>
      </c>
      <c r="R22" s="17" t="str">
        <f>VLOOKUP(O22,'[17]2019.11-2020.3新贷人员贴息'!$O$3:$R$55,4,FALSE)</f>
        <v>符文艳</v>
      </c>
      <c r="S22" s="74" t="str">
        <f>VLOOKUP(O22,'[17]2019.11-2020.3新贷人员贴息'!$O$3:$S$55,5,FALSE)</f>
        <v>623059137801053959</v>
      </c>
      <c r="T22" s="9"/>
    </row>
    <row r="23" customHeight="1" spans="1:20">
      <c r="A23" s="17">
        <v>20</v>
      </c>
      <c r="B23" s="17" t="s">
        <v>63</v>
      </c>
      <c r="C23" s="17" t="s">
        <v>4237</v>
      </c>
      <c r="D23" s="17" t="s">
        <v>862</v>
      </c>
      <c r="E23" s="18">
        <v>0.0435</v>
      </c>
      <c r="F23" s="19">
        <v>30000</v>
      </c>
      <c r="G23" s="20">
        <v>43773</v>
      </c>
      <c r="H23" s="20">
        <v>44139</v>
      </c>
      <c r="I23" s="24">
        <v>536.5</v>
      </c>
      <c r="J23" s="20">
        <v>43921</v>
      </c>
      <c r="K23" s="17" t="s">
        <v>4199</v>
      </c>
      <c r="L23" s="25">
        <v>0.0435</v>
      </c>
      <c r="M23" s="17" t="s">
        <v>52</v>
      </c>
      <c r="N23" s="17" t="s">
        <v>4238</v>
      </c>
      <c r="O23" s="17" t="s">
        <v>4239</v>
      </c>
      <c r="P23" s="17" t="s">
        <v>53</v>
      </c>
      <c r="Q23" s="17" t="s">
        <v>4202</v>
      </c>
      <c r="R23" s="17" t="str">
        <f>VLOOKUP(O23,'[17]2019.11-2020.3新贷人员贴息'!$O$3:$R$55,4,FALSE)</f>
        <v>马红</v>
      </c>
      <c r="S23" s="74" t="str">
        <f>VLOOKUP(O23,'[17]2019.11-2020.3新贷人员贴息'!$O$3:$S$55,5,FALSE)</f>
        <v>623059137801771378</v>
      </c>
      <c r="T23" s="9"/>
    </row>
    <row r="24" customHeight="1" spans="1:20">
      <c r="A24" s="17">
        <v>21</v>
      </c>
      <c r="B24" s="17" t="s">
        <v>63</v>
      </c>
      <c r="C24" s="17" t="s">
        <v>4237</v>
      </c>
      <c r="D24" s="17" t="s">
        <v>863</v>
      </c>
      <c r="E24" s="18">
        <v>0.0435</v>
      </c>
      <c r="F24" s="19">
        <v>10000</v>
      </c>
      <c r="G24" s="20">
        <v>43773</v>
      </c>
      <c r="H24" s="20">
        <v>44139</v>
      </c>
      <c r="I24" s="24">
        <v>178.833333333333</v>
      </c>
      <c r="J24" s="20">
        <v>43921</v>
      </c>
      <c r="K24" s="17" t="s">
        <v>4199</v>
      </c>
      <c r="L24" s="25">
        <v>0.0435</v>
      </c>
      <c r="M24" s="17" t="s">
        <v>52</v>
      </c>
      <c r="N24" s="17" t="s">
        <v>4238</v>
      </c>
      <c r="O24" s="17" t="s">
        <v>4240</v>
      </c>
      <c r="P24" s="17" t="s">
        <v>53</v>
      </c>
      <c r="Q24" s="17" t="s">
        <v>4202</v>
      </c>
      <c r="R24" s="17" t="str">
        <f>VLOOKUP(O24,'[17]2019.11-2020.3新贷人员贴息'!$O$3:$R$55,4,FALSE)</f>
        <v>郑三忠</v>
      </c>
      <c r="S24" s="74" t="str">
        <f>VLOOKUP(O24,'[17]2019.11-2020.3新贷人员贴息'!$O$3:$S$55,5,FALSE)</f>
        <v>623059137801872309</v>
      </c>
      <c r="T24" s="9"/>
    </row>
    <row r="25" customHeight="1" spans="1:20">
      <c r="A25" s="17">
        <v>22</v>
      </c>
      <c r="B25" s="17" t="s">
        <v>63</v>
      </c>
      <c r="C25" s="17" t="s">
        <v>4241</v>
      </c>
      <c r="D25" s="17" t="s">
        <v>864</v>
      </c>
      <c r="E25" s="18">
        <v>0.0435</v>
      </c>
      <c r="F25" s="19">
        <v>10000</v>
      </c>
      <c r="G25" s="20">
        <v>43773</v>
      </c>
      <c r="H25" s="20">
        <v>44139</v>
      </c>
      <c r="I25" s="24">
        <v>178.833333333333</v>
      </c>
      <c r="J25" s="20">
        <v>43921</v>
      </c>
      <c r="K25" s="17" t="s">
        <v>4199</v>
      </c>
      <c r="L25" s="25">
        <v>0.0435</v>
      </c>
      <c r="M25" s="17" t="s">
        <v>52</v>
      </c>
      <c r="N25" s="17" t="s">
        <v>4242</v>
      </c>
      <c r="O25" s="17" t="s">
        <v>4243</v>
      </c>
      <c r="P25" s="17" t="s">
        <v>53</v>
      </c>
      <c r="Q25" s="17" t="s">
        <v>4202</v>
      </c>
      <c r="R25" s="17" t="str">
        <f>VLOOKUP(O25,'[17]2019.11-2020.3新贷人员贴息'!$O$3:$R$55,4,FALSE)</f>
        <v>符双</v>
      </c>
      <c r="S25" s="74" t="str">
        <f>VLOOKUP(O25,'[17]2019.11-2020.3新贷人员贴息'!$O$3:$S$55,5,FALSE)</f>
        <v>623059137803529295</v>
      </c>
      <c r="T25" s="9"/>
    </row>
    <row r="26" customHeight="1" spans="1:20">
      <c r="A26" s="17">
        <v>23</v>
      </c>
      <c r="B26" s="17" t="s">
        <v>63</v>
      </c>
      <c r="C26" s="17" t="s">
        <v>4244</v>
      </c>
      <c r="D26" s="17" t="s">
        <v>64</v>
      </c>
      <c r="E26" s="18">
        <v>0.0435</v>
      </c>
      <c r="F26" s="19">
        <v>5000</v>
      </c>
      <c r="G26" s="20">
        <v>43773</v>
      </c>
      <c r="H26" s="20">
        <v>44139</v>
      </c>
      <c r="I26" s="24">
        <v>89.4166666666667</v>
      </c>
      <c r="J26" s="20">
        <v>43921</v>
      </c>
      <c r="K26" s="17" t="s">
        <v>4199</v>
      </c>
      <c r="L26" s="25">
        <v>0.0435</v>
      </c>
      <c r="M26" s="17" t="s">
        <v>52</v>
      </c>
      <c r="N26" s="17" t="s">
        <v>4245</v>
      </c>
      <c r="O26" s="17" t="s">
        <v>4246</v>
      </c>
      <c r="P26" s="17" t="s">
        <v>53</v>
      </c>
      <c r="Q26" s="17" t="s">
        <v>4202</v>
      </c>
      <c r="R26" s="17" t="str">
        <f>VLOOKUP(O26,'[17]2019.11-2020.3新贷人员贴息'!$O$3:$R$55,4,FALSE)</f>
        <v>韩新春</v>
      </c>
      <c r="S26" s="74" t="str">
        <f>VLOOKUP(O26,'[17]2019.11-2020.3新贷人员贴息'!$O$3:$S$55,5,FALSE)</f>
        <v>623059137803834091</v>
      </c>
      <c r="T26" s="9"/>
    </row>
    <row r="27" customHeight="1" spans="1:20">
      <c r="A27" s="17">
        <v>24</v>
      </c>
      <c r="B27" s="17" t="s">
        <v>63</v>
      </c>
      <c r="C27" s="17" t="s">
        <v>4247</v>
      </c>
      <c r="D27" s="17" t="s">
        <v>865</v>
      </c>
      <c r="E27" s="18">
        <v>0.0435</v>
      </c>
      <c r="F27" s="19">
        <v>5000</v>
      </c>
      <c r="G27" s="20">
        <v>43773</v>
      </c>
      <c r="H27" s="20">
        <v>44139</v>
      </c>
      <c r="I27" s="24">
        <v>89.4166666666667</v>
      </c>
      <c r="J27" s="20">
        <v>43921</v>
      </c>
      <c r="K27" s="17" t="s">
        <v>4199</v>
      </c>
      <c r="L27" s="25">
        <v>0.0435</v>
      </c>
      <c r="M27" s="17" t="s">
        <v>52</v>
      </c>
      <c r="N27" s="17" t="s">
        <v>4248</v>
      </c>
      <c r="O27" s="17" t="s">
        <v>4249</v>
      </c>
      <c r="P27" s="17" t="s">
        <v>53</v>
      </c>
      <c r="Q27" s="17" t="s">
        <v>4202</v>
      </c>
      <c r="R27" s="17" t="str">
        <f>VLOOKUP(O27,'[17]2019.11-2020.3新贷人员贴息'!$O$3:$R$55,4,FALSE)</f>
        <v>高四清</v>
      </c>
      <c r="S27" s="74" t="str">
        <f>VLOOKUP(O27,'[17]2019.11-2020.3新贷人员贴息'!$O$3:$S$55,5,FALSE)</f>
        <v>623059137802193861</v>
      </c>
      <c r="T27" s="9"/>
    </row>
    <row r="28" customHeight="1" spans="1:20">
      <c r="A28" s="17">
        <v>25</v>
      </c>
      <c r="B28" s="17" t="s">
        <v>63</v>
      </c>
      <c r="C28" s="17" t="s">
        <v>4247</v>
      </c>
      <c r="D28" s="17" t="s">
        <v>866</v>
      </c>
      <c r="E28" s="18">
        <v>0.0435</v>
      </c>
      <c r="F28" s="19">
        <v>5000</v>
      </c>
      <c r="G28" s="20">
        <v>43773</v>
      </c>
      <c r="H28" s="20">
        <v>44139</v>
      </c>
      <c r="I28" s="24">
        <v>89.4166666666667</v>
      </c>
      <c r="J28" s="20">
        <v>43921</v>
      </c>
      <c r="K28" s="17" t="s">
        <v>4199</v>
      </c>
      <c r="L28" s="25">
        <v>0.0435</v>
      </c>
      <c r="M28" s="17" t="s">
        <v>52</v>
      </c>
      <c r="N28" s="17" t="s">
        <v>4248</v>
      </c>
      <c r="O28" s="17" t="s">
        <v>4250</v>
      </c>
      <c r="P28" s="17" t="s">
        <v>53</v>
      </c>
      <c r="Q28" s="17" t="s">
        <v>4202</v>
      </c>
      <c r="R28" s="17" t="str">
        <f>VLOOKUP(O28,'[17]2019.11-2020.3新贷人员贴息'!$O$3:$R$55,4,FALSE)</f>
        <v>宁留增</v>
      </c>
      <c r="S28" s="74" t="str">
        <f>VLOOKUP(O28,'[17]2019.11-2020.3新贷人员贴息'!$O$3:$S$55,5,FALSE)</f>
        <v>623059137802355494</v>
      </c>
      <c r="T28" s="9"/>
    </row>
    <row r="29" customHeight="1" spans="1:20">
      <c r="A29" s="17">
        <v>26</v>
      </c>
      <c r="B29" s="17" t="s">
        <v>63</v>
      </c>
      <c r="C29" s="17" t="s">
        <v>4247</v>
      </c>
      <c r="D29" s="17" t="s">
        <v>867</v>
      </c>
      <c r="E29" s="18">
        <v>0.0435</v>
      </c>
      <c r="F29" s="19">
        <v>5000</v>
      </c>
      <c r="G29" s="20">
        <v>43773</v>
      </c>
      <c r="H29" s="20">
        <v>44139</v>
      </c>
      <c r="I29" s="24">
        <v>89.4166666666667</v>
      </c>
      <c r="J29" s="20">
        <v>43921</v>
      </c>
      <c r="K29" s="17" t="s">
        <v>4199</v>
      </c>
      <c r="L29" s="25">
        <v>0.0435</v>
      </c>
      <c r="M29" s="17" t="s">
        <v>52</v>
      </c>
      <c r="N29" s="17" t="s">
        <v>4248</v>
      </c>
      <c r="O29" s="17" t="s">
        <v>4251</v>
      </c>
      <c r="P29" s="17" t="s">
        <v>53</v>
      </c>
      <c r="Q29" s="17" t="s">
        <v>4202</v>
      </c>
      <c r="R29" s="17" t="str">
        <f>VLOOKUP(O29,'[17]2019.11-2020.3新贷人员贴息'!$O$3:$R$55,4,FALSE)</f>
        <v>牛自来</v>
      </c>
      <c r="S29" s="74" t="str">
        <f>VLOOKUP(O29,'[17]2019.11-2020.3新贷人员贴息'!$O$3:$S$55,5,FALSE)</f>
        <v>623059137800789157</v>
      </c>
      <c r="T29" s="9"/>
    </row>
    <row r="30" customHeight="1" spans="1:20">
      <c r="A30" s="17">
        <v>27</v>
      </c>
      <c r="B30" s="17" t="s">
        <v>63</v>
      </c>
      <c r="C30" s="17" t="s">
        <v>4247</v>
      </c>
      <c r="D30" s="17" t="s">
        <v>868</v>
      </c>
      <c r="E30" s="18">
        <v>0.0435</v>
      </c>
      <c r="F30" s="19">
        <v>5000</v>
      </c>
      <c r="G30" s="20">
        <v>43773</v>
      </c>
      <c r="H30" s="20">
        <v>44139</v>
      </c>
      <c r="I30" s="24">
        <v>89.4166666666667</v>
      </c>
      <c r="J30" s="20">
        <v>43921</v>
      </c>
      <c r="K30" s="17" t="s">
        <v>4199</v>
      </c>
      <c r="L30" s="25">
        <v>0.0435</v>
      </c>
      <c r="M30" s="17" t="s">
        <v>52</v>
      </c>
      <c r="N30" s="17" t="s">
        <v>4248</v>
      </c>
      <c r="O30" s="17" t="s">
        <v>4252</v>
      </c>
      <c r="P30" s="17" t="s">
        <v>53</v>
      </c>
      <c r="Q30" s="17" t="s">
        <v>4202</v>
      </c>
      <c r="R30" s="17" t="str">
        <f>VLOOKUP(O30,'[17]2019.11-2020.3新贷人员贴息'!$O$3:$R$55,4,FALSE)</f>
        <v>郑小艳</v>
      </c>
      <c r="S30" s="74" t="str">
        <f>VLOOKUP(O30,'[17]2019.11-2020.3新贷人员贴息'!$O$3:$S$55,5,FALSE)</f>
        <v>623059137800069915</v>
      </c>
      <c r="T30" s="9"/>
    </row>
    <row r="31" customHeight="1" spans="1:20">
      <c r="A31" s="17">
        <v>28</v>
      </c>
      <c r="B31" s="17" t="s">
        <v>47</v>
      </c>
      <c r="C31" s="17" t="s">
        <v>4253</v>
      </c>
      <c r="D31" s="17" t="s">
        <v>869</v>
      </c>
      <c r="E31" s="18">
        <v>0.0435</v>
      </c>
      <c r="F31" s="19">
        <v>30000</v>
      </c>
      <c r="G31" s="20">
        <v>43773</v>
      </c>
      <c r="H31" s="20">
        <v>44139</v>
      </c>
      <c r="I31" s="24">
        <v>536.5</v>
      </c>
      <c r="J31" s="20">
        <v>43921</v>
      </c>
      <c r="K31" s="17" t="s">
        <v>4199</v>
      </c>
      <c r="L31" s="25">
        <v>0.0435</v>
      </c>
      <c r="M31" s="17" t="s">
        <v>52</v>
      </c>
      <c r="N31" s="17" t="s">
        <v>4254</v>
      </c>
      <c r="O31" s="17" t="s">
        <v>4255</v>
      </c>
      <c r="P31" s="17" t="s">
        <v>53</v>
      </c>
      <c r="Q31" s="17" t="s">
        <v>4202</v>
      </c>
      <c r="R31" s="17" t="str">
        <f>VLOOKUP(O31,'[8]2019年11月-2020年3月31新贷款人员'!$O$4:$R$124,4,FALSE)</f>
        <v>卞向东</v>
      </c>
      <c r="S31" s="74" t="str">
        <f>VLOOKUP(O31,'[8]2019年11月-2020年3月31新贷款人员'!$O$4:$S$124,5,FALSE)</f>
        <v>00000024347653781889</v>
      </c>
      <c r="T31" s="9"/>
    </row>
    <row r="32" customHeight="1" spans="1:20">
      <c r="A32" s="17">
        <v>29</v>
      </c>
      <c r="B32" s="17" t="s">
        <v>47</v>
      </c>
      <c r="C32" s="17" t="s">
        <v>4256</v>
      </c>
      <c r="D32" s="17" t="s">
        <v>870</v>
      </c>
      <c r="E32" s="18">
        <v>0.0435</v>
      </c>
      <c r="F32" s="19">
        <v>10000</v>
      </c>
      <c r="G32" s="20">
        <v>43773</v>
      </c>
      <c r="H32" s="20">
        <v>44139</v>
      </c>
      <c r="I32" s="24">
        <v>178.833333333333</v>
      </c>
      <c r="J32" s="20">
        <v>43921</v>
      </c>
      <c r="K32" s="17" t="s">
        <v>4199</v>
      </c>
      <c r="L32" s="25">
        <v>0.0435</v>
      </c>
      <c r="M32" s="17" t="s">
        <v>52</v>
      </c>
      <c r="N32" s="17" t="s">
        <v>4257</v>
      </c>
      <c r="O32" s="17" t="s">
        <v>4258</v>
      </c>
      <c r="P32" s="17" t="s">
        <v>53</v>
      </c>
      <c r="Q32" s="17" t="s">
        <v>4202</v>
      </c>
      <c r="R32" s="17" t="str">
        <f>VLOOKUP(O32,'[8]2019年11月-2020年3月31新贷款人员'!$O$4:$R$124,4,FALSE)</f>
        <v>毛立德</v>
      </c>
      <c r="S32" s="74" t="str">
        <f>VLOOKUP(O32,'[8]2019年11月-2020年3月31新贷款人员'!$O$4:$S$124,5,FALSE)</f>
        <v>623059137800897265</v>
      </c>
      <c r="T32" s="9"/>
    </row>
    <row r="33" customHeight="1" spans="1:20">
      <c r="A33" s="17">
        <v>30</v>
      </c>
      <c r="B33" s="17" t="s">
        <v>47</v>
      </c>
      <c r="C33" s="17" t="s">
        <v>4256</v>
      </c>
      <c r="D33" s="17" t="s">
        <v>871</v>
      </c>
      <c r="E33" s="18">
        <v>0.0435</v>
      </c>
      <c r="F33" s="19">
        <v>30000</v>
      </c>
      <c r="G33" s="20">
        <v>43773</v>
      </c>
      <c r="H33" s="20">
        <v>44139</v>
      </c>
      <c r="I33" s="24">
        <v>536.5</v>
      </c>
      <c r="J33" s="20">
        <v>43921</v>
      </c>
      <c r="K33" s="17" t="s">
        <v>4199</v>
      </c>
      <c r="L33" s="25">
        <v>0.0435</v>
      </c>
      <c r="M33" s="17" t="s">
        <v>52</v>
      </c>
      <c r="N33" s="17" t="s">
        <v>4259</v>
      </c>
      <c r="O33" s="17" t="s">
        <v>4260</v>
      </c>
      <c r="P33" s="17" t="s">
        <v>53</v>
      </c>
      <c r="Q33" s="17" t="s">
        <v>4202</v>
      </c>
      <c r="R33" s="17" t="str">
        <f>VLOOKUP(O33,'[8]2019年11月-2020年3月31新贷款人员'!$O$4:$R$124,4,FALSE)</f>
        <v>毛来军</v>
      </c>
      <c r="S33" s="74" t="str">
        <f>VLOOKUP(O33,'[8]2019年11月-2020年3月31新贷款人员'!$O$4:$S$124,5,FALSE)</f>
        <v>623059137801297119</v>
      </c>
      <c r="T33" s="9"/>
    </row>
    <row r="34" customHeight="1" spans="1:20">
      <c r="A34" s="17">
        <v>31</v>
      </c>
      <c r="B34" s="17" t="s">
        <v>47</v>
      </c>
      <c r="C34" s="17" t="s">
        <v>4261</v>
      </c>
      <c r="D34" s="17" t="s">
        <v>872</v>
      </c>
      <c r="E34" s="18">
        <v>0.0435</v>
      </c>
      <c r="F34" s="19">
        <v>50000</v>
      </c>
      <c r="G34" s="20">
        <v>43773</v>
      </c>
      <c r="H34" s="20">
        <v>44139</v>
      </c>
      <c r="I34" s="24">
        <v>894.166666666667</v>
      </c>
      <c r="J34" s="20">
        <v>43921</v>
      </c>
      <c r="K34" s="17" t="s">
        <v>4199</v>
      </c>
      <c r="L34" s="25">
        <v>0.0435</v>
      </c>
      <c r="M34" s="17" t="s">
        <v>52</v>
      </c>
      <c r="N34" s="17" t="s">
        <v>4262</v>
      </c>
      <c r="O34" s="17" t="s">
        <v>4263</v>
      </c>
      <c r="P34" s="17" t="s">
        <v>53</v>
      </c>
      <c r="Q34" s="17" t="s">
        <v>4202</v>
      </c>
      <c r="R34" s="17" t="str">
        <f>VLOOKUP(O34,'[8]2019年11月-2020年3月31新贷款人员'!$O$4:$R$124,4,FALSE)</f>
        <v>林春朋</v>
      </c>
      <c r="S34" s="74" t="str">
        <f>VLOOKUP(O34,'[8]2019年11月-2020年3月31新贷款人员'!$O$4:$S$124,5,FALSE)</f>
        <v>00000049525843785889</v>
      </c>
      <c r="T34" s="9"/>
    </row>
    <row r="35" customHeight="1" spans="1:20">
      <c r="A35" s="17">
        <v>32</v>
      </c>
      <c r="B35" s="17" t="s">
        <v>337</v>
      </c>
      <c r="C35" s="17" t="s">
        <v>4211</v>
      </c>
      <c r="D35" s="17" t="s">
        <v>873</v>
      </c>
      <c r="E35" s="18">
        <v>0.0435</v>
      </c>
      <c r="F35" s="19">
        <v>10000</v>
      </c>
      <c r="G35" s="20">
        <v>43774</v>
      </c>
      <c r="H35" s="20">
        <v>44140</v>
      </c>
      <c r="I35" s="24">
        <v>177.625</v>
      </c>
      <c r="J35" s="20">
        <v>43921</v>
      </c>
      <c r="K35" s="17" t="s">
        <v>4199</v>
      </c>
      <c r="L35" s="25">
        <v>0.0435</v>
      </c>
      <c r="M35" s="17" t="s">
        <v>842</v>
      </c>
      <c r="N35" s="17" t="s">
        <v>4212</v>
      </c>
      <c r="O35" s="17" t="s">
        <v>4264</v>
      </c>
      <c r="P35" s="17" t="s">
        <v>53</v>
      </c>
      <c r="Q35" s="17" t="s">
        <v>4202</v>
      </c>
      <c r="R35" s="17" t="str">
        <f>VLOOKUP(O35,'[2]2019年11月-2020年3月31新贷款人员'!$K$4:$O$97,4,FALSE)</f>
        <v>王纯敬</v>
      </c>
      <c r="S35" s="74" t="str">
        <f>VLOOKUP(O35,'[2]2019年11月-2020年3月31新贷款人员'!$K$4:$O$97,5,FALSE)</f>
        <v>00000049463153786889</v>
      </c>
      <c r="T35" s="9"/>
    </row>
    <row r="36" customHeight="1" spans="1:20">
      <c r="A36" s="17">
        <v>33</v>
      </c>
      <c r="B36" s="17" t="s">
        <v>23</v>
      </c>
      <c r="C36" s="17" t="s">
        <v>4265</v>
      </c>
      <c r="D36" s="17" t="s">
        <v>874</v>
      </c>
      <c r="E36" s="18">
        <v>0.0435</v>
      </c>
      <c r="F36" s="19">
        <v>30000</v>
      </c>
      <c r="G36" s="20">
        <v>43775</v>
      </c>
      <c r="H36" s="20">
        <v>44141</v>
      </c>
      <c r="I36" s="24">
        <v>529.25</v>
      </c>
      <c r="J36" s="20">
        <v>43921</v>
      </c>
      <c r="K36" s="17" t="s">
        <v>4199</v>
      </c>
      <c r="L36" s="25">
        <v>0.0435</v>
      </c>
      <c r="M36" s="17" t="s">
        <v>52</v>
      </c>
      <c r="N36" s="17" t="s">
        <v>4266</v>
      </c>
      <c r="O36" s="17" t="s">
        <v>4267</v>
      </c>
      <c r="P36" s="17" t="s">
        <v>53</v>
      </c>
      <c r="Q36" s="17" t="s">
        <v>4202</v>
      </c>
      <c r="R36" s="17" t="str">
        <f>VLOOKUP(O36,[16]Sheet1!$O$4:$R$104,4,FALSE)</f>
        <v>董建成</v>
      </c>
      <c r="S36" s="17" t="str">
        <f>VLOOKUP(O36,[16]Sheet1!$O$4:$S$104,5,FALSE)</f>
        <v>00000024113323780889</v>
      </c>
      <c r="T36" s="9"/>
    </row>
    <row r="37" customHeight="1" spans="1:20">
      <c r="A37" s="17">
        <v>34</v>
      </c>
      <c r="B37" s="17" t="s">
        <v>337</v>
      </c>
      <c r="C37" s="17" t="s">
        <v>4211</v>
      </c>
      <c r="D37" s="17" t="s">
        <v>875</v>
      </c>
      <c r="E37" s="18">
        <v>0.0435</v>
      </c>
      <c r="F37" s="19">
        <v>10000</v>
      </c>
      <c r="G37" s="20">
        <v>43775</v>
      </c>
      <c r="H37" s="20">
        <v>44141</v>
      </c>
      <c r="I37" s="24">
        <v>176.416666666667</v>
      </c>
      <c r="J37" s="20">
        <v>43921</v>
      </c>
      <c r="K37" s="17" t="s">
        <v>4199</v>
      </c>
      <c r="L37" s="25">
        <v>0.0435</v>
      </c>
      <c r="M37" s="17" t="s">
        <v>529</v>
      </c>
      <c r="N37" s="17" t="s">
        <v>4212</v>
      </c>
      <c r="O37" s="17" t="s">
        <v>4268</v>
      </c>
      <c r="P37" s="17" t="s">
        <v>53</v>
      </c>
      <c r="Q37" s="17" t="s">
        <v>4202</v>
      </c>
      <c r="R37" s="17" t="str">
        <f>VLOOKUP(O37,'[2]2019年11月-2020年3月31新贷款人员'!$K$4:$O$97,4,FALSE)</f>
        <v>王铁军</v>
      </c>
      <c r="S37" s="74" t="str">
        <f>VLOOKUP(O37,'[2]2019年11月-2020年3月31新贷款人员'!$K$4:$O$97,5,FALSE)</f>
        <v>00000022866963780889</v>
      </c>
      <c r="T37" s="9"/>
    </row>
    <row r="38" customHeight="1" spans="1:20">
      <c r="A38" s="17">
        <v>35</v>
      </c>
      <c r="B38" s="17" t="s">
        <v>47</v>
      </c>
      <c r="C38" s="17" t="s">
        <v>4256</v>
      </c>
      <c r="D38" s="17" t="s">
        <v>876</v>
      </c>
      <c r="E38" s="18">
        <v>0.0435</v>
      </c>
      <c r="F38" s="19">
        <v>20000</v>
      </c>
      <c r="G38" s="20">
        <v>43775</v>
      </c>
      <c r="H38" s="20">
        <v>44141</v>
      </c>
      <c r="I38" s="24">
        <v>352.833333333333</v>
      </c>
      <c r="J38" s="20">
        <v>43921</v>
      </c>
      <c r="K38" s="17" t="s">
        <v>4199</v>
      </c>
      <c r="L38" s="25">
        <v>0.0435</v>
      </c>
      <c r="M38" s="17" t="s">
        <v>52</v>
      </c>
      <c r="N38" s="17" t="s">
        <v>4257</v>
      </c>
      <c r="O38" s="17" t="s">
        <v>4269</v>
      </c>
      <c r="P38" s="17" t="s">
        <v>53</v>
      </c>
      <c r="Q38" s="17" t="s">
        <v>4202</v>
      </c>
      <c r="R38" s="17" t="str">
        <f>VLOOKUP(O38,'[8]2019年11月-2020年3月31新贷款人员'!$O$4:$R$124,4,FALSE)</f>
        <v>毛理</v>
      </c>
      <c r="S38" s="74" t="str">
        <f>VLOOKUP(O38,'[8]2019年11月-2020年3月31新贷款人员'!$O$4:$S$124,5,FALSE)</f>
        <v>623059137801717322</v>
      </c>
      <c r="T38" s="9"/>
    </row>
    <row r="39" customHeight="1" spans="1:20">
      <c r="A39" s="17">
        <v>36</v>
      </c>
      <c r="B39" s="17" t="s">
        <v>37</v>
      </c>
      <c r="C39" s="17" t="s">
        <v>4270</v>
      </c>
      <c r="D39" s="17" t="s">
        <v>877</v>
      </c>
      <c r="E39" s="18">
        <v>0.0435</v>
      </c>
      <c r="F39" s="19">
        <v>30000</v>
      </c>
      <c r="G39" s="20">
        <v>43775</v>
      </c>
      <c r="H39" s="20">
        <v>44141</v>
      </c>
      <c r="I39" s="24">
        <v>529.25</v>
      </c>
      <c r="J39" s="20">
        <v>43921</v>
      </c>
      <c r="K39" s="17" t="s">
        <v>4199</v>
      </c>
      <c r="L39" s="25">
        <v>0.0435</v>
      </c>
      <c r="M39" s="17" t="s">
        <v>52</v>
      </c>
      <c r="N39" s="17" t="s">
        <v>4271</v>
      </c>
      <c r="O39" s="17" t="s">
        <v>4272</v>
      </c>
      <c r="P39" s="17" t="s">
        <v>53</v>
      </c>
      <c r="Q39" s="17" t="s">
        <v>4202</v>
      </c>
      <c r="R39" s="17" t="str">
        <f>VLOOKUP(O39,'[18]2019年11月-2020年3月31新贷款人员'!$O$39:$R$1331,4,FALSE)</f>
        <v>张自刚</v>
      </c>
      <c r="S39" s="17" t="str">
        <f>VLOOKUP(O39,'[18]2019年11月-2020年3月31新贷款人员'!$O$39:$S$1331,5,FALSE)</f>
        <v>623059137802520899</v>
      </c>
      <c r="T39" s="9"/>
    </row>
    <row r="40" customHeight="1" spans="1:20">
      <c r="A40" s="17">
        <v>37</v>
      </c>
      <c r="B40" s="17" t="s">
        <v>37</v>
      </c>
      <c r="C40" s="17" t="s">
        <v>4273</v>
      </c>
      <c r="D40" s="17" t="s">
        <v>4274</v>
      </c>
      <c r="E40" s="18">
        <v>0.0435</v>
      </c>
      <c r="F40" s="19">
        <v>30000</v>
      </c>
      <c r="G40" s="20">
        <v>43775</v>
      </c>
      <c r="H40" s="20">
        <v>44141</v>
      </c>
      <c r="I40" s="24">
        <v>529.25</v>
      </c>
      <c r="J40" s="20">
        <v>43921</v>
      </c>
      <c r="K40" s="17" t="s">
        <v>4199</v>
      </c>
      <c r="L40" s="25">
        <v>0.0435</v>
      </c>
      <c r="M40" s="17" t="s">
        <v>52</v>
      </c>
      <c r="N40" s="17" t="s">
        <v>4275</v>
      </c>
      <c r="O40" s="17" t="s">
        <v>4276</v>
      </c>
      <c r="P40" s="17" t="s">
        <v>53</v>
      </c>
      <c r="Q40" s="17" t="s">
        <v>4202</v>
      </c>
      <c r="R40" s="17" t="str">
        <f>VLOOKUP(O40,'[18]2019年11月-2020年3月31新贷款人员'!$O$39:$R$1331,4,FALSE)</f>
        <v>张文超</v>
      </c>
      <c r="S40" s="17" t="str">
        <f>VLOOKUP(O40,'[18]2019年11月-2020年3月31新贷款人员'!$O$39:$S$1331,5,FALSE)</f>
        <v>623059137802220219</v>
      </c>
      <c r="T40" s="9"/>
    </row>
    <row r="41" customHeight="1" spans="1:20">
      <c r="A41" s="17">
        <v>38</v>
      </c>
      <c r="B41" s="17" t="s">
        <v>337</v>
      </c>
      <c r="C41" s="17" t="s">
        <v>4211</v>
      </c>
      <c r="D41" s="17" t="s">
        <v>878</v>
      </c>
      <c r="E41" s="18">
        <v>0.0435</v>
      </c>
      <c r="F41" s="19">
        <v>10000</v>
      </c>
      <c r="G41" s="20">
        <v>43777</v>
      </c>
      <c r="H41" s="20">
        <v>44143</v>
      </c>
      <c r="I41" s="24">
        <v>174</v>
      </c>
      <c r="J41" s="20">
        <v>43921</v>
      </c>
      <c r="K41" s="17" t="s">
        <v>4199</v>
      </c>
      <c r="L41" s="25">
        <v>0.0435</v>
      </c>
      <c r="M41" s="17" t="s">
        <v>52</v>
      </c>
      <c r="N41" s="17" t="s">
        <v>4212</v>
      </c>
      <c r="O41" s="17" t="s">
        <v>4277</v>
      </c>
      <c r="P41" s="17" t="s">
        <v>53</v>
      </c>
      <c r="Q41" s="17" t="s">
        <v>4202</v>
      </c>
      <c r="R41" s="17" t="str">
        <f>VLOOKUP(O41,'[2]2019年11月-2020年3月31新贷款人员'!$K$4:$O$97,4,FALSE)</f>
        <v>王留峰</v>
      </c>
      <c r="S41" s="74" t="str">
        <f>VLOOKUP(O41,'[2]2019年11月-2020年3月31新贷款人员'!$K$4:$O$97,5,FALSE)</f>
        <v>623059137803392215</v>
      </c>
      <c r="T41" s="9"/>
    </row>
    <row r="42" customHeight="1" spans="1:20">
      <c r="A42" s="17">
        <v>39</v>
      </c>
      <c r="B42" s="17" t="s">
        <v>63</v>
      </c>
      <c r="C42" s="17" t="s">
        <v>4278</v>
      </c>
      <c r="D42" s="17" t="s">
        <v>879</v>
      </c>
      <c r="E42" s="18">
        <v>0.0435</v>
      </c>
      <c r="F42" s="19">
        <v>50000</v>
      </c>
      <c r="G42" s="20">
        <v>43777</v>
      </c>
      <c r="H42" s="20">
        <v>44143</v>
      </c>
      <c r="I42" s="24">
        <v>870</v>
      </c>
      <c r="J42" s="20">
        <v>43921</v>
      </c>
      <c r="K42" s="17" t="s">
        <v>4199</v>
      </c>
      <c r="L42" s="25">
        <v>0.0435</v>
      </c>
      <c r="M42" s="17" t="s">
        <v>52</v>
      </c>
      <c r="N42" s="17" t="s">
        <v>4279</v>
      </c>
      <c r="O42" s="17" t="s">
        <v>4280</v>
      </c>
      <c r="P42" s="17" t="s">
        <v>53</v>
      </c>
      <c r="Q42" s="17" t="s">
        <v>4202</v>
      </c>
      <c r="R42" s="17" t="str">
        <f>VLOOKUP(O42,'[17]2019.11-2020.3新贷人员贴息'!$O$3:$R$55,4,FALSE)</f>
        <v>高存良</v>
      </c>
      <c r="S42" s="74" t="str">
        <f>VLOOKUP(O42,'[17]2019.11-2020.3新贷人员贴息'!$O$3:$S$55,5,FALSE)</f>
        <v>00000022476053786889</v>
      </c>
      <c r="T42" s="9"/>
    </row>
    <row r="43" customHeight="1" spans="1:20">
      <c r="A43" s="17">
        <v>40</v>
      </c>
      <c r="B43" s="17" t="s">
        <v>337</v>
      </c>
      <c r="C43" s="17" t="s">
        <v>4281</v>
      </c>
      <c r="D43" s="17" t="s">
        <v>880</v>
      </c>
      <c r="E43" s="18">
        <v>0.0435</v>
      </c>
      <c r="F43" s="19">
        <v>50000</v>
      </c>
      <c r="G43" s="20">
        <v>43778</v>
      </c>
      <c r="H43" s="20">
        <v>44144</v>
      </c>
      <c r="I43" s="24">
        <v>863.958333333333</v>
      </c>
      <c r="J43" s="20">
        <v>43921</v>
      </c>
      <c r="K43" s="17" t="s">
        <v>4199</v>
      </c>
      <c r="L43" s="25">
        <v>0.0435</v>
      </c>
      <c r="M43" s="17" t="s">
        <v>52</v>
      </c>
      <c r="N43" s="17" t="s">
        <v>4282</v>
      </c>
      <c r="O43" s="17" t="s">
        <v>4283</v>
      </c>
      <c r="P43" s="17" t="s">
        <v>53</v>
      </c>
      <c r="Q43" s="17" t="s">
        <v>4202</v>
      </c>
      <c r="R43" s="17" t="str">
        <f>VLOOKUP(O43,'[2]2019年11月-2020年3月31新贷款人员'!$K$4:$O$97,4,FALSE)</f>
        <v>吴矿井</v>
      </c>
      <c r="S43" s="74" t="str">
        <f>VLOOKUP(O43,'[2]2019年11月-2020年3月31新贷款人员'!$K$4:$O$97,5,FALSE)</f>
        <v>37802032700004417</v>
      </c>
      <c r="T43" s="9"/>
    </row>
    <row r="44" customHeight="1" spans="1:20">
      <c r="A44" s="17">
        <v>41</v>
      </c>
      <c r="B44" s="17" t="s">
        <v>337</v>
      </c>
      <c r="C44" s="17" t="s">
        <v>4281</v>
      </c>
      <c r="D44" s="17" t="s">
        <v>881</v>
      </c>
      <c r="E44" s="18">
        <v>0.0435</v>
      </c>
      <c r="F44" s="19">
        <v>50000</v>
      </c>
      <c r="G44" s="20">
        <v>43778</v>
      </c>
      <c r="H44" s="20">
        <v>44144</v>
      </c>
      <c r="I44" s="24">
        <v>863.958333333333</v>
      </c>
      <c r="J44" s="20">
        <v>43921</v>
      </c>
      <c r="K44" s="17" t="s">
        <v>4199</v>
      </c>
      <c r="L44" s="25">
        <v>0.0435</v>
      </c>
      <c r="M44" s="17" t="s">
        <v>842</v>
      </c>
      <c r="N44" s="17" t="s">
        <v>4284</v>
      </c>
      <c r="O44" s="17" t="s">
        <v>4285</v>
      </c>
      <c r="P44" s="17" t="s">
        <v>53</v>
      </c>
      <c r="Q44" s="17" t="s">
        <v>4202</v>
      </c>
      <c r="R44" s="17" t="str">
        <f>VLOOKUP(O44,'[2]2019年11月-2020年3月31新贷款人员'!$K$4:$O$97,4,FALSE)</f>
        <v>顾伟</v>
      </c>
      <c r="S44" s="74" t="str">
        <f>VLOOKUP(O44,'[2]2019年11月-2020年3月31新贷款人员'!$K$4:$O$97,5,FALSE)</f>
        <v>00000157058933789889</v>
      </c>
      <c r="T44" s="9"/>
    </row>
    <row r="45" customHeight="1" spans="1:20">
      <c r="A45" s="17">
        <v>42</v>
      </c>
      <c r="B45" s="17" t="s">
        <v>337</v>
      </c>
      <c r="C45" s="17" t="s">
        <v>4281</v>
      </c>
      <c r="D45" s="17" t="s">
        <v>882</v>
      </c>
      <c r="E45" s="18">
        <v>0.0435</v>
      </c>
      <c r="F45" s="19">
        <v>50000</v>
      </c>
      <c r="G45" s="20">
        <v>43778</v>
      </c>
      <c r="H45" s="20">
        <v>44144</v>
      </c>
      <c r="I45" s="24">
        <v>863.958333333333</v>
      </c>
      <c r="J45" s="20">
        <v>43921</v>
      </c>
      <c r="K45" s="17" t="s">
        <v>4199</v>
      </c>
      <c r="L45" s="25">
        <v>0.0435</v>
      </c>
      <c r="M45" s="17" t="s">
        <v>842</v>
      </c>
      <c r="N45" s="17" t="s">
        <v>4286</v>
      </c>
      <c r="O45" s="17" t="s">
        <v>4287</v>
      </c>
      <c r="P45" s="17" t="s">
        <v>53</v>
      </c>
      <c r="Q45" s="17" t="s">
        <v>4202</v>
      </c>
      <c r="R45" s="17" t="str">
        <f>VLOOKUP(O45,'[2]2019年11月-2020年3月31新贷款人员'!$K$4:$O$97,4,FALSE)</f>
        <v>吴华</v>
      </c>
      <c r="S45" s="74" t="str">
        <f>VLOOKUP(O45,'[2]2019年11月-2020年3月31新贷款人员'!$K$4:$O$97,5,FALSE)</f>
        <v>37802032200002883</v>
      </c>
      <c r="T45" s="9"/>
    </row>
    <row r="46" customHeight="1" spans="1:20">
      <c r="A46" s="17">
        <v>43</v>
      </c>
      <c r="B46" s="17" t="s">
        <v>337</v>
      </c>
      <c r="C46" s="17" t="s">
        <v>4281</v>
      </c>
      <c r="D46" s="17" t="s">
        <v>883</v>
      </c>
      <c r="E46" s="18">
        <v>0.0435</v>
      </c>
      <c r="F46" s="19">
        <v>50000</v>
      </c>
      <c r="G46" s="20">
        <v>43778</v>
      </c>
      <c r="H46" s="20">
        <v>44144</v>
      </c>
      <c r="I46" s="24">
        <v>863.958333333333</v>
      </c>
      <c r="J46" s="20">
        <v>43921</v>
      </c>
      <c r="K46" s="17" t="s">
        <v>4199</v>
      </c>
      <c r="L46" s="25">
        <v>0.0435</v>
      </c>
      <c r="M46" s="17" t="s">
        <v>842</v>
      </c>
      <c r="N46" s="17" t="s">
        <v>4288</v>
      </c>
      <c r="O46" s="17" t="s">
        <v>4289</v>
      </c>
      <c r="P46" s="17" t="s">
        <v>53</v>
      </c>
      <c r="Q46" s="17" t="s">
        <v>4202</v>
      </c>
      <c r="R46" s="17" t="str">
        <f>VLOOKUP(O46,'[2]2019年11月-2020年3月31新贷款人员'!$K$4:$O$97,4,FALSE)</f>
        <v>王建华</v>
      </c>
      <c r="S46" s="74" t="str">
        <f>VLOOKUP(O46,'[2]2019年11月-2020年3月31新贷款人员'!$K$4:$O$97,5,FALSE)</f>
        <v>37802002700005994</v>
      </c>
      <c r="T46" s="9"/>
    </row>
    <row r="47" customHeight="1" spans="1:20">
      <c r="A47" s="17">
        <v>44</v>
      </c>
      <c r="B47" s="17" t="s">
        <v>337</v>
      </c>
      <c r="C47" s="17" t="s">
        <v>4281</v>
      </c>
      <c r="D47" s="17" t="s">
        <v>884</v>
      </c>
      <c r="E47" s="18">
        <v>0.0435</v>
      </c>
      <c r="F47" s="19">
        <v>50000</v>
      </c>
      <c r="G47" s="20">
        <v>43778</v>
      </c>
      <c r="H47" s="20">
        <v>44144</v>
      </c>
      <c r="I47" s="24">
        <v>863.958333333333</v>
      </c>
      <c r="J47" s="20">
        <v>43921</v>
      </c>
      <c r="K47" s="17" t="s">
        <v>4199</v>
      </c>
      <c r="L47" s="25">
        <v>0.0435</v>
      </c>
      <c r="M47" s="17" t="s">
        <v>842</v>
      </c>
      <c r="N47" s="17" t="s">
        <v>4290</v>
      </c>
      <c r="O47" s="17" t="s">
        <v>4291</v>
      </c>
      <c r="P47" s="17" t="s">
        <v>53</v>
      </c>
      <c r="Q47" s="17" t="s">
        <v>4202</v>
      </c>
      <c r="R47" s="17" t="str">
        <f>VLOOKUP(O47,'[2]2019年11月-2020年3月31新贷款人员'!$K$4:$O$97,4,FALSE)</f>
        <v>耿守义</v>
      </c>
      <c r="S47" s="74" t="str">
        <f>VLOOKUP(O47,'[2]2019年11月-2020年3月31新贷款人员'!$K$4:$O$97,5,FALSE)</f>
        <v>000000230339137889</v>
      </c>
      <c r="T47" s="9"/>
    </row>
    <row r="48" customHeight="1" spans="1:20">
      <c r="A48" s="17">
        <v>45</v>
      </c>
      <c r="B48" s="17" t="s">
        <v>337</v>
      </c>
      <c r="C48" s="17" t="s">
        <v>4281</v>
      </c>
      <c r="D48" s="17" t="s">
        <v>885</v>
      </c>
      <c r="E48" s="18">
        <v>0.0435</v>
      </c>
      <c r="F48" s="19">
        <v>50000</v>
      </c>
      <c r="G48" s="20">
        <v>43778</v>
      </c>
      <c r="H48" s="20">
        <v>44144</v>
      </c>
      <c r="I48" s="24">
        <v>863.958333333333</v>
      </c>
      <c r="J48" s="20">
        <v>43921</v>
      </c>
      <c r="K48" s="17" t="s">
        <v>4199</v>
      </c>
      <c r="L48" s="25">
        <v>0.0435</v>
      </c>
      <c r="M48" s="17" t="s">
        <v>842</v>
      </c>
      <c r="N48" s="17" t="s">
        <v>4292</v>
      </c>
      <c r="O48" s="17" t="s">
        <v>4293</v>
      </c>
      <c r="P48" s="17" t="s">
        <v>53</v>
      </c>
      <c r="Q48" s="17" t="s">
        <v>4202</v>
      </c>
      <c r="R48" s="17" t="str">
        <f>VLOOKUP(O48,'[2]2019年11月-2020年3月31新贷款人员'!$K$4:$O$97,4,FALSE)</f>
        <v>顾伟</v>
      </c>
      <c r="S48" s="74" t="str">
        <f>VLOOKUP(O48,'[2]2019年11月-2020年3月31新贷款人员'!$K$4:$O$97,5,FALSE)</f>
        <v>00000157058933789889</v>
      </c>
      <c r="T48" s="9"/>
    </row>
    <row r="49" customHeight="1" spans="1:20">
      <c r="A49" s="17">
        <v>46</v>
      </c>
      <c r="B49" s="17" t="s">
        <v>337</v>
      </c>
      <c r="C49" s="17" t="s">
        <v>4281</v>
      </c>
      <c r="D49" s="17" t="s">
        <v>886</v>
      </c>
      <c r="E49" s="18">
        <v>0.0435</v>
      </c>
      <c r="F49" s="19">
        <v>50000</v>
      </c>
      <c r="G49" s="20">
        <v>43778</v>
      </c>
      <c r="H49" s="20">
        <v>44144</v>
      </c>
      <c r="I49" s="24">
        <v>863.958333333333</v>
      </c>
      <c r="J49" s="20">
        <v>43921</v>
      </c>
      <c r="K49" s="17" t="s">
        <v>4199</v>
      </c>
      <c r="L49" s="25">
        <v>0.0435</v>
      </c>
      <c r="M49" s="17" t="s">
        <v>842</v>
      </c>
      <c r="N49" s="17" t="s">
        <v>4294</v>
      </c>
      <c r="O49" s="17" t="s">
        <v>4295</v>
      </c>
      <c r="P49" s="17" t="s">
        <v>53</v>
      </c>
      <c r="Q49" s="17" t="s">
        <v>4202</v>
      </c>
      <c r="R49" s="17" t="str">
        <f>VLOOKUP(O49,'[2]2019年11月-2020年3月31新贷款人员'!$K$4:$O$97,4,FALSE)</f>
        <v>吴保华</v>
      </c>
      <c r="S49" s="74" t="str">
        <f>VLOOKUP(O49,'[2]2019年11月-2020年3月31新贷款人员'!$K$4:$O$97,5,FALSE)</f>
        <v>37802002600007007</v>
      </c>
      <c r="T49" s="9"/>
    </row>
    <row r="50" customHeight="1" spans="1:20">
      <c r="A50" s="17">
        <v>47</v>
      </c>
      <c r="B50" s="17" t="s">
        <v>337</v>
      </c>
      <c r="C50" s="17" t="s">
        <v>4281</v>
      </c>
      <c r="D50" s="17" t="s">
        <v>887</v>
      </c>
      <c r="E50" s="18">
        <v>0.0435</v>
      </c>
      <c r="F50" s="19">
        <v>50000</v>
      </c>
      <c r="G50" s="20">
        <v>43778</v>
      </c>
      <c r="H50" s="20">
        <v>44144</v>
      </c>
      <c r="I50" s="24">
        <v>863.958333333333</v>
      </c>
      <c r="J50" s="20">
        <v>43921</v>
      </c>
      <c r="K50" s="17" t="s">
        <v>4199</v>
      </c>
      <c r="L50" s="25">
        <v>0.0435</v>
      </c>
      <c r="M50" s="17" t="s">
        <v>842</v>
      </c>
      <c r="N50" s="17" t="s">
        <v>4296</v>
      </c>
      <c r="O50" s="17" t="s">
        <v>4297</v>
      </c>
      <c r="P50" s="17" t="s">
        <v>53</v>
      </c>
      <c r="Q50" s="17" t="s">
        <v>4202</v>
      </c>
      <c r="R50" s="17" t="str">
        <f>VLOOKUP(O50,'[2]2019年11月-2020年3月31新贷款人员'!$K$4:$O$97,4,FALSE)</f>
        <v>吴公平</v>
      </c>
      <c r="S50" s="74" t="str">
        <f>VLOOKUP(O50,'[2]2019年11月-2020年3月31新贷款人员'!$K$4:$O$97,5,FALSE)</f>
        <v>00000023030973789889</v>
      </c>
      <c r="T50" s="9"/>
    </row>
    <row r="51" customHeight="1" spans="1:20">
      <c r="A51" s="17">
        <v>48</v>
      </c>
      <c r="B51" s="17" t="s">
        <v>337</v>
      </c>
      <c r="C51" s="17" t="s">
        <v>4281</v>
      </c>
      <c r="D51" s="17" t="s">
        <v>888</v>
      </c>
      <c r="E51" s="18">
        <v>0.0435</v>
      </c>
      <c r="F51" s="19">
        <v>50000</v>
      </c>
      <c r="G51" s="20">
        <v>43780</v>
      </c>
      <c r="H51" s="20">
        <v>44146</v>
      </c>
      <c r="I51" s="24">
        <v>851.875</v>
      </c>
      <c r="J51" s="20">
        <v>43921</v>
      </c>
      <c r="K51" s="17" t="s">
        <v>4199</v>
      </c>
      <c r="L51" s="25">
        <v>0.0435</v>
      </c>
      <c r="M51" s="17" t="s">
        <v>842</v>
      </c>
      <c r="N51" s="17" t="s">
        <v>4298</v>
      </c>
      <c r="O51" s="17" t="s">
        <v>4299</v>
      </c>
      <c r="P51" s="17" t="s">
        <v>53</v>
      </c>
      <c r="Q51" s="17" t="s">
        <v>4202</v>
      </c>
      <c r="R51" s="17" t="str">
        <f>VLOOKUP(O51,'[2]2019年11月-2020年3月31新贷款人员'!$K$4:$O$97,4,FALSE)</f>
        <v>焦浩之</v>
      </c>
      <c r="S51" s="74" t="str">
        <f>VLOOKUP(O51,'[2]2019年11月-2020年3月31新贷款人员'!$K$4:$O$97,5,FALSE)</f>
        <v>00000049467013785889</v>
      </c>
      <c r="T51" s="9"/>
    </row>
    <row r="52" customHeight="1" spans="1:20">
      <c r="A52" s="17">
        <v>49</v>
      </c>
      <c r="B52" s="17" t="s">
        <v>337</v>
      </c>
      <c r="C52" s="17" t="s">
        <v>4211</v>
      </c>
      <c r="D52" s="17" t="s">
        <v>889</v>
      </c>
      <c r="E52" s="18">
        <v>0.0435</v>
      </c>
      <c r="F52" s="19">
        <v>10000</v>
      </c>
      <c r="G52" s="20">
        <v>43782</v>
      </c>
      <c r="H52" s="20">
        <v>44148</v>
      </c>
      <c r="I52" s="24">
        <v>167.958333333333</v>
      </c>
      <c r="J52" s="20">
        <v>43921</v>
      </c>
      <c r="K52" s="17" t="s">
        <v>4199</v>
      </c>
      <c r="L52" s="25">
        <v>0.0435</v>
      </c>
      <c r="M52" s="17" t="s">
        <v>842</v>
      </c>
      <c r="N52" s="17" t="s">
        <v>4212</v>
      </c>
      <c r="O52" s="17" t="s">
        <v>4300</v>
      </c>
      <c r="P52" s="17" t="s">
        <v>53</v>
      </c>
      <c r="Q52" s="17" t="s">
        <v>4202</v>
      </c>
      <c r="R52" s="17" t="str">
        <f>VLOOKUP(O52,'[2]2019年11月-2020年3月31新贷款人员'!$K$4:$O$97,4,FALSE)</f>
        <v>王大海</v>
      </c>
      <c r="S52" s="74" t="str">
        <f>VLOOKUP(O52,'[2]2019年11月-2020年3月31新贷款人员'!$K$4:$O$97,5,FALSE)</f>
        <v>623059137801642397</v>
      </c>
      <c r="T52" s="9"/>
    </row>
    <row r="53" customHeight="1" spans="1:20">
      <c r="A53" s="17">
        <v>50</v>
      </c>
      <c r="B53" s="17" t="s">
        <v>337</v>
      </c>
      <c r="C53" s="17" t="s">
        <v>4281</v>
      </c>
      <c r="D53" s="17" t="s">
        <v>890</v>
      </c>
      <c r="E53" s="18">
        <v>0.0435</v>
      </c>
      <c r="F53" s="19">
        <v>50000</v>
      </c>
      <c r="G53" s="20">
        <v>43782</v>
      </c>
      <c r="H53" s="20">
        <v>44148</v>
      </c>
      <c r="I53" s="24">
        <v>839.791666666667</v>
      </c>
      <c r="J53" s="20">
        <v>43921</v>
      </c>
      <c r="K53" s="17" t="s">
        <v>4199</v>
      </c>
      <c r="L53" s="25">
        <v>0.0435</v>
      </c>
      <c r="M53" s="17" t="s">
        <v>52</v>
      </c>
      <c r="N53" s="17" t="s">
        <v>4301</v>
      </c>
      <c r="O53" s="17" t="s">
        <v>4302</v>
      </c>
      <c r="P53" s="17" t="s">
        <v>53</v>
      </c>
      <c r="Q53" s="17" t="s">
        <v>4202</v>
      </c>
      <c r="R53" s="17" t="str">
        <f>VLOOKUP(O53,'[2]2019年11月-2020年3月31新贷款人员'!$K$4:$O$97,4,FALSE)</f>
        <v>王海燕</v>
      </c>
      <c r="S53" s="74" t="str">
        <f>VLOOKUP(O53,'[2]2019年11月-2020年3月31新贷款人员'!$K$4:$O$97,5,FALSE)</f>
        <v>00000049466793783889</v>
      </c>
      <c r="T53" s="9"/>
    </row>
    <row r="54" customHeight="1" spans="1:20">
      <c r="A54" s="17">
        <v>51</v>
      </c>
      <c r="B54" s="17" t="s">
        <v>4303</v>
      </c>
      <c r="C54" s="17" t="s">
        <v>4304</v>
      </c>
      <c r="D54" s="17" t="s">
        <v>891</v>
      </c>
      <c r="E54" s="18">
        <v>0.0435</v>
      </c>
      <c r="F54" s="19">
        <v>50000</v>
      </c>
      <c r="G54" s="20">
        <v>43783</v>
      </c>
      <c r="H54" s="20">
        <v>44149</v>
      </c>
      <c r="I54" s="24">
        <v>833.75</v>
      </c>
      <c r="J54" s="20">
        <v>43921</v>
      </c>
      <c r="K54" s="17" t="s">
        <v>4199</v>
      </c>
      <c r="L54" s="25">
        <v>0.0435</v>
      </c>
      <c r="M54" s="17" t="s">
        <v>842</v>
      </c>
      <c r="N54" s="17" t="s">
        <v>4305</v>
      </c>
      <c r="O54" s="17" t="s">
        <v>4306</v>
      </c>
      <c r="P54" s="17" t="s">
        <v>53</v>
      </c>
      <c r="Q54" s="17" t="s">
        <v>4202</v>
      </c>
      <c r="R54" s="17" t="str">
        <f>VLOOKUP(O54,'[15]2019年11月-2020年3月31新贷款人员'!$O$54:$R$839,4,FALSE)</f>
        <v>崔素芹</v>
      </c>
      <c r="S54" s="74" t="str">
        <f>VLOOKUP(O54,'[15]2019年11月-2020年3月31新贷款人员'!$O$54:$S$839,5,FALSE)</f>
        <v>622991137801398209</v>
      </c>
      <c r="T54" s="9"/>
    </row>
    <row r="55" customHeight="1" spans="1:20">
      <c r="A55" s="17">
        <v>52</v>
      </c>
      <c r="B55" s="17" t="s">
        <v>65</v>
      </c>
      <c r="C55" s="17" t="s">
        <v>4307</v>
      </c>
      <c r="D55" s="17" t="s">
        <v>892</v>
      </c>
      <c r="E55" s="18">
        <v>0.0435</v>
      </c>
      <c r="F55" s="19">
        <v>50000</v>
      </c>
      <c r="G55" s="20">
        <v>43783</v>
      </c>
      <c r="H55" s="20">
        <v>44149</v>
      </c>
      <c r="I55" s="24">
        <v>833.75</v>
      </c>
      <c r="J55" s="20">
        <v>43921</v>
      </c>
      <c r="K55" s="17" t="s">
        <v>4199</v>
      </c>
      <c r="L55" s="25">
        <v>0.0435</v>
      </c>
      <c r="M55" s="17" t="s">
        <v>52</v>
      </c>
      <c r="N55" s="17" t="s">
        <v>4308</v>
      </c>
      <c r="O55" s="17" t="s">
        <v>4309</v>
      </c>
      <c r="P55" s="17" t="s">
        <v>53</v>
      </c>
      <c r="Q55" s="17" t="s">
        <v>4202</v>
      </c>
      <c r="R55" s="17" t="str">
        <f>VLOOKUP(O55,'[11]2019年11月-2020年3月31新贷款人员'!$O$55:$R$950,4,FALSE)</f>
        <v>曾英</v>
      </c>
      <c r="S55" s="74" t="str">
        <f>VLOOKUP(O55,'[11]2019年11月-2020年3月31新贷款人员'!$O$55:$S$950,5,FALSE)</f>
        <v>623059137801461780</v>
      </c>
      <c r="T55" s="9"/>
    </row>
    <row r="56" customHeight="1" spans="1:20">
      <c r="A56" s="17">
        <v>53</v>
      </c>
      <c r="B56" s="17" t="s">
        <v>65</v>
      </c>
      <c r="C56" s="17" t="s">
        <v>4307</v>
      </c>
      <c r="D56" s="17" t="s">
        <v>893</v>
      </c>
      <c r="E56" s="18">
        <v>0.0435</v>
      </c>
      <c r="F56" s="19">
        <v>50000</v>
      </c>
      <c r="G56" s="20">
        <v>43783</v>
      </c>
      <c r="H56" s="20">
        <v>44149</v>
      </c>
      <c r="I56" s="24">
        <v>833.75</v>
      </c>
      <c r="J56" s="20">
        <v>43921</v>
      </c>
      <c r="K56" s="17" t="s">
        <v>4199</v>
      </c>
      <c r="L56" s="25">
        <v>0.0435</v>
      </c>
      <c r="M56" s="17" t="s">
        <v>52</v>
      </c>
      <c r="N56" s="17" t="s">
        <v>4310</v>
      </c>
      <c r="O56" s="17" t="s">
        <v>4311</v>
      </c>
      <c r="P56" s="17" t="s">
        <v>53</v>
      </c>
      <c r="Q56" s="17" t="s">
        <v>4202</v>
      </c>
      <c r="R56" s="17" t="str">
        <f>VLOOKUP(O56,'[11]2019年11月-2020年3月31新贷款人员'!$O$55:$R$950,4,FALSE)</f>
        <v>刘长春</v>
      </c>
      <c r="S56" s="74" t="str">
        <f>VLOOKUP(O56,'[11]2019年11月-2020年3月31新贷款人员'!$O$55:$S$950,5,FALSE)</f>
        <v>623059137803801595</v>
      </c>
      <c r="T56" s="9"/>
    </row>
    <row r="57" customHeight="1" spans="1:20">
      <c r="A57" s="17">
        <v>54</v>
      </c>
      <c r="B57" s="17" t="s">
        <v>54</v>
      </c>
      <c r="C57" s="17" t="s">
        <v>4312</v>
      </c>
      <c r="D57" s="17" t="s">
        <v>894</v>
      </c>
      <c r="E57" s="18">
        <v>0.0435</v>
      </c>
      <c r="F57" s="19">
        <v>50000</v>
      </c>
      <c r="G57" s="20">
        <v>43783</v>
      </c>
      <c r="H57" s="20">
        <v>44149</v>
      </c>
      <c r="I57" s="24">
        <v>833.75</v>
      </c>
      <c r="J57" s="20">
        <v>43921</v>
      </c>
      <c r="K57" s="17" t="s">
        <v>4199</v>
      </c>
      <c r="L57" s="25">
        <v>0.0435</v>
      </c>
      <c r="M57" s="17" t="s">
        <v>52</v>
      </c>
      <c r="N57" s="17" t="s">
        <v>4313</v>
      </c>
      <c r="O57" s="17" t="s">
        <v>4314</v>
      </c>
      <c r="P57" s="17" t="s">
        <v>53</v>
      </c>
      <c r="Q57" s="17" t="s">
        <v>4202</v>
      </c>
      <c r="R57" s="17" t="str">
        <f>VLOOKUP(O57,[22]Sheet1!$O$4:$R$61,4,FALSE)</f>
        <v>钱杰</v>
      </c>
      <c r="S57" s="74" t="str">
        <f>VLOOKUP(O57,[22]Sheet1!$O$4:$S$61,5,FALSE)</f>
        <v>00000028050493788889</v>
      </c>
      <c r="T57" s="9"/>
    </row>
    <row r="58" customHeight="1" spans="1:20">
      <c r="A58" s="17">
        <v>55</v>
      </c>
      <c r="B58" s="17" t="s">
        <v>54</v>
      </c>
      <c r="C58" s="17" t="s">
        <v>4315</v>
      </c>
      <c r="D58" s="17" t="s">
        <v>895</v>
      </c>
      <c r="E58" s="18">
        <v>0.0435</v>
      </c>
      <c r="F58" s="19">
        <v>50000</v>
      </c>
      <c r="G58" s="20">
        <v>43783</v>
      </c>
      <c r="H58" s="20">
        <v>44149</v>
      </c>
      <c r="I58" s="24">
        <v>833.75</v>
      </c>
      <c r="J58" s="20">
        <v>43921</v>
      </c>
      <c r="K58" s="17" t="s">
        <v>4199</v>
      </c>
      <c r="L58" s="25">
        <v>0.0435</v>
      </c>
      <c r="M58" s="17" t="s">
        <v>52</v>
      </c>
      <c r="N58" s="17" t="s">
        <v>4316</v>
      </c>
      <c r="O58" s="17" t="s">
        <v>4317</v>
      </c>
      <c r="P58" s="17" t="s">
        <v>53</v>
      </c>
      <c r="Q58" s="17" t="s">
        <v>4202</v>
      </c>
      <c r="R58" s="17" t="str">
        <f>VLOOKUP(O58,[22]Sheet1!$O$4:$R$61,4,FALSE)</f>
        <v>孔令众</v>
      </c>
      <c r="S58" s="74" t="str">
        <f>VLOOKUP(O58,[22]Sheet1!$O$4:$S$61,5,FALSE)</f>
        <v>623059137803373967</v>
      </c>
      <c r="T58" s="9"/>
    </row>
    <row r="59" customHeight="1" spans="1:20">
      <c r="A59" s="17">
        <v>56</v>
      </c>
      <c r="B59" s="17" t="s">
        <v>54</v>
      </c>
      <c r="C59" s="17" t="s">
        <v>4312</v>
      </c>
      <c r="D59" s="17" t="s">
        <v>896</v>
      </c>
      <c r="E59" s="18">
        <v>0.0435</v>
      </c>
      <c r="F59" s="19">
        <v>50000</v>
      </c>
      <c r="G59" s="20">
        <v>43783</v>
      </c>
      <c r="H59" s="20">
        <v>44149</v>
      </c>
      <c r="I59" s="24">
        <v>833.75</v>
      </c>
      <c r="J59" s="20">
        <v>43921</v>
      </c>
      <c r="K59" s="17" t="s">
        <v>4199</v>
      </c>
      <c r="L59" s="25">
        <v>0.0435</v>
      </c>
      <c r="M59" s="17" t="s">
        <v>52</v>
      </c>
      <c r="N59" s="17" t="s">
        <v>4318</v>
      </c>
      <c r="O59" s="17" t="s">
        <v>4319</v>
      </c>
      <c r="P59" s="17" t="s">
        <v>53</v>
      </c>
      <c r="Q59" s="17" t="s">
        <v>4202</v>
      </c>
      <c r="R59" s="17" t="str">
        <f>VLOOKUP(O59,[22]Sheet1!$O$4:$R$61,4,FALSE)</f>
        <v>刘金良</v>
      </c>
      <c r="S59" s="17" t="str">
        <f>VLOOKUP(O59,[22]Sheet1!$O$4:$S$61,5,FALSE)</f>
        <v>623059137802385921</v>
      </c>
      <c r="T59" s="9"/>
    </row>
    <row r="60" customHeight="1" spans="1:20">
      <c r="A60" s="17">
        <v>57</v>
      </c>
      <c r="B60" s="17" t="s">
        <v>54</v>
      </c>
      <c r="C60" s="17" t="s">
        <v>4312</v>
      </c>
      <c r="D60" s="17" t="s">
        <v>897</v>
      </c>
      <c r="E60" s="18">
        <v>0.0435</v>
      </c>
      <c r="F60" s="19">
        <v>50000</v>
      </c>
      <c r="G60" s="20">
        <v>43783</v>
      </c>
      <c r="H60" s="20">
        <v>44149</v>
      </c>
      <c r="I60" s="24">
        <v>833.75</v>
      </c>
      <c r="J60" s="20">
        <v>43921</v>
      </c>
      <c r="K60" s="17" t="s">
        <v>4199</v>
      </c>
      <c r="L60" s="25">
        <v>0.0435</v>
      </c>
      <c r="M60" s="17" t="s">
        <v>52</v>
      </c>
      <c r="N60" s="17" t="s">
        <v>4320</v>
      </c>
      <c r="O60" s="17" t="s">
        <v>4321</v>
      </c>
      <c r="P60" s="17" t="s">
        <v>53</v>
      </c>
      <c r="Q60" s="17" t="s">
        <v>4202</v>
      </c>
      <c r="R60" s="17" t="str">
        <f>VLOOKUP(O60,[22]Sheet1!$O$4:$R$61,4,FALSE)</f>
        <v>刘家军</v>
      </c>
      <c r="S60" s="17" t="str">
        <f>VLOOKUP(O60,[22]Sheet1!$O$4:$S$61,5,FALSE)</f>
        <v>00000028436793784889</v>
      </c>
      <c r="T60" s="9"/>
    </row>
    <row r="61" customHeight="1" spans="1:20">
      <c r="A61" s="17">
        <v>58</v>
      </c>
      <c r="B61" s="17" t="s">
        <v>54</v>
      </c>
      <c r="C61" s="17" t="s">
        <v>4322</v>
      </c>
      <c r="D61" s="17" t="s">
        <v>898</v>
      </c>
      <c r="E61" s="18">
        <v>0.0435</v>
      </c>
      <c r="F61" s="19">
        <v>50000</v>
      </c>
      <c r="G61" s="20">
        <v>43783</v>
      </c>
      <c r="H61" s="20">
        <v>44149</v>
      </c>
      <c r="I61" s="24">
        <v>833.75</v>
      </c>
      <c r="J61" s="20">
        <v>43921</v>
      </c>
      <c r="K61" s="17" t="s">
        <v>4199</v>
      </c>
      <c r="L61" s="25">
        <v>0.0435</v>
      </c>
      <c r="M61" s="17" t="s">
        <v>52</v>
      </c>
      <c r="N61" s="17" t="s">
        <v>4323</v>
      </c>
      <c r="O61" s="17" t="s">
        <v>4324</v>
      </c>
      <c r="P61" s="17" t="s">
        <v>53</v>
      </c>
      <c r="Q61" s="17" t="s">
        <v>4202</v>
      </c>
      <c r="R61" s="17" t="str">
        <f>VLOOKUP(O61,[22]Sheet1!$O$4:$R$61,4,FALSE)</f>
        <v>任洪义</v>
      </c>
      <c r="S61" s="17" t="str">
        <f>VLOOKUP(O61,[22]Sheet1!$O$4:$S$61,5,FALSE)</f>
        <v>00000026521613789889</v>
      </c>
      <c r="T61" s="9"/>
    </row>
    <row r="62" customHeight="1" spans="1:20">
      <c r="A62" s="17">
        <v>59</v>
      </c>
      <c r="B62" s="17" t="s">
        <v>54</v>
      </c>
      <c r="C62" s="17" t="s">
        <v>4322</v>
      </c>
      <c r="D62" s="17" t="s">
        <v>899</v>
      </c>
      <c r="E62" s="18">
        <v>0.0435</v>
      </c>
      <c r="F62" s="19">
        <v>50000</v>
      </c>
      <c r="G62" s="20">
        <v>43783</v>
      </c>
      <c r="H62" s="20">
        <v>44149</v>
      </c>
      <c r="I62" s="24">
        <v>833.75</v>
      </c>
      <c r="J62" s="20">
        <v>43921</v>
      </c>
      <c r="K62" s="17" t="s">
        <v>4199</v>
      </c>
      <c r="L62" s="25">
        <v>0.0435</v>
      </c>
      <c r="M62" s="17" t="s">
        <v>52</v>
      </c>
      <c r="N62" s="17" t="s">
        <v>4325</v>
      </c>
      <c r="O62" s="17" t="s">
        <v>4326</v>
      </c>
      <c r="P62" s="17" t="s">
        <v>53</v>
      </c>
      <c r="Q62" s="17" t="s">
        <v>4202</v>
      </c>
      <c r="R62" s="17" t="str">
        <f>VLOOKUP(O62,[22]Sheet1!$O$4:$R$61,4,FALSE)</f>
        <v>李伟</v>
      </c>
      <c r="S62" s="17" t="str">
        <f>VLOOKUP(O62,[22]Sheet1!$O$4:$S$61,5,FALSE)</f>
        <v>623059137800886842</v>
      </c>
      <c r="T62" s="9"/>
    </row>
    <row r="63" customHeight="1" spans="1:20">
      <c r="A63" s="17">
        <v>60</v>
      </c>
      <c r="B63" s="17" t="s">
        <v>65</v>
      </c>
      <c r="C63" s="17" t="s">
        <v>4327</v>
      </c>
      <c r="D63" s="17" t="s">
        <v>900</v>
      </c>
      <c r="E63" s="18">
        <v>0.0435</v>
      </c>
      <c r="F63" s="19">
        <v>50000</v>
      </c>
      <c r="G63" s="20">
        <v>43783</v>
      </c>
      <c r="H63" s="20">
        <v>44149</v>
      </c>
      <c r="I63" s="24">
        <v>833.75</v>
      </c>
      <c r="J63" s="20">
        <v>43921</v>
      </c>
      <c r="K63" s="17" t="s">
        <v>4199</v>
      </c>
      <c r="L63" s="25">
        <v>0.0435</v>
      </c>
      <c r="M63" s="17" t="s">
        <v>52</v>
      </c>
      <c r="N63" s="17" t="s">
        <v>4328</v>
      </c>
      <c r="O63" s="17" t="s">
        <v>4329</v>
      </c>
      <c r="P63" s="17" t="s">
        <v>53</v>
      </c>
      <c r="Q63" s="17" t="s">
        <v>4202</v>
      </c>
      <c r="R63" s="17" t="str">
        <f>VLOOKUP(O63,'[11]2019年11月-2020年3月31新贷款人员'!$O$55:$R$950,4,FALSE)</f>
        <v>涂陈良</v>
      </c>
      <c r="S63" s="17" t="str">
        <f>VLOOKUP(O63,'[11]2019年11月-2020年3月31新贷款人员'!$O$55:$S$950,5,FALSE)</f>
        <v>623059137802719152</v>
      </c>
      <c r="T63" s="9"/>
    </row>
    <row r="64" customHeight="1" spans="1:20">
      <c r="A64" s="17">
        <v>61</v>
      </c>
      <c r="B64" s="17" t="s">
        <v>65</v>
      </c>
      <c r="C64" s="17" t="s">
        <v>4327</v>
      </c>
      <c r="D64" s="17" t="s">
        <v>901</v>
      </c>
      <c r="E64" s="18">
        <v>0.0435</v>
      </c>
      <c r="F64" s="19">
        <v>5000</v>
      </c>
      <c r="G64" s="20">
        <v>43783</v>
      </c>
      <c r="H64" s="20">
        <v>44149</v>
      </c>
      <c r="I64" s="24">
        <v>83.375</v>
      </c>
      <c r="J64" s="20">
        <v>43921</v>
      </c>
      <c r="K64" s="17" t="s">
        <v>4199</v>
      </c>
      <c r="L64" s="25">
        <v>0.0435</v>
      </c>
      <c r="M64" s="17" t="s">
        <v>52</v>
      </c>
      <c r="N64" s="17" t="s">
        <v>4330</v>
      </c>
      <c r="O64" s="17" t="s">
        <v>4331</v>
      </c>
      <c r="P64" s="17" t="s">
        <v>53</v>
      </c>
      <c r="Q64" s="17" t="s">
        <v>4202</v>
      </c>
      <c r="R64" s="17" t="str">
        <f>VLOOKUP(O64,'[11]2019年11月-2020年3月31新贷款人员'!$O$55:$R$950,4,FALSE)</f>
        <v>安敏</v>
      </c>
      <c r="S64" s="17" t="str">
        <f>VLOOKUP(O64,'[11]2019年11月-2020年3月31新贷款人员'!$O$55:$S$950,5,FALSE)</f>
        <v>623059137802716273</v>
      </c>
      <c r="T64" s="9"/>
    </row>
    <row r="65" customHeight="1" spans="1:20">
      <c r="A65" s="17">
        <v>62</v>
      </c>
      <c r="B65" s="17" t="s">
        <v>65</v>
      </c>
      <c r="C65" s="17" t="s">
        <v>4332</v>
      </c>
      <c r="D65" s="17" t="s">
        <v>3484</v>
      </c>
      <c r="E65" s="18">
        <v>0.0435</v>
      </c>
      <c r="F65" s="19">
        <v>5000</v>
      </c>
      <c r="G65" s="20">
        <v>43783</v>
      </c>
      <c r="H65" s="20">
        <v>44149</v>
      </c>
      <c r="I65" s="24">
        <v>75.5208333333333</v>
      </c>
      <c r="J65" s="20">
        <v>43908</v>
      </c>
      <c r="K65" s="17" t="s">
        <v>4333</v>
      </c>
      <c r="L65" s="25">
        <v>0.0435</v>
      </c>
      <c r="M65" s="17" t="s">
        <v>52</v>
      </c>
      <c r="N65" s="17" t="s">
        <v>4334</v>
      </c>
      <c r="O65" s="17" t="s">
        <v>4335</v>
      </c>
      <c r="P65" s="17" t="s">
        <v>53</v>
      </c>
      <c r="Q65" s="17" t="s">
        <v>4202</v>
      </c>
      <c r="R65" s="17" t="str">
        <f>VLOOKUP(O65,'[11]2019年11月-2020年3月31新贷款人员'!$O$55:$R$950,4,FALSE)</f>
        <v>陈胜利</v>
      </c>
      <c r="S65" s="17" t="str">
        <f>VLOOKUP(O65,'[11]2019年11月-2020年3月31新贷款人员'!$O$55:$S$950,5,FALSE)</f>
        <v>623059137801651513</v>
      </c>
      <c r="T65" s="9"/>
    </row>
    <row r="66" customHeight="1" spans="1:20">
      <c r="A66" s="17">
        <v>63</v>
      </c>
      <c r="B66" s="17" t="s">
        <v>65</v>
      </c>
      <c r="C66" s="17" t="s">
        <v>4332</v>
      </c>
      <c r="D66" s="17" t="s">
        <v>902</v>
      </c>
      <c r="E66" s="18">
        <v>0.0435</v>
      </c>
      <c r="F66" s="19">
        <v>5000</v>
      </c>
      <c r="G66" s="20">
        <v>43783</v>
      </c>
      <c r="H66" s="20">
        <v>44149</v>
      </c>
      <c r="I66" s="24">
        <v>83.375</v>
      </c>
      <c r="J66" s="20">
        <v>43921</v>
      </c>
      <c r="K66" s="17" t="s">
        <v>4199</v>
      </c>
      <c r="L66" s="25">
        <v>0.0435</v>
      </c>
      <c r="M66" s="17" t="s">
        <v>52</v>
      </c>
      <c r="N66" s="17" t="s">
        <v>4334</v>
      </c>
      <c r="O66" s="17" t="s">
        <v>4336</v>
      </c>
      <c r="P66" s="17" t="s">
        <v>53</v>
      </c>
      <c r="Q66" s="17" t="s">
        <v>4202</v>
      </c>
      <c r="R66" s="17" t="str">
        <f>VLOOKUP(O66,'[11]2019年11月-2020年3月31新贷款人员'!$O$55:$R$950,4,FALSE)</f>
        <v>王同行</v>
      </c>
      <c r="S66" s="17" t="str">
        <f>VLOOKUP(O66,'[11]2019年11月-2020年3月31新贷款人员'!$O$55:$S$950,5,FALSE)</f>
        <v>00000024384103785889</v>
      </c>
      <c r="T66" s="9"/>
    </row>
    <row r="67" customHeight="1" spans="1:20">
      <c r="A67" s="17">
        <v>64</v>
      </c>
      <c r="B67" s="17" t="s">
        <v>65</v>
      </c>
      <c r="C67" s="17" t="s">
        <v>4332</v>
      </c>
      <c r="D67" s="17" t="s">
        <v>66</v>
      </c>
      <c r="E67" s="18">
        <v>0.0435</v>
      </c>
      <c r="F67" s="19">
        <v>10000</v>
      </c>
      <c r="G67" s="20">
        <v>43783</v>
      </c>
      <c r="H67" s="20">
        <v>44149</v>
      </c>
      <c r="I67" s="24">
        <v>166.75</v>
      </c>
      <c r="J67" s="20">
        <v>43921</v>
      </c>
      <c r="K67" s="17" t="s">
        <v>4199</v>
      </c>
      <c r="L67" s="25">
        <v>0.0435</v>
      </c>
      <c r="M67" s="17" t="s">
        <v>52</v>
      </c>
      <c r="N67" s="17" t="s">
        <v>4334</v>
      </c>
      <c r="O67" s="17" t="s">
        <v>4337</v>
      </c>
      <c r="P67" s="17" t="s">
        <v>53</v>
      </c>
      <c r="Q67" s="17" t="s">
        <v>4202</v>
      </c>
      <c r="R67" s="17" t="str">
        <f>VLOOKUP(O67,'[11]2019年11月-2020年3月31新贷款人员'!$O$55:$R$950,4,FALSE)</f>
        <v>王连猛</v>
      </c>
      <c r="S67" s="17" t="str">
        <f>VLOOKUP(O67,'[11]2019年11月-2020年3月31新贷款人员'!$O$55:$S$950,5,FALSE)</f>
        <v>623059137802493725</v>
      </c>
      <c r="T67" s="9"/>
    </row>
    <row r="68" customHeight="1" spans="1:20">
      <c r="A68" s="17">
        <v>65</v>
      </c>
      <c r="B68" s="17" t="s">
        <v>65</v>
      </c>
      <c r="C68" s="17" t="s">
        <v>4332</v>
      </c>
      <c r="D68" s="17" t="s">
        <v>903</v>
      </c>
      <c r="E68" s="18">
        <v>0.0435</v>
      </c>
      <c r="F68" s="19">
        <v>10000</v>
      </c>
      <c r="G68" s="20">
        <v>43783</v>
      </c>
      <c r="H68" s="20">
        <v>44149</v>
      </c>
      <c r="I68" s="24">
        <v>166.75</v>
      </c>
      <c r="J68" s="20">
        <v>43921</v>
      </c>
      <c r="K68" s="17" t="s">
        <v>4199</v>
      </c>
      <c r="L68" s="25">
        <v>0.0435</v>
      </c>
      <c r="M68" s="17" t="s">
        <v>52</v>
      </c>
      <c r="N68" s="17" t="s">
        <v>4334</v>
      </c>
      <c r="O68" s="17" t="s">
        <v>4338</v>
      </c>
      <c r="P68" s="17" t="s">
        <v>53</v>
      </c>
      <c r="Q68" s="17" t="s">
        <v>4202</v>
      </c>
      <c r="R68" s="17" t="str">
        <f>VLOOKUP(O68,'[11]2019年11月-2020年3月31新贷款人员'!$O$55:$R$950,4,FALSE)</f>
        <v>崔海花</v>
      </c>
      <c r="S68" s="17" t="str">
        <f>VLOOKUP(O68,'[11]2019年11月-2020年3月31新贷款人员'!$O$55:$S$950,5,FALSE)</f>
        <v>623059137803256733</v>
      </c>
      <c r="T68" s="9"/>
    </row>
    <row r="69" customHeight="1" spans="1:20">
      <c r="A69" s="17">
        <v>66</v>
      </c>
      <c r="B69" s="17" t="s">
        <v>65</v>
      </c>
      <c r="C69" s="17" t="s">
        <v>4332</v>
      </c>
      <c r="D69" s="17" t="s">
        <v>67</v>
      </c>
      <c r="E69" s="18">
        <v>0.0435</v>
      </c>
      <c r="F69" s="19">
        <v>20000</v>
      </c>
      <c r="G69" s="20">
        <v>43783</v>
      </c>
      <c r="H69" s="20">
        <v>44149</v>
      </c>
      <c r="I69" s="24">
        <v>333.5</v>
      </c>
      <c r="J69" s="20">
        <v>43921</v>
      </c>
      <c r="K69" s="17" t="s">
        <v>4199</v>
      </c>
      <c r="L69" s="25">
        <v>0.0435</v>
      </c>
      <c r="M69" s="17" t="s">
        <v>52</v>
      </c>
      <c r="N69" s="17" t="s">
        <v>4339</v>
      </c>
      <c r="O69" s="17" t="s">
        <v>4340</v>
      </c>
      <c r="P69" s="17" t="s">
        <v>53</v>
      </c>
      <c r="Q69" s="17" t="s">
        <v>4202</v>
      </c>
      <c r="R69" s="17" t="str">
        <f>VLOOKUP(O69,'[11]2019年11月-2020年3月31新贷款人员'!$O$55:$R$950,4,FALSE)</f>
        <v>陈伟彬</v>
      </c>
      <c r="S69" s="17" t="str">
        <f>VLOOKUP(O69,'[11]2019年11月-2020年3月31新贷款人员'!$O$55:$S$950,5,FALSE)</f>
        <v>623059137802295617</v>
      </c>
      <c r="T69" s="9"/>
    </row>
    <row r="70" customHeight="1" spans="1:20">
      <c r="A70" s="17">
        <v>67</v>
      </c>
      <c r="B70" s="17" t="s">
        <v>54</v>
      </c>
      <c r="C70" s="17" t="s">
        <v>4312</v>
      </c>
      <c r="D70" s="17" t="s">
        <v>904</v>
      </c>
      <c r="E70" s="18">
        <v>0.0435</v>
      </c>
      <c r="F70" s="19">
        <v>50000</v>
      </c>
      <c r="G70" s="20">
        <v>43783</v>
      </c>
      <c r="H70" s="20">
        <v>44149</v>
      </c>
      <c r="I70" s="24">
        <v>833.75</v>
      </c>
      <c r="J70" s="20">
        <v>43921</v>
      </c>
      <c r="K70" s="17" t="s">
        <v>4199</v>
      </c>
      <c r="L70" s="25">
        <v>0.0435</v>
      </c>
      <c r="M70" s="17" t="s">
        <v>52</v>
      </c>
      <c r="N70" s="17" t="s">
        <v>4341</v>
      </c>
      <c r="O70" s="17" t="s">
        <v>4342</v>
      </c>
      <c r="P70" s="17" t="s">
        <v>53</v>
      </c>
      <c r="Q70" s="17" t="s">
        <v>4202</v>
      </c>
      <c r="R70" s="17" t="str">
        <f>VLOOKUP(O70,[22]Sheet1!$O$4:$R$61,4,FALSE)</f>
        <v>钱登榜</v>
      </c>
      <c r="S70" s="17" t="str">
        <f>VLOOKUP(O70,[22]Sheet1!$O$4:$S$61,5,FALSE)</f>
        <v>00000065877283785889</v>
      </c>
      <c r="T70" s="9"/>
    </row>
    <row r="71" customHeight="1" spans="1:20">
      <c r="A71" s="17">
        <v>68</v>
      </c>
      <c r="B71" s="17" t="s">
        <v>54</v>
      </c>
      <c r="C71" s="17" t="s">
        <v>4312</v>
      </c>
      <c r="D71" s="17" t="s">
        <v>905</v>
      </c>
      <c r="E71" s="18">
        <v>0.0435</v>
      </c>
      <c r="F71" s="19">
        <v>50000</v>
      </c>
      <c r="G71" s="20">
        <v>43783</v>
      </c>
      <c r="H71" s="20">
        <v>44149</v>
      </c>
      <c r="I71" s="24">
        <v>833.75</v>
      </c>
      <c r="J71" s="20">
        <v>43921</v>
      </c>
      <c r="K71" s="17" t="s">
        <v>4199</v>
      </c>
      <c r="L71" s="25">
        <v>0.0435</v>
      </c>
      <c r="M71" s="17" t="s">
        <v>52</v>
      </c>
      <c r="N71" s="17" t="s">
        <v>4313</v>
      </c>
      <c r="O71" s="17" t="s">
        <v>4343</v>
      </c>
      <c r="P71" s="17" t="s">
        <v>53</v>
      </c>
      <c r="Q71" s="17" t="s">
        <v>4202</v>
      </c>
      <c r="R71" s="17" t="str">
        <f>VLOOKUP(O71,[22]Sheet1!$O$4:$R$61,4,FALSE)</f>
        <v>普国富</v>
      </c>
      <c r="S71" s="17" t="str">
        <f>VLOOKUP(O71,[22]Sheet1!$O$4:$S$61,5,FALSE)</f>
        <v>00000027574743782889</v>
      </c>
      <c r="T71" s="9"/>
    </row>
    <row r="72" customHeight="1" spans="1:20">
      <c r="A72" s="17">
        <v>69</v>
      </c>
      <c r="B72" s="17" t="s">
        <v>355</v>
      </c>
      <c r="C72" s="17" t="s">
        <v>4344</v>
      </c>
      <c r="D72" s="17" t="s">
        <v>906</v>
      </c>
      <c r="E72" s="18">
        <v>0.0435</v>
      </c>
      <c r="F72" s="19">
        <v>50000</v>
      </c>
      <c r="G72" s="20">
        <v>43783</v>
      </c>
      <c r="H72" s="20">
        <v>44149</v>
      </c>
      <c r="I72" s="24">
        <v>833.75</v>
      </c>
      <c r="J72" s="20">
        <v>43921</v>
      </c>
      <c r="K72" s="17" t="s">
        <v>4199</v>
      </c>
      <c r="L72" s="25">
        <v>0.0435</v>
      </c>
      <c r="M72" s="17" t="s">
        <v>52</v>
      </c>
      <c r="N72" s="17" t="s">
        <v>4345</v>
      </c>
      <c r="O72" s="17" t="s">
        <v>4346</v>
      </c>
      <c r="P72" s="17" t="s">
        <v>53</v>
      </c>
      <c r="Q72" s="17" t="s">
        <v>4202</v>
      </c>
      <c r="R72" s="17" t="str">
        <f>VLOOKUP(O72,'[3]2019年11月-2020年3月31新贷款人员'!$O$4:$R$29,4,FALSE)</f>
        <v>郑建领</v>
      </c>
      <c r="S72" s="17" t="str">
        <f>VLOOKUP(O72,'[3]2019年11月-2020年3月31新贷款人员'!$O$4:$S$29,5,FALSE)</f>
        <v>623059137801264630</v>
      </c>
      <c r="T72" s="9"/>
    </row>
    <row r="73" customHeight="1" spans="1:20">
      <c r="A73" s="17">
        <v>70</v>
      </c>
      <c r="B73" s="17" t="s">
        <v>355</v>
      </c>
      <c r="C73" s="17" t="s">
        <v>4347</v>
      </c>
      <c r="D73" s="17" t="s">
        <v>907</v>
      </c>
      <c r="E73" s="18">
        <v>0.0435</v>
      </c>
      <c r="F73" s="19">
        <v>50000</v>
      </c>
      <c r="G73" s="20">
        <v>43783</v>
      </c>
      <c r="H73" s="20">
        <v>44149</v>
      </c>
      <c r="I73" s="24">
        <v>833.75</v>
      </c>
      <c r="J73" s="20">
        <v>43921</v>
      </c>
      <c r="K73" s="17" t="s">
        <v>4199</v>
      </c>
      <c r="L73" s="25">
        <v>0.0435</v>
      </c>
      <c r="M73" s="17" t="s">
        <v>52</v>
      </c>
      <c r="N73" s="17" t="s">
        <v>4348</v>
      </c>
      <c r="O73" s="17" t="s">
        <v>4349</v>
      </c>
      <c r="P73" s="17" t="s">
        <v>53</v>
      </c>
      <c r="Q73" s="17" t="s">
        <v>4202</v>
      </c>
      <c r="R73" s="17" t="str">
        <f>VLOOKUP(O73,'[3]2019年11月-2020年3月31新贷款人员'!$O$4:$R$29,4,FALSE)</f>
        <v>海纪信</v>
      </c>
      <c r="S73" s="74" t="str">
        <f>VLOOKUP(O73,'[3]2019年11月-2020年3月31新贷款人员'!$O$4:$S$29,5,FALSE)</f>
        <v>37802002400006056</v>
      </c>
      <c r="T73" s="9"/>
    </row>
    <row r="74" customHeight="1" spans="1:20">
      <c r="A74" s="17">
        <v>71</v>
      </c>
      <c r="B74" s="17" t="s">
        <v>355</v>
      </c>
      <c r="C74" s="17" t="s">
        <v>4350</v>
      </c>
      <c r="D74" s="17" t="s">
        <v>908</v>
      </c>
      <c r="E74" s="18">
        <v>0.0435</v>
      </c>
      <c r="F74" s="19">
        <v>5000</v>
      </c>
      <c r="G74" s="20">
        <v>43783</v>
      </c>
      <c r="H74" s="20">
        <v>44149</v>
      </c>
      <c r="I74" s="24">
        <v>83.375</v>
      </c>
      <c r="J74" s="20">
        <v>43921</v>
      </c>
      <c r="K74" s="17" t="s">
        <v>4199</v>
      </c>
      <c r="L74" s="25">
        <v>0.0435</v>
      </c>
      <c r="M74" s="17" t="s">
        <v>52</v>
      </c>
      <c r="N74" s="17" t="s">
        <v>4351</v>
      </c>
      <c r="O74" s="17" t="s">
        <v>4352</v>
      </c>
      <c r="P74" s="17" t="s">
        <v>53</v>
      </c>
      <c r="Q74" s="17" t="s">
        <v>4202</v>
      </c>
      <c r="R74" s="17" t="str">
        <f>VLOOKUP(O74,'[3]2019年11月-2020年3月31新贷款人员'!$O$4:$R$29,4,FALSE)</f>
        <v>乔清兰</v>
      </c>
      <c r="S74" s="74" t="str">
        <f>VLOOKUP(O74,'[3]2019年11月-2020年3月31新贷款人员'!$O$4:$S$29,5,FALSE)</f>
        <v>00000058647983780889</v>
      </c>
      <c r="T74" s="9"/>
    </row>
    <row r="75" customHeight="1" spans="1:20">
      <c r="A75" s="17">
        <v>72</v>
      </c>
      <c r="B75" s="17" t="s">
        <v>355</v>
      </c>
      <c r="C75" s="17" t="s">
        <v>4353</v>
      </c>
      <c r="D75" s="17" t="s">
        <v>909</v>
      </c>
      <c r="E75" s="18">
        <v>0.0435</v>
      </c>
      <c r="F75" s="19">
        <v>50000</v>
      </c>
      <c r="G75" s="20">
        <v>43783</v>
      </c>
      <c r="H75" s="20">
        <v>44149</v>
      </c>
      <c r="I75" s="24">
        <v>833.75</v>
      </c>
      <c r="J75" s="20">
        <v>43921</v>
      </c>
      <c r="K75" s="17" t="s">
        <v>4199</v>
      </c>
      <c r="L75" s="25">
        <v>0.0435</v>
      </c>
      <c r="M75" s="17" t="s">
        <v>52</v>
      </c>
      <c r="N75" s="17" t="s">
        <v>4354</v>
      </c>
      <c r="O75" s="17" t="s">
        <v>4355</v>
      </c>
      <c r="P75" s="17" t="s">
        <v>53</v>
      </c>
      <c r="Q75" s="17" t="s">
        <v>4202</v>
      </c>
      <c r="R75" s="17" t="str">
        <f>VLOOKUP(O75,'[3]2019年11月-2020年3月31新贷款人员'!$O$4:$R$29,4,FALSE)</f>
        <v>张翠梅</v>
      </c>
      <c r="S75" s="17" t="str">
        <f>VLOOKUP(O75,'[3]2019年11月-2020年3月31新贷款人员'!$O$4:$S$29,5,FALSE)</f>
        <v>37802002500006353</v>
      </c>
      <c r="T75" s="9"/>
    </row>
    <row r="76" customHeight="1" spans="1:20">
      <c r="A76" s="17">
        <v>73</v>
      </c>
      <c r="B76" s="17" t="s">
        <v>54</v>
      </c>
      <c r="C76" s="17" t="s">
        <v>4312</v>
      </c>
      <c r="D76" s="17" t="s">
        <v>910</v>
      </c>
      <c r="E76" s="18">
        <v>0.0435</v>
      </c>
      <c r="F76" s="19">
        <v>50000</v>
      </c>
      <c r="G76" s="20">
        <v>43783</v>
      </c>
      <c r="H76" s="20">
        <v>44149</v>
      </c>
      <c r="I76" s="24">
        <v>833.75</v>
      </c>
      <c r="J76" s="20">
        <v>43921</v>
      </c>
      <c r="K76" s="17" t="s">
        <v>4199</v>
      </c>
      <c r="L76" s="25">
        <v>0.0435</v>
      </c>
      <c r="M76" s="17" t="s">
        <v>52</v>
      </c>
      <c r="N76" s="17" t="s">
        <v>4313</v>
      </c>
      <c r="O76" s="17" t="s">
        <v>4356</v>
      </c>
      <c r="P76" s="17" t="s">
        <v>53</v>
      </c>
      <c r="Q76" s="17" t="s">
        <v>4202</v>
      </c>
      <c r="R76" s="17" t="str">
        <f>VLOOKUP(O76,[22]Sheet1!$O$4:$R$61,4,FALSE)</f>
        <v>钱五岭</v>
      </c>
      <c r="S76" s="17" t="str">
        <f>VLOOKUP(O76,[22]Sheet1!$O$4:$S$61,5,FALSE)</f>
        <v>00000028435253780889</v>
      </c>
      <c r="T76" s="9"/>
    </row>
    <row r="77" customHeight="1" spans="1:20">
      <c r="A77" s="17">
        <v>74</v>
      </c>
      <c r="B77" s="17" t="s">
        <v>56</v>
      </c>
      <c r="C77" s="17" t="s">
        <v>4357</v>
      </c>
      <c r="D77" s="17" t="s">
        <v>911</v>
      </c>
      <c r="E77" s="18">
        <v>0.0435</v>
      </c>
      <c r="F77" s="19">
        <v>30000</v>
      </c>
      <c r="G77" s="20">
        <v>43784</v>
      </c>
      <c r="H77" s="20">
        <v>44150</v>
      </c>
      <c r="I77" s="24">
        <v>496.625</v>
      </c>
      <c r="J77" s="20">
        <v>43921</v>
      </c>
      <c r="K77" s="17" t="s">
        <v>4199</v>
      </c>
      <c r="L77" s="25">
        <v>0.0435</v>
      </c>
      <c r="M77" s="17" t="s">
        <v>52</v>
      </c>
      <c r="N77" s="17" t="s">
        <v>4358</v>
      </c>
      <c r="O77" s="17" t="s">
        <v>4359</v>
      </c>
      <c r="P77" s="17" t="s">
        <v>53</v>
      </c>
      <c r="Q77" s="17" t="s">
        <v>4202</v>
      </c>
      <c r="R77" s="17" t="str">
        <f>VLOOKUP(O77,[14]Sheet2!$O$4:$R$93,4,FALSE)</f>
        <v>陈前进</v>
      </c>
      <c r="S77" s="74" t="str">
        <f>VLOOKUP(O77,[14]Sheet2!$O$4:$S$93,5,FALSE)</f>
        <v>00000153803533788889</v>
      </c>
      <c r="T77" s="9"/>
    </row>
    <row r="78" customHeight="1" spans="1:20">
      <c r="A78" s="17">
        <v>75</v>
      </c>
      <c r="B78" s="17" t="s">
        <v>56</v>
      </c>
      <c r="C78" s="17" t="s">
        <v>4357</v>
      </c>
      <c r="D78" s="17" t="s">
        <v>912</v>
      </c>
      <c r="E78" s="18">
        <v>0.0435</v>
      </c>
      <c r="F78" s="19">
        <v>30000</v>
      </c>
      <c r="G78" s="20">
        <v>43784</v>
      </c>
      <c r="H78" s="20">
        <v>44150</v>
      </c>
      <c r="I78" s="24">
        <v>496.625</v>
      </c>
      <c r="J78" s="20">
        <v>43921</v>
      </c>
      <c r="K78" s="17" t="s">
        <v>4199</v>
      </c>
      <c r="L78" s="25">
        <v>0.0435</v>
      </c>
      <c r="M78" s="17" t="s">
        <v>52</v>
      </c>
      <c r="N78" s="17" t="s">
        <v>4360</v>
      </c>
      <c r="O78" s="17" t="s">
        <v>4361</v>
      </c>
      <c r="P78" s="17" t="s">
        <v>53</v>
      </c>
      <c r="Q78" s="17" t="s">
        <v>4202</v>
      </c>
      <c r="R78" s="17" t="str">
        <f>VLOOKUP(O78,[14]Sheet2!$O$4:$R$93,4,FALSE)</f>
        <v>陈志新</v>
      </c>
      <c r="S78" s="74" t="str">
        <f>VLOOKUP(O78,[14]Sheet2!$O$4:$S$93,5,FALSE)</f>
        <v>621585137800598928</v>
      </c>
      <c r="T78" s="9"/>
    </row>
    <row r="79" customHeight="1" spans="1:20">
      <c r="A79" s="17">
        <v>76</v>
      </c>
      <c r="B79" s="17" t="s">
        <v>56</v>
      </c>
      <c r="C79" s="17" t="s">
        <v>4362</v>
      </c>
      <c r="D79" s="17" t="s">
        <v>215</v>
      </c>
      <c r="E79" s="18">
        <v>0.0435</v>
      </c>
      <c r="F79" s="19">
        <v>30000</v>
      </c>
      <c r="G79" s="20">
        <v>43784</v>
      </c>
      <c r="H79" s="20">
        <v>44150</v>
      </c>
      <c r="I79" s="24">
        <v>496.625</v>
      </c>
      <c r="J79" s="20">
        <v>43921</v>
      </c>
      <c r="K79" s="17" t="s">
        <v>4199</v>
      </c>
      <c r="L79" s="25">
        <v>0.0435</v>
      </c>
      <c r="M79" s="17" t="s">
        <v>52</v>
      </c>
      <c r="N79" s="17" t="s">
        <v>4363</v>
      </c>
      <c r="O79" s="17" t="s">
        <v>4364</v>
      </c>
      <c r="P79" s="17" t="s">
        <v>53</v>
      </c>
      <c r="Q79" s="17" t="s">
        <v>4202</v>
      </c>
      <c r="R79" s="17" t="str">
        <f>VLOOKUP(O79,[14]Sheet2!$O$4:$R$93,4,FALSE)</f>
        <v>李春生</v>
      </c>
      <c r="S79" s="74" t="str">
        <f>VLOOKUP(O79,[14]Sheet2!$O$4:$S$93,5,FALSE)</f>
        <v>37812002800011451</v>
      </c>
      <c r="T79" s="9"/>
    </row>
    <row r="80" customHeight="1" spans="1:20">
      <c r="A80" s="17">
        <v>77</v>
      </c>
      <c r="B80" s="17" t="s">
        <v>4303</v>
      </c>
      <c r="C80" s="17" t="s">
        <v>4365</v>
      </c>
      <c r="D80" s="17" t="s">
        <v>913</v>
      </c>
      <c r="E80" s="18">
        <v>0.0435</v>
      </c>
      <c r="F80" s="19">
        <v>50000</v>
      </c>
      <c r="G80" s="20">
        <v>43784</v>
      </c>
      <c r="H80" s="20">
        <v>44150</v>
      </c>
      <c r="I80" s="24">
        <v>827.708333333333</v>
      </c>
      <c r="J80" s="20">
        <v>43921</v>
      </c>
      <c r="K80" s="17" t="s">
        <v>4199</v>
      </c>
      <c r="L80" s="25">
        <v>0.0435</v>
      </c>
      <c r="M80" s="17" t="s">
        <v>52</v>
      </c>
      <c r="N80" s="17" t="s">
        <v>4366</v>
      </c>
      <c r="O80" s="17" t="s">
        <v>4367</v>
      </c>
      <c r="P80" s="17" t="s">
        <v>53</v>
      </c>
      <c r="Q80" s="17" t="s">
        <v>4202</v>
      </c>
      <c r="R80" s="17" t="str">
        <f>VLOOKUP(O80,'[15]2019年11月-2020年3月31新贷款人员'!$O$54:$R$839,4,FALSE)</f>
        <v>宋朋</v>
      </c>
      <c r="S80" s="74" t="str">
        <f>VLOOKUP(O80,'[15]2019年11月-2020年3月31新贷款人员'!$O$54:$S$839,5,FALSE)</f>
        <v>623059137802551811</v>
      </c>
      <c r="T80" s="9"/>
    </row>
    <row r="81" customHeight="1" spans="1:20">
      <c r="A81" s="17">
        <v>78</v>
      </c>
      <c r="B81" s="17" t="s">
        <v>4303</v>
      </c>
      <c r="C81" s="17" t="s">
        <v>4365</v>
      </c>
      <c r="D81" s="17" t="s">
        <v>914</v>
      </c>
      <c r="E81" s="18">
        <v>0.0435</v>
      </c>
      <c r="F81" s="19">
        <v>50000</v>
      </c>
      <c r="G81" s="20">
        <v>43784</v>
      </c>
      <c r="H81" s="20">
        <v>44150</v>
      </c>
      <c r="I81" s="24">
        <v>827.708333333333</v>
      </c>
      <c r="J81" s="20">
        <v>43921</v>
      </c>
      <c r="K81" s="17" t="s">
        <v>4199</v>
      </c>
      <c r="L81" s="25">
        <v>0.0435</v>
      </c>
      <c r="M81" s="17" t="s">
        <v>52</v>
      </c>
      <c r="N81" s="17" t="s">
        <v>4368</v>
      </c>
      <c r="O81" s="17" t="s">
        <v>4369</v>
      </c>
      <c r="P81" s="17" t="s">
        <v>53</v>
      </c>
      <c r="Q81" s="17" t="s">
        <v>4202</v>
      </c>
      <c r="R81" s="17" t="str">
        <f>VLOOKUP(O81,'[15]2019年11月-2020年3月31新贷款人员'!$O$54:$R$839,4,FALSE)</f>
        <v>张战士</v>
      </c>
      <c r="S81" s="17" t="str">
        <f>VLOOKUP(O81,'[15]2019年11月-2020年3月31新贷款人员'!$O$54:$S$839,5,FALSE)</f>
        <v>623059137801433383</v>
      </c>
      <c r="T81" s="9"/>
    </row>
    <row r="82" customHeight="1" spans="1:20">
      <c r="A82" s="17">
        <v>79</v>
      </c>
      <c r="B82" s="17" t="s">
        <v>4303</v>
      </c>
      <c r="C82" s="17" t="s">
        <v>4370</v>
      </c>
      <c r="D82" s="17" t="s">
        <v>915</v>
      </c>
      <c r="E82" s="18">
        <v>0.0435</v>
      </c>
      <c r="F82" s="19">
        <v>20000</v>
      </c>
      <c r="G82" s="20">
        <v>43784</v>
      </c>
      <c r="H82" s="20">
        <v>44150</v>
      </c>
      <c r="I82" s="24">
        <v>331.083333333333</v>
      </c>
      <c r="J82" s="20">
        <v>43921</v>
      </c>
      <c r="K82" s="17" t="s">
        <v>4199</v>
      </c>
      <c r="L82" s="25">
        <v>0.0435</v>
      </c>
      <c r="M82" s="17" t="s">
        <v>52</v>
      </c>
      <c r="N82" s="17" t="s">
        <v>4305</v>
      </c>
      <c r="O82" s="17" t="s">
        <v>4371</v>
      </c>
      <c r="P82" s="17" t="s">
        <v>53</v>
      </c>
      <c r="Q82" s="17" t="s">
        <v>4202</v>
      </c>
      <c r="R82" s="17" t="str">
        <f>VLOOKUP(O82,'[15]2019年11月-2020年3月31新贷款人员'!$O$54:$R$839,4,FALSE)</f>
        <v>谷义朝</v>
      </c>
      <c r="S82" s="17" t="str">
        <f>VLOOKUP(O82,'[15]2019年11月-2020年3月31新贷款人员'!$O$54:$S$839,5,FALSE)</f>
        <v>00000023812363784889</v>
      </c>
      <c r="T82" s="9"/>
    </row>
    <row r="83" customHeight="1" spans="1:20">
      <c r="A83" s="17">
        <v>80</v>
      </c>
      <c r="B83" s="17" t="s">
        <v>56</v>
      </c>
      <c r="C83" s="17" t="s">
        <v>4372</v>
      </c>
      <c r="D83" s="17" t="s">
        <v>916</v>
      </c>
      <c r="E83" s="18">
        <v>0.0435</v>
      </c>
      <c r="F83" s="19">
        <v>20000</v>
      </c>
      <c r="G83" s="20">
        <v>43784</v>
      </c>
      <c r="H83" s="20">
        <v>44150</v>
      </c>
      <c r="I83" s="24">
        <v>331.083333333333</v>
      </c>
      <c r="J83" s="20">
        <v>43921</v>
      </c>
      <c r="K83" s="17" t="s">
        <v>4199</v>
      </c>
      <c r="L83" s="25">
        <v>0.0435</v>
      </c>
      <c r="M83" s="17" t="s">
        <v>52</v>
      </c>
      <c r="N83" s="17" t="s">
        <v>4373</v>
      </c>
      <c r="O83" s="17" t="s">
        <v>4374</v>
      </c>
      <c r="P83" s="17" t="s">
        <v>53</v>
      </c>
      <c r="Q83" s="17" t="s">
        <v>4202</v>
      </c>
      <c r="R83" s="17" t="str">
        <f>VLOOKUP(O83,[14]Sheet2!$O$4:$R$93,4,FALSE)</f>
        <v>李子亮</v>
      </c>
      <c r="S83" s="74" t="str">
        <f>VLOOKUP(O83,[14]Sheet2!$O$4:$S$93,5,FALSE)</f>
        <v>37812002000007655</v>
      </c>
      <c r="T83" s="9"/>
    </row>
    <row r="84" customHeight="1" spans="1:20">
      <c r="A84" s="17">
        <v>81</v>
      </c>
      <c r="B84" s="17" t="s">
        <v>56</v>
      </c>
      <c r="C84" s="17" t="s">
        <v>4372</v>
      </c>
      <c r="D84" s="17" t="s">
        <v>68</v>
      </c>
      <c r="E84" s="18">
        <v>0.0435</v>
      </c>
      <c r="F84" s="19">
        <v>10000</v>
      </c>
      <c r="G84" s="20">
        <v>43784</v>
      </c>
      <c r="H84" s="20">
        <v>44150</v>
      </c>
      <c r="I84" s="24">
        <v>165.541666666667</v>
      </c>
      <c r="J84" s="20">
        <v>43921</v>
      </c>
      <c r="K84" s="17" t="s">
        <v>4199</v>
      </c>
      <c r="L84" s="25">
        <v>0.0435</v>
      </c>
      <c r="M84" s="17" t="s">
        <v>52</v>
      </c>
      <c r="N84" s="17" t="s">
        <v>4375</v>
      </c>
      <c r="O84" s="17" t="s">
        <v>4376</v>
      </c>
      <c r="P84" s="17" t="s">
        <v>53</v>
      </c>
      <c r="Q84" s="17" t="s">
        <v>4202</v>
      </c>
      <c r="R84" s="17" t="str">
        <f>VLOOKUP(O84,[14]Sheet2!$O$4:$R$93,4,FALSE)</f>
        <v>李建喜</v>
      </c>
      <c r="S84" s="74" t="str">
        <f>VLOOKUP(O84,[14]Sheet2!$O$4:$S$93,5,FALSE)</f>
        <v>623059137802147545</v>
      </c>
      <c r="T84" s="9"/>
    </row>
    <row r="85" customHeight="1" spans="1:20">
      <c r="A85" s="17">
        <v>82</v>
      </c>
      <c r="B85" s="17" t="s">
        <v>56</v>
      </c>
      <c r="C85" s="17" t="s">
        <v>4372</v>
      </c>
      <c r="D85" s="17" t="s">
        <v>917</v>
      </c>
      <c r="E85" s="18">
        <v>0.0435</v>
      </c>
      <c r="F85" s="19">
        <v>50000</v>
      </c>
      <c r="G85" s="20">
        <v>43784</v>
      </c>
      <c r="H85" s="20">
        <v>44150</v>
      </c>
      <c r="I85" s="24">
        <v>827.708333333333</v>
      </c>
      <c r="J85" s="20">
        <v>43921</v>
      </c>
      <c r="K85" s="17" t="s">
        <v>4199</v>
      </c>
      <c r="L85" s="25">
        <v>0.0435</v>
      </c>
      <c r="M85" s="17" t="s">
        <v>52</v>
      </c>
      <c r="N85" s="17" t="s">
        <v>4375</v>
      </c>
      <c r="O85" s="17" t="s">
        <v>4377</v>
      </c>
      <c r="P85" s="17" t="s">
        <v>53</v>
      </c>
      <c r="Q85" s="17" t="s">
        <v>4202</v>
      </c>
      <c r="R85" s="17" t="str">
        <f>VLOOKUP(O85,[14]Sheet2!$O$4:$R$93,4,FALSE)</f>
        <v>李明</v>
      </c>
      <c r="S85" s="74" t="str">
        <f>VLOOKUP(O85,[14]Sheet2!$O$4:$S$93,5,FALSE)</f>
        <v>623059137802255629</v>
      </c>
      <c r="T85" s="9"/>
    </row>
    <row r="86" customHeight="1" spans="1:20">
      <c r="A86" s="17">
        <v>83</v>
      </c>
      <c r="B86" s="17" t="s">
        <v>65</v>
      </c>
      <c r="C86" s="17" t="s">
        <v>4332</v>
      </c>
      <c r="D86" s="17" t="s">
        <v>3786</v>
      </c>
      <c r="E86" s="18">
        <v>0.0435</v>
      </c>
      <c r="F86" s="19">
        <v>5000</v>
      </c>
      <c r="G86" s="20">
        <v>43784</v>
      </c>
      <c r="H86" s="20">
        <v>44150</v>
      </c>
      <c r="I86" s="24">
        <v>77.9375</v>
      </c>
      <c r="J86" s="20">
        <v>43913</v>
      </c>
      <c r="K86" s="17" t="s">
        <v>4333</v>
      </c>
      <c r="L86" s="25">
        <v>0.0435</v>
      </c>
      <c r="M86" s="17" t="s">
        <v>52</v>
      </c>
      <c r="N86" s="17" t="s">
        <v>4378</v>
      </c>
      <c r="O86" s="17" t="s">
        <v>4379</v>
      </c>
      <c r="P86" s="17" t="s">
        <v>53</v>
      </c>
      <c r="Q86" s="17" t="s">
        <v>4202</v>
      </c>
      <c r="R86" s="17" t="str">
        <f>VLOOKUP(O86,'[11]2019年11月-2020年3月31新贷款人员'!$O$55:$R$950,4,FALSE)</f>
        <v>陈新怀</v>
      </c>
      <c r="S86" s="17" t="str">
        <f>VLOOKUP(O86,'[11]2019年11月-2020年3月31新贷款人员'!$O$55:$S$950,5,FALSE)</f>
        <v>623059137802871052</v>
      </c>
      <c r="T86" s="9"/>
    </row>
    <row r="87" customHeight="1" spans="1:20">
      <c r="A87" s="17">
        <v>84</v>
      </c>
      <c r="B87" s="17" t="s">
        <v>337</v>
      </c>
      <c r="C87" s="17" t="s">
        <v>4380</v>
      </c>
      <c r="D87" s="17" t="s">
        <v>918</v>
      </c>
      <c r="E87" s="18">
        <v>0.0435</v>
      </c>
      <c r="F87" s="19">
        <v>20000</v>
      </c>
      <c r="G87" s="20">
        <v>43784</v>
      </c>
      <c r="H87" s="20">
        <v>44150</v>
      </c>
      <c r="I87" s="24">
        <v>331.083333333333</v>
      </c>
      <c r="J87" s="20">
        <v>43921</v>
      </c>
      <c r="K87" s="17" t="s">
        <v>4199</v>
      </c>
      <c r="L87" s="25">
        <v>0.0435</v>
      </c>
      <c r="M87" s="17" t="s">
        <v>52</v>
      </c>
      <c r="N87" s="17" t="s">
        <v>4381</v>
      </c>
      <c r="O87" s="17" t="s">
        <v>4382</v>
      </c>
      <c r="P87" s="17" t="s">
        <v>53</v>
      </c>
      <c r="Q87" s="17" t="s">
        <v>4202</v>
      </c>
      <c r="R87" s="17" t="str">
        <f>VLOOKUP(O87,'[2]2019年11月-2020年3月31新贷款人员'!$K$4:$O$97,4,FALSE)</f>
        <v>王礼</v>
      </c>
      <c r="S87" s="74" t="str">
        <f>VLOOKUP(O87,'[2]2019年11月-2020年3月31新贷款人员'!$K$4:$O$97,5,FALSE)</f>
        <v>37802002900006134</v>
      </c>
      <c r="T87" s="9"/>
    </row>
    <row r="88" customHeight="1" spans="1:20">
      <c r="A88" s="17">
        <v>85</v>
      </c>
      <c r="B88" s="17" t="s">
        <v>337</v>
      </c>
      <c r="C88" s="17" t="s">
        <v>4380</v>
      </c>
      <c r="D88" s="17" t="s">
        <v>919</v>
      </c>
      <c r="E88" s="18">
        <v>0.0435</v>
      </c>
      <c r="F88" s="19">
        <v>20000</v>
      </c>
      <c r="G88" s="20">
        <v>43784</v>
      </c>
      <c r="H88" s="20">
        <v>44150</v>
      </c>
      <c r="I88" s="24">
        <v>331.083333333333</v>
      </c>
      <c r="J88" s="20">
        <v>43921</v>
      </c>
      <c r="K88" s="17" t="s">
        <v>4199</v>
      </c>
      <c r="L88" s="25">
        <v>0.0435</v>
      </c>
      <c r="M88" s="17" t="s">
        <v>842</v>
      </c>
      <c r="N88" s="17" t="s">
        <v>4383</v>
      </c>
      <c r="O88" s="17" t="s">
        <v>4384</v>
      </c>
      <c r="P88" s="17" t="s">
        <v>53</v>
      </c>
      <c r="Q88" s="17" t="s">
        <v>4202</v>
      </c>
      <c r="R88" s="17" t="str">
        <f>VLOOKUP(O88,'[2]2019年11月-2020年3月31新贷款人员'!$K$4:$O$97,4,FALSE)</f>
        <v>豆孝院</v>
      </c>
      <c r="S88" s="74" t="str">
        <f>VLOOKUP(O88,'[2]2019年11月-2020年3月31新贷款人员'!$K$4:$O$97,5,FALSE)</f>
        <v>00000000679483784889</v>
      </c>
      <c r="T88" s="9"/>
    </row>
    <row r="89" customHeight="1" spans="1:20">
      <c r="A89" s="17">
        <v>86</v>
      </c>
      <c r="B89" s="17" t="s">
        <v>337</v>
      </c>
      <c r="C89" s="17" t="s">
        <v>4380</v>
      </c>
      <c r="D89" s="17" t="s">
        <v>920</v>
      </c>
      <c r="E89" s="18">
        <v>0.0435</v>
      </c>
      <c r="F89" s="19">
        <v>20000</v>
      </c>
      <c r="G89" s="20">
        <v>43784</v>
      </c>
      <c r="H89" s="20">
        <v>44150</v>
      </c>
      <c r="I89" s="24">
        <v>331.083333333333</v>
      </c>
      <c r="J89" s="20">
        <v>43921</v>
      </c>
      <c r="K89" s="17" t="s">
        <v>4199</v>
      </c>
      <c r="L89" s="25">
        <v>0.0435</v>
      </c>
      <c r="M89" s="17" t="s">
        <v>842</v>
      </c>
      <c r="N89" s="17" t="s">
        <v>4385</v>
      </c>
      <c r="O89" s="17" t="s">
        <v>4386</v>
      </c>
      <c r="P89" s="17" t="s">
        <v>53</v>
      </c>
      <c r="Q89" s="17" t="s">
        <v>4202</v>
      </c>
      <c r="R89" s="17" t="str">
        <f>VLOOKUP(O89,'[2]2019年11月-2020年3月31新贷款人员'!$K$4:$O$97,4,FALSE)</f>
        <v>豆学军</v>
      </c>
      <c r="S89" s="74" t="str">
        <f>VLOOKUP(O89,'[2]2019年11月-2020年3月31新贷款人员'!$K$4:$O$97,5,FALSE)</f>
        <v>623059137800859059</v>
      </c>
      <c r="T89" s="9"/>
    </row>
    <row r="90" customHeight="1" spans="1:20">
      <c r="A90" s="17">
        <v>87</v>
      </c>
      <c r="B90" s="17" t="s">
        <v>337</v>
      </c>
      <c r="C90" s="17" t="s">
        <v>4387</v>
      </c>
      <c r="D90" s="17" t="s">
        <v>921</v>
      </c>
      <c r="E90" s="18">
        <v>0.0435</v>
      </c>
      <c r="F90" s="19">
        <v>20000</v>
      </c>
      <c r="G90" s="20">
        <v>43784</v>
      </c>
      <c r="H90" s="20">
        <v>44150</v>
      </c>
      <c r="I90" s="24">
        <v>331.083333333333</v>
      </c>
      <c r="J90" s="20">
        <v>43921</v>
      </c>
      <c r="K90" s="17" t="s">
        <v>4199</v>
      </c>
      <c r="L90" s="25">
        <v>0.0435</v>
      </c>
      <c r="M90" s="17" t="s">
        <v>842</v>
      </c>
      <c r="N90" s="17" t="s">
        <v>4388</v>
      </c>
      <c r="O90" s="17" t="s">
        <v>4389</v>
      </c>
      <c r="P90" s="17" t="s">
        <v>53</v>
      </c>
      <c r="Q90" s="17" t="s">
        <v>4202</v>
      </c>
      <c r="R90" s="17" t="str">
        <f>VLOOKUP(O90,'[2]2019年11月-2020年3月31新贷款人员'!$K$4:$O$97,4,FALSE)</f>
        <v>鲁浩印</v>
      </c>
      <c r="S90" s="74" t="str">
        <f>VLOOKUP(O90,'[2]2019年11月-2020年3月31新贷款人员'!$K$4:$O$97,5,FALSE)</f>
        <v>6221804910002685596</v>
      </c>
      <c r="T90" s="9"/>
    </row>
    <row r="91" customHeight="1" spans="1:20">
      <c r="A91" s="17">
        <v>88</v>
      </c>
      <c r="B91" s="17" t="s">
        <v>337</v>
      </c>
      <c r="C91" s="17" t="s">
        <v>4387</v>
      </c>
      <c r="D91" s="17" t="s">
        <v>922</v>
      </c>
      <c r="E91" s="18">
        <v>0.0435</v>
      </c>
      <c r="F91" s="19">
        <v>10000</v>
      </c>
      <c r="G91" s="20">
        <v>43784</v>
      </c>
      <c r="H91" s="20">
        <v>44150</v>
      </c>
      <c r="I91" s="24">
        <v>165.541666666667</v>
      </c>
      <c r="J91" s="20">
        <v>43921</v>
      </c>
      <c r="K91" s="17" t="s">
        <v>4199</v>
      </c>
      <c r="L91" s="25">
        <v>0.0435</v>
      </c>
      <c r="M91" s="17" t="s">
        <v>842</v>
      </c>
      <c r="N91" s="17" t="s">
        <v>4390</v>
      </c>
      <c r="O91" s="17" t="s">
        <v>4391</v>
      </c>
      <c r="P91" s="17" t="s">
        <v>53</v>
      </c>
      <c r="Q91" s="17" t="s">
        <v>4202</v>
      </c>
      <c r="R91" s="17" t="str">
        <f>VLOOKUP(O91,'[2]2019年11月-2020年3月31新贷款人员'!$K$4:$O$97,4,FALSE)</f>
        <v>张珍英</v>
      </c>
      <c r="S91" s="74" t="str">
        <f>VLOOKUP(O91,'[2]2019年11月-2020年3月31新贷款人员'!$K$4:$O$97,5,FALSE)</f>
        <v>6217994910088749587</v>
      </c>
      <c r="T91" s="9"/>
    </row>
    <row r="92" customHeight="1" spans="1:20">
      <c r="A92" s="17">
        <v>89</v>
      </c>
      <c r="B92" s="17" t="s">
        <v>337</v>
      </c>
      <c r="C92" s="17" t="s">
        <v>4387</v>
      </c>
      <c r="D92" s="17" t="s">
        <v>923</v>
      </c>
      <c r="E92" s="18">
        <v>0.0435</v>
      </c>
      <c r="F92" s="19">
        <v>20000</v>
      </c>
      <c r="G92" s="20">
        <v>43784</v>
      </c>
      <c r="H92" s="20">
        <v>44150</v>
      </c>
      <c r="I92" s="24">
        <v>331.083333333333</v>
      </c>
      <c r="J92" s="20">
        <v>43921</v>
      </c>
      <c r="K92" s="17" t="s">
        <v>4199</v>
      </c>
      <c r="L92" s="25">
        <v>0.0435</v>
      </c>
      <c r="M92" s="17" t="s">
        <v>842</v>
      </c>
      <c r="N92" s="17" t="s">
        <v>4392</v>
      </c>
      <c r="O92" s="17" t="s">
        <v>4393</v>
      </c>
      <c r="P92" s="17" t="s">
        <v>53</v>
      </c>
      <c r="Q92" s="17" t="s">
        <v>4202</v>
      </c>
      <c r="R92" s="17" t="str">
        <f>VLOOKUP(O92,'[2]2019年11月-2020年3月31新贷款人员'!$K$4:$O$97,4,FALSE)</f>
        <v>徐如刚</v>
      </c>
      <c r="S92" s="74" t="str">
        <f>VLOOKUP(O92,'[2]2019年11月-2020年3月31新贷款人员'!$K$4:$O$97,5,FALSE)</f>
        <v>6221804910002754251</v>
      </c>
      <c r="T92" s="9"/>
    </row>
    <row r="93" customHeight="1" spans="1:20">
      <c r="A93" s="17">
        <v>90</v>
      </c>
      <c r="B93" s="17" t="s">
        <v>56</v>
      </c>
      <c r="C93" s="17" t="s">
        <v>4394</v>
      </c>
      <c r="D93" s="17" t="s">
        <v>924</v>
      </c>
      <c r="E93" s="18">
        <v>0.0435</v>
      </c>
      <c r="F93" s="19">
        <v>50000</v>
      </c>
      <c r="G93" s="20">
        <v>43785</v>
      </c>
      <c r="H93" s="20">
        <v>44151</v>
      </c>
      <c r="I93" s="24">
        <v>821.666666666667</v>
      </c>
      <c r="J93" s="20">
        <v>43921</v>
      </c>
      <c r="K93" s="17" t="s">
        <v>4199</v>
      </c>
      <c r="L93" s="25">
        <v>0.0435</v>
      </c>
      <c r="M93" s="17" t="s">
        <v>842</v>
      </c>
      <c r="N93" s="17" t="s">
        <v>4395</v>
      </c>
      <c r="O93" s="17" t="s">
        <v>4396</v>
      </c>
      <c r="P93" s="17" t="s">
        <v>53</v>
      </c>
      <c r="Q93" s="17" t="s">
        <v>4202</v>
      </c>
      <c r="R93" s="17" t="str">
        <f>VLOOKUP(O93,[14]Sheet2!$O$4:$R$93,4,FALSE)</f>
        <v>范六营</v>
      </c>
      <c r="S93" s="74" t="str">
        <f>VLOOKUP(O93,[14]Sheet2!$O$4:$S$93,5,FALSE)</f>
        <v>37812002200016041</v>
      </c>
      <c r="T93" s="9"/>
    </row>
    <row r="94" customHeight="1" spans="1:20">
      <c r="A94" s="17">
        <v>91</v>
      </c>
      <c r="B94" s="17" t="s">
        <v>337</v>
      </c>
      <c r="C94" s="17" t="s">
        <v>4397</v>
      </c>
      <c r="D94" s="17" t="s">
        <v>925</v>
      </c>
      <c r="E94" s="18">
        <v>0.0435</v>
      </c>
      <c r="F94" s="19">
        <v>20000</v>
      </c>
      <c r="G94" s="20">
        <v>43785</v>
      </c>
      <c r="H94" s="20">
        <v>44151</v>
      </c>
      <c r="I94" s="24">
        <v>328.666666666667</v>
      </c>
      <c r="J94" s="20">
        <v>43921</v>
      </c>
      <c r="K94" s="17" t="s">
        <v>4199</v>
      </c>
      <c r="L94" s="25">
        <v>0.0435</v>
      </c>
      <c r="M94" s="17" t="s">
        <v>52</v>
      </c>
      <c r="N94" s="17" t="s">
        <v>4398</v>
      </c>
      <c r="O94" s="17" t="s">
        <v>4399</v>
      </c>
      <c r="P94" s="17" t="s">
        <v>53</v>
      </c>
      <c r="Q94" s="17" t="s">
        <v>4202</v>
      </c>
      <c r="R94" s="17" t="str">
        <f>VLOOKUP(O94,'[2]2019年11月-2020年3月31新贷款人员'!$K$4:$O$97,4,FALSE)</f>
        <v>辛五刚</v>
      </c>
      <c r="S94" s="74" t="str">
        <f>VLOOKUP(O94,'[2]2019年11月-2020年3月31新贷款人员'!$K$4:$O$97,5,FALSE)</f>
        <v>00000022683093785889</v>
      </c>
      <c r="T94" s="9"/>
    </row>
    <row r="95" customHeight="1" spans="1:20">
      <c r="A95" s="17">
        <v>92</v>
      </c>
      <c r="B95" s="17" t="s">
        <v>56</v>
      </c>
      <c r="C95" s="17" t="s">
        <v>4394</v>
      </c>
      <c r="D95" s="17" t="s">
        <v>926</v>
      </c>
      <c r="E95" s="18">
        <v>0.0435</v>
      </c>
      <c r="F95" s="19">
        <v>50000</v>
      </c>
      <c r="G95" s="20">
        <v>43787</v>
      </c>
      <c r="H95" s="20">
        <v>44153</v>
      </c>
      <c r="I95" s="24">
        <v>809.583333333333</v>
      </c>
      <c r="J95" s="20">
        <v>43921</v>
      </c>
      <c r="K95" s="17" t="s">
        <v>4199</v>
      </c>
      <c r="L95" s="25">
        <v>0.0435</v>
      </c>
      <c r="M95" s="17" t="s">
        <v>842</v>
      </c>
      <c r="N95" s="17" t="s">
        <v>4395</v>
      </c>
      <c r="O95" s="17" t="s">
        <v>4400</v>
      </c>
      <c r="P95" s="17" t="s">
        <v>53</v>
      </c>
      <c r="Q95" s="17" t="s">
        <v>4202</v>
      </c>
      <c r="R95" s="17" t="str">
        <f>VLOOKUP(O95,[14]Sheet2!$O$4:$R$93,4,FALSE)</f>
        <v>袁纪英</v>
      </c>
      <c r="S95" s="74" t="str">
        <f>VLOOKUP(O95,[14]Sheet2!$O$4:$S$93,5,FALSE)</f>
        <v>623059137800865676</v>
      </c>
      <c r="T95" s="9"/>
    </row>
    <row r="96" customHeight="1" spans="1:20">
      <c r="A96" s="17">
        <v>93</v>
      </c>
      <c r="B96" s="17" t="s">
        <v>56</v>
      </c>
      <c r="C96" s="17" t="s">
        <v>4394</v>
      </c>
      <c r="D96" s="17" t="s">
        <v>927</v>
      </c>
      <c r="E96" s="18">
        <v>0.0435</v>
      </c>
      <c r="F96" s="19">
        <v>50000</v>
      </c>
      <c r="G96" s="20">
        <v>43787</v>
      </c>
      <c r="H96" s="20">
        <v>44153</v>
      </c>
      <c r="I96" s="24">
        <v>809.583333333333</v>
      </c>
      <c r="J96" s="20">
        <v>43921</v>
      </c>
      <c r="K96" s="17" t="s">
        <v>4199</v>
      </c>
      <c r="L96" s="25">
        <v>0.0435</v>
      </c>
      <c r="M96" s="17" t="s">
        <v>52</v>
      </c>
      <c r="N96" s="17" t="s">
        <v>4395</v>
      </c>
      <c r="O96" s="17" t="s">
        <v>4401</v>
      </c>
      <c r="P96" s="17" t="s">
        <v>53</v>
      </c>
      <c r="Q96" s="17" t="s">
        <v>4202</v>
      </c>
      <c r="R96" s="17" t="str">
        <f>VLOOKUP(O96,[14]Sheet2!$O$4:$R$93,4,FALSE)</f>
        <v>马建成</v>
      </c>
      <c r="S96" s="74" t="str">
        <f>VLOOKUP(O96,[14]Sheet2!$O$4:$S$93,5,FALSE)</f>
        <v>623059137802481738</v>
      </c>
      <c r="T96" s="9"/>
    </row>
    <row r="97" customHeight="1" spans="1:20">
      <c r="A97" s="17">
        <v>94</v>
      </c>
      <c r="B97" s="17" t="s">
        <v>4303</v>
      </c>
      <c r="C97" s="17" t="s">
        <v>4365</v>
      </c>
      <c r="D97" s="17" t="s">
        <v>928</v>
      </c>
      <c r="E97" s="18">
        <v>0.0435</v>
      </c>
      <c r="F97" s="19">
        <v>50000</v>
      </c>
      <c r="G97" s="20">
        <v>43788</v>
      </c>
      <c r="H97" s="20">
        <v>44154</v>
      </c>
      <c r="I97" s="24">
        <v>803.541666666667</v>
      </c>
      <c r="J97" s="20">
        <v>43921</v>
      </c>
      <c r="K97" s="17" t="s">
        <v>4199</v>
      </c>
      <c r="L97" s="25">
        <v>0.0435</v>
      </c>
      <c r="M97" s="17" t="s">
        <v>52</v>
      </c>
      <c r="N97" s="17" t="s">
        <v>4368</v>
      </c>
      <c r="O97" s="17" t="s">
        <v>4402</v>
      </c>
      <c r="P97" s="17" t="s">
        <v>53</v>
      </c>
      <c r="Q97" s="17" t="s">
        <v>4202</v>
      </c>
      <c r="R97" s="17" t="str">
        <f>VLOOKUP(O97,'[15]2019年11月-2020年3月31新贷款人员'!$O$54:$R$839,4,FALSE)</f>
        <v>宋艳辉</v>
      </c>
      <c r="S97" s="74" t="str">
        <f>VLOOKUP(O97,'[15]2019年11月-2020年3月31新贷款人员'!$O$54:$S$839,5,FALSE)</f>
        <v>623059137803578524</v>
      </c>
      <c r="T97" s="9"/>
    </row>
    <row r="98" customHeight="1" spans="1:20">
      <c r="A98" s="17">
        <v>95</v>
      </c>
      <c r="B98" s="17" t="s">
        <v>4303</v>
      </c>
      <c r="C98" s="17" t="s">
        <v>4403</v>
      </c>
      <c r="D98" s="17" t="s">
        <v>929</v>
      </c>
      <c r="E98" s="18">
        <v>0.0435</v>
      </c>
      <c r="F98" s="19">
        <v>20000</v>
      </c>
      <c r="G98" s="20">
        <v>43788</v>
      </c>
      <c r="H98" s="20">
        <v>44154</v>
      </c>
      <c r="I98" s="24">
        <v>321.416666666667</v>
      </c>
      <c r="J98" s="20">
        <v>43921</v>
      </c>
      <c r="K98" s="17" t="s">
        <v>4199</v>
      </c>
      <c r="L98" s="25">
        <v>0.0435</v>
      </c>
      <c r="M98" s="17" t="s">
        <v>52</v>
      </c>
      <c r="N98" s="17" t="s">
        <v>4404</v>
      </c>
      <c r="O98" s="17" t="s">
        <v>4405</v>
      </c>
      <c r="P98" s="17" t="s">
        <v>53</v>
      </c>
      <c r="Q98" s="17" t="s">
        <v>4202</v>
      </c>
      <c r="R98" s="17" t="str">
        <f>VLOOKUP(O98,'[15]2019年11月-2020年3月31新贷款人员'!$O$54:$R$839,4,FALSE)</f>
        <v>孟现廷</v>
      </c>
      <c r="S98" s="17" t="str">
        <f>VLOOKUP(O98,'[15]2019年11月-2020年3月31新贷款人员'!$O$54:$S$839,5,FALSE)</f>
        <v>623059137803254126</v>
      </c>
      <c r="T98" s="9"/>
    </row>
    <row r="99" customHeight="1" spans="1:20">
      <c r="A99" s="17">
        <v>96</v>
      </c>
      <c r="B99" s="17" t="s">
        <v>4303</v>
      </c>
      <c r="C99" s="17" t="s">
        <v>4406</v>
      </c>
      <c r="D99" s="17" t="s">
        <v>930</v>
      </c>
      <c r="E99" s="18">
        <v>0.0435</v>
      </c>
      <c r="F99" s="19">
        <v>30000</v>
      </c>
      <c r="G99" s="20">
        <v>43788</v>
      </c>
      <c r="H99" s="20">
        <v>44154</v>
      </c>
      <c r="I99" s="24">
        <v>482.125</v>
      </c>
      <c r="J99" s="20">
        <v>43921</v>
      </c>
      <c r="K99" s="17" t="s">
        <v>4199</v>
      </c>
      <c r="L99" s="25">
        <v>0.0435</v>
      </c>
      <c r="M99" s="17" t="s">
        <v>52</v>
      </c>
      <c r="N99" s="17" t="s">
        <v>4407</v>
      </c>
      <c r="O99" s="17" t="s">
        <v>4408</v>
      </c>
      <c r="P99" s="17" t="s">
        <v>53</v>
      </c>
      <c r="Q99" s="17" t="s">
        <v>4202</v>
      </c>
      <c r="R99" s="17" t="str">
        <f>VLOOKUP(O99,'[15]2019年11月-2020年3月31新贷款人员'!$O$54:$R$839,4,FALSE)</f>
        <v>刘子杰</v>
      </c>
      <c r="S99" s="17" t="str">
        <f>VLOOKUP(O99,'[15]2019年11月-2020年3月31新贷款人员'!$O$54:$S$839,5,FALSE)</f>
        <v>00000027323263780889</v>
      </c>
      <c r="T99" s="9"/>
    </row>
    <row r="100" customHeight="1" spans="1:20">
      <c r="A100" s="17">
        <v>97</v>
      </c>
      <c r="B100" s="17" t="s">
        <v>4303</v>
      </c>
      <c r="C100" s="17" t="s">
        <v>4365</v>
      </c>
      <c r="D100" s="17" t="s">
        <v>931</v>
      </c>
      <c r="E100" s="18">
        <v>0.0435</v>
      </c>
      <c r="F100" s="19">
        <v>50000</v>
      </c>
      <c r="G100" s="20">
        <v>43788</v>
      </c>
      <c r="H100" s="20">
        <v>44154</v>
      </c>
      <c r="I100" s="24">
        <v>803.541666666667</v>
      </c>
      <c r="J100" s="20">
        <v>43921</v>
      </c>
      <c r="K100" s="17" t="s">
        <v>4199</v>
      </c>
      <c r="L100" s="25">
        <v>0.0435</v>
      </c>
      <c r="M100" s="17" t="s">
        <v>52</v>
      </c>
      <c r="N100" s="17" t="s">
        <v>4409</v>
      </c>
      <c r="O100" s="17" t="s">
        <v>4410</v>
      </c>
      <c r="P100" s="17" t="s">
        <v>53</v>
      </c>
      <c r="Q100" s="17" t="s">
        <v>4202</v>
      </c>
      <c r="R100" s="17" t="str">
        <f>VLOOKUP(O100,'[15]2019年11月-2020年3月31新贷款人员'!$O$54:$R$839,4,FALSE)</f>
        <v>宋西振</v>
      </c>
      <c r="S100" s="17" t="str">
        <f>VLOOKUP(O100,'[15]2019年11月-2020年3月31新贷款人员'!$O$54:$S$839,5,FALSE)</f>
        <v>00000023899663781889</v>
      </c>
      <c r="T100" s="9"/>
    </row>
    <row r="101" customHeight="1" spans="1:20">
      <c r="A101" s="17">
        <v>98</v>
      </c>
      <c r="B101" s="17" t="s">
        <v>4303</v>
      </c>
      <c r="C101" s="17" t="s">
        <v>4365</v>
      </c>
      <c r="D101" s="17" t="s">
        <v>932</v>
      </c>
      <c r="E101" s="18">
        <v>0.0435</v>
      </c>
      <c r="F101" s="19">
        <v>50000</v>
      </c>
      <c r="G101" s="20">
        <v>43788</v>
      </c>
      <c r="H101" s="20">
        <v>44154</v>
      </c>
      <c r="I101" s="24">
        <v>803.541666666667</v>
      </c>
      <c r="J101" s="20">
        <v>43921</v>
      </c>
      <c r="K101" s="17" t="s">
        <v>4199</v>
      </c>
      <c r="L101" s="25">
        <v>0.0435</v>
      </c>
      <c r="M101" s="17" t="s">
        <v>52</v>
      </c>
      <c r="N101" s="17" t="s">
        <v>4411</v>
      </c>
      <c r="O101" s="17" t="s">
        <v>4412</v>
      </c>
      <c r="P101" s="17" t="s">
        <v>53</v>
      </c>
      <c r="Q101" s="17" t="s">
        <v>4202</v>
      </c>
      <c r="R101" s="17" t="str">
        <f>VLOOKUP(O101,'[15]2019年11月-2020年3月31新贷款人员'!$O$54:$R$839,4,FALSE)</f>
        <v>宋新强</v>
      </c>
      <c r="S101" s="17" t="str">
        <f>VLOOKUP(O101,'[15]2019年11月-2020年3月31新贷款人员'!$O$54:$S$839,5,FALSE)</f>
        <v>623059137801880419</v>
      </c>
      <c r="T101" s="9"/>
    </row>
    <row r="102" customHeight="1" spans="1:20">
      <c r="A102" s="17">
        <v>99</v>
      </c>
      <c r="B102" s="17" t="s">
        <v>4303</v>
      </c>
      <c r="C102" s="17" t="s">
        <v>4406</v>
      </c>
      <c r="D102" s="17" t="s">
        <v>933</v>
      </c>
      <c r="E102" s="18">
        <v>0.0435</v>
      </c>
      <c r="F102" s="19">
        <v>30000</v>
      </c>
      <c r="G102" s="20">
        <v>43788</v>
      </c>
      <c r="H102" s="20">
        <v>44154</v>
      </c>
      <c r="I102" s="24">
        <v>482.125</v>
      </c>
      <c r="J102" s="20">
        <v>43921</v>
      </c>
      <c r="K102" s="17" t="s">
        <v>4199</v>
      </c>
      <c r="L102" s="25">
        <v>0.0435</v>
      </c>
      <c r="M102" s="17" t="s">
        <v>52</v>
      </c>
      <c r="N102" s="17" t="s">
        <v>4407</v>
      </c>
      <c r="O102" s="17" t="s">
        <v>4413</v>
      </c>
      <c r="P102" s="17" t="s">
        <v>53</v>
      </c>
      <c r="Q102" s="17" t="s">
        <v>4202</v>
      </c>
      <c r="R102" s="17" t="str">
        <f>VLOOKUP(O102,'[15]2019年11月-2020年3月31新贷款人员'!$O$54:$R$839,4,FALSE)</f>
        <v>刘谊军</v>
      </c>
      <c r="S102" s="17" t="str">
        <f>VLOOKUP(O102,'[15]2019年11月-2020年3月31新贷款人员'!$O$54:$S$839,5,FALSE)</f>
        <v>623059137803579571</v>
      </c>
      <c r="T102" s="9"/>
    </row>
    <row r="103" customHeight="1" spans="1:20">
      <c r="A103" s="17">
        <v>100</v>
      </c>
      <c r="B103" s="17" t="s">
        <v>4303</v>
      </c>
      <c r="C103" s="17" t="s">
        <v>4304</v>
      </c>
      <c r="D103" s="17" t="s">
        <v>934</v>
      </c>
      <c r="E103" s="18">
        <v>0.0435</v>
      </c>
      <c r="F103" s="19">
        <v>20000</v>
      </c>
      <c r="G103" s="20">
        <v>43788</v>
      </c>
      <c r="H103" s="20">
        <v>44154</v>
      </c>
      <c r="I103" s="24">
        <v>321.416666666667</v>
      </c>
      <c r="J103" s="20">
        <v>43921</v>
      </c>
      <c r="K103" s="17" t="s">
        <v>4199</v>
      </c>
      <c r="L103" s="25">
        <v>0.0435</v>
      </c>
      <c r="M103" s="17" t="s">
        <v>52</v>
      </c>
      <c r="N103" s="17" t="s">
        <v>4414</v>
      </c>
      <c r="O103" s="17" t="s">
        <v>4415</v>
      </c>
      <c r="P103" s="17" t="s">
        <v>53</v>
      </c>
      <c r="Q103" s="17" t="s">
        <v>4202</v>
      </c>
      <c r="R103" s="17" t="str">
        <f>VLOOKUP(O103,'[15]2019年11月-2020年3月31新贷款人员'!$O$54:$R$839,4,FALSE)</f>
        <v>徐功杰</v>
      </c>
      <c r="S103" s="17" t="str">
        <f>VLOOKUP(O103,'[15]2019年11月-2020年3月31新贷款人员'!$O$54:$S$839,5,FALSE)</f>
        <v>623059137801880344</v>
      </c>
      <c r="T103" s="9"/>
    </row>
    <row r="104" customHeight="1" spans="1:20">
      <c r="A104" s="17">
        <v>101</v>
      </c>
      <c r="B104" s="17" t="s">
        <v>4303</v>
      </c>
      <c r="C104" s="17" t="s">
        <v>4416</v>
      </c>
      <c r="D104" s="17" t="s">
        <v>935</v>
      </c>
      <c r="E104" s="18">
        <v>0.0435</v>
      </c>
      <c r="F104" s="19">
        <v>20000</v>
      </c>
      <c r="G104" s="20">
        <v>43788</v>
      </c>
      <c r="H104" s="20">
        <v>44154</v>
      </c>
      <c r="I104" s="24">
        <v>321.416666666667</v>
      </c>
      <c r="J104" s="20">
        <v>43921</v>
      </c>
      <c r="K104" s="17" t="s">
        <v>4199</v>
      </c>
      <c r="L104" s="25">
        <v>0.0435</v>
      </c>
      <c r="M104" s="17" t="s">
        <v>52</v>
      </c>
      <c r="N104" s="17" t="s">
        <v>4417</v>
      </c>
      <c r="O104" s="17" t="s">
        <v>4418</v>
      </c>
      <c r="P104" s="17" t="s">
        <v>53</v>
      </c>
      <c r="Q104" s="17" t="s">
        <v>4202</v>
      </c>
      <c r="R104" s="17" t="str">
        <f>VLOOKUP(O104,'[15]2019年11月-2020年3月31新贷款人员'!$O$54:$R$839,4,FALSE)</f>
        <v>荣战争</v>
      </c>
      <c r="S104" s="17" t="str">
        <f>VLOOKUP(O104,'[15]2019年11月-2020年3月31新贷款人员'!$O$54:$S$839,5,FALSE)</f>
        <v>00000055486563780889</v>
      </c>
      <c r="T104" s="9"/>
    </row>
    <row r="105" customHeight="1" spans="1:20">
      <c r="A105" s="17">
        <v>102</v>
      </c>
      <c r="B105" s="17" t="s">
        <v>4303</v>
      </c>
      <c r="C105" s="17" t="s">
        <v>4419</v>
      </c>
      <c r="D105" s="17" t="s">
        <v>936</v>
      </c>
      <c r="E105" s="18">
        <v>0.0435</v>
      </c>
      <c r="F105" s="19">
        <v>20000</v>
      </c>
      <c r="G105" s="20">
        <v>43788</v>
      </c>
      <c r="H105" s="20">
        <v>44154</v>
      </c>
      <c r="I105" s="24">
        <v>321.416666666667</v>
      </c>
      <c r="J105" s="20">
        <v>43921</v>
      </c>
      <c r="K105" s="17" t="s">
        <v>4199</v>
      </c>
      <c r="L105" s="25">
        <v>0.0435</v>
      </c>
      <c r="M105" s="17" t="s">
        <v>52</v>
      </c>
      <c r="N105" s="17" t="s">
        <v>4420</v>
      </c>
      <c r="O105" s="17" t="s">
        <v>4421</v>
      </c>
      <c r="P105" s="17" t="s">
        <v>53</v>
      </c>
      <c r="Q105" s="17" t="s">
        <v>4202</v>
      </c>
      <c r="R105" s="17" t="str">
        <f>VLOOKUP(O105,'[15]2019年11月-2020年3月31新贷款人员'!$O$54:$R$839,4,FALSE)</f>
        <v>李英</v>
      </c>
      <c r="S105" s="17" t="str">
        <f>VLOOKUP(O105,'[15]2019年11月-2020年3月31新贷款人员'!$O$54:$S$839,5,FALSE)</f>
        <v>00000184697883783889</v>
      </c>
      <c r="T105" s="9"/>
    </row>
    <row r="106" customHeight="1" spans="1:20">
      <c r="A106" s="17">
        <v>103</v>
      </c>
      <c r="B106" s="17" t="s">
        <v>34</v>
      </c>
      <c r="C106" s="17" t="s">
        <v>4422</v>
      </c>
      <c r="D106" s="17" t="s">
        <v>937</v>
      </c>
      <c r="E106" s="18">
        <v>0.0435</v>
      </c>
      <c r="F106" s="19">
        <v>50000</v>
      </c>
      <c r="G106" s="20">
        <v>43789</v>
      </c>
      <c r="H106" s="20">
        <v>44155</v>
      </c>
      <c r="I106" s="24">
        <v>797.5</v>
      </c>
      <c r="J106" s="20">
        <v>43921</v>
      </c>
      <c r="K106" s="17" t="s">
        <v>4199</v>
      </c>
      <c r="L106" s="25">
        <v>0.0435</v>
      </c>
      <c r="M106" s="17" t="s">
        <v>52</v>
      </c>
      <c r="N106" s="17" t="s">
        <v>4423</v>
      </c>
      <c r="O106" s="17" t="s">
        <v>4424</v>
      </c>
      <c r="P106" s="17" t="s">
        <v>53</v>
      </c>
      <c r="Q106" s="17" t="s">
        <v>4202</v>
      </c>
      <c r="R106" s="17" t="str">
        <f>VLOOKUP(O106,'[5]2019年11月-2020年3月31新贷款人员'!$O$4:$R$66,4,FALSE)</f>
        <v>刘德业</v>
      </c>
      <c r="S106" s="74" t="str">
        <f>VLOOKUP(O106,'[5]2019年11月-2020年3月31新贷款人员'!$O$4:$S$66,5,FALSE)</f>
        <v>00000022766253785889</v>
      </c>
      <c r="T106" s="9"/>
    </row>
    <row r="107" customHeight="1" spans="1:20">
      <c r="A107" s="17">
        <v>104</v>
      </c>
      <c r="B107" s="17" t="s">
        <v>4303</v>
      </c>
      <c r="C107" s="17" t="s">
        <v>4419</v>
      </c>
      <c r="D107" s="17" t="s">
        <v>938</v>
      </c>
      <c r="E107" s="18">
        <v>0.0435</v>
      </c>
      <c r="F107" s="19">
        <v>30000</v>
      </c>
      <c r="G107" s="20">
        <v>43789</v>
      </c>
      <c r="H107" s="20">
        <v>44155</v>
      </c>
      <c r="I107" s="24">
        <v>478.5</v>
      </c>
      <c r="J107" s="20">
        <v>43921</v>
      </c>
      <c r="K107" s="17" t="s">
        <v>4199</v>
      </c>
      <c r="L107" s="25">
        <v>0.0435</v>
      </c>
      <c r="M107" s="17" t="s">
        <v>52</v>
      </c>
      <c r="N107" s="17" t="s">
        <v>4420</v>
      </c>
      <c r="O107" s="17" t="s">
        <v>4425</v>
      </c>
      <c r="P107" s="17" t="s">
        <v>53</v>
      </c>
      <c r="Q107" s="17" t="s">
        <v>4202</v>
      </c>
      <c r="R107" s="17" t="str">
        <f>VLOOKUP(O107,'[15]2019年11月-2020年3月31新贷款人员'!$O$54:$R$839,4,FALSE)</f>
        <v>陈永刚</v>
      </c>
      <c r="S107" s="17" t="str">
        <f>VLOOKUP(O107,'[15]2019年11月-2020年3月31新贷款人员'!$O$54:$S$839,5,FALSE)</f>
        <v>00000023154563784889</v>
      </c>
      <c r="T107" s="9"/>
    </row>
    <row r="108" customHeight="1" spans="1:20">
      <c r="A108" s="17">
        <v>105</v>
      </c>
      <c r="B108" s="17" t="s">
        <v>4303</v>
      </c>
      <c r="C108" s="17" t="s">
        <v>4426</v>
      </c>
      <c r="D108" s="17" t="s">
        <v>939</v>
      </c>
      <c r="E108" s="18">
        <v>0.0435</v>
      </c>
      <c r="F108" s="19">
        <v>50000</v>
      </c>
      <c r="G108" s="20">
        <v>43789</v>
      </c>
      <c r="H108" s="20">
        <v>44155</v>
      </c>
      <c r="I108" s="24">
        <v>797.5</v>
      </c>
      <c r="J108" s="20">
        <v>43921</v>
      </c>
      <c r="K108" s="17" t="s">
        <v>4199</v>
      </c>
      <c r="L108" s="25">
        <v>0.0435</v>
      </c>
      <c r="M108" s="17" t="s">
        <v>52</v>
      </c>
      <c r="N108" s="17" t="s">
        <v>4427</v>
      </c>
      <c r="O108" s="17" t="s">
        <v>4428</v>
      </c>
      <c r="P108" s="17" t="s">
        <v>53</v>
      </c>
      <c r="Q108" s="17" t="s">
        <v>4202</v>
      </c>
      <c r="R108" s="17" t="str">
        <f>VLOOKUP(O108,'[15]2019年11月-2020年3月31新贷款人员'!$O$54:$R$839,4,FALSE)</f>
        <v>肖俊峰</v>
      </c>
      <c r="S108" s="17" t="str">
        <f>VLOOKUP(O108,'[15]2019年11月-2020年3月31新贷款人员'!$O$54:$S$839,5,FALSE)</f>
        <v>623059137803576791</v>
      </c>
      <c r="T108" s="9"/>
    </row>
    <row r="109" customHeight="1" spans="1:20">
      <c r="A109" s="17">
        <v>106</v>
      </c>
      <c r="B109" s="17" t="s">
        <v>4303</v>
      </c>
      <c r="C109" s="17" t="s">
        <v>4365</v>
      </c>
      <c r="D109" s="17" t="s">
        <v>940</v>
      </c>
      <c r="E109" s="18">
        <v>0.0435</v>
      </c>
      <c r="F109" s="19">
        <v>50000</v>
      </c>
      <c r="G109" s="20">
        <v>43789</v>
      </c>
      <c r="H109" s="20">
        <v>44155</v>
      </c>
      <c r="I109" s="24">
        <v>797.5</v>
      </c>
      <c r="J109" s="20">
        <v>43921</v>
      </c>
      <c r="K109" s="17" t="s">
        <v>4199</v>
      </c>
      <c r="L109" s="25">
        <v>0.0435</v>
      </c>
      <c r="M109" s="17" t="s">
        <v>52</v>
      </c>
      <c r="N109" s="17" t="s">
        <v>4411</v>
      </c>
      <c r="O109" s="17" t="s">
        <v>4429</v>
      </c>
      <c r="P109" s="17" t="s">
        <v>53</v>
      </c>
      <c r="Q109" s="17" t="s">
        <v>4202</v>
      </c>
      <c r="R109" s="17" t="str">
        <f>VLOOKUP(O109,'[15]2019年11月-2020年3月31新贷款人员'!$O$54:$R$839,4,FALSE)</f>
        <v>盛亚</v>
      </c>
      <c r="S109" s="17" t="str">
        <f>VLOOKUP(O109,'[15]2019年11月-2020年3月31新贷款人员'!$O$54:$S$839,5,FALSE)</f>
        <v>623059137803577112</v>
      </c>
      <c r="T109" s="9"/>
    </row>
    <row r="110" customHeight="1" spans="1:20">
      <c r="A110" s="17">
        <v>107</v>
      </c>
      <c r="B110" s="17" t="s">
        <v>4303</v>
      </c>
      <c r="C110" s="17" t="s">
        <v>4430</v>
      </c>
      <c r="D110" s="17" t="s">
        <v>941</v>
      </c>
      <c r="E110" s="18">
        <v>0.0435</v>
      </c>
      <c r="F110" s="19">
        <v>20000</v>
      </c>
      <c r="G110" s="20">
        <v>43789</v>
      </c>
      <c r="H110" s="20">
        <v>44155</v>
      </c>
      <c r="I110" s="24">
        <v>319</v>
      </c>
      <c r="J110" s="20">
        <v>43921</v>
      </c>
      <c r="K110" s="17" t="s">
        <v>4199</v>
      </c>
      <c r="L110" s="25">
        <v>0.0435</v>
      </c>
      <c r="M110" s="17" t="s">
        <v>52</v>
      </c>
      <c r="N110" s="17" t="s">
        <v>4431</v>
      </c>
      <c r="O110" s="17" t="s">
        <v>4432</v>
      </c>
      <c r="P110" s="17" t="s">
        <v>53</v>
      </c>
      <c r="Q110" s="17" t="s">
        <v>4202</v>
      </c>
      <c r="R110" s="17" t="str">
        <f>VLOOKUP(O110,'[15]2019年11月-2020年3月31新贷款人员'!$O$54:$R$839,4,FALSE)</f>
        <v>徐公勤</v>
      </c>
      <c r="S110" s="17" t="str">
        <f>VLOOKUP(O110,'[15]2019年11月-2020年3月31新贷款人员'!$O$54:$S$839,5,FALSE)</f>
        <v>623059137803089399</v>
      </c>
      <c r="T110" s="9"/>
    </row>
    <row r="111" customHeight="1" spans="1:20">
      <c r="A111" s="17">
        <v>108</v>
      </c>
      <c r="B111" s="17" t="s">
        <v>4303</v>
      </c>
      <c r="C111" s="17" t="s">
        <v>4433</v>
      </c>
      <c r="D111" s="17" t="s">
        <v>942</v>
      </c>
      <c r="E111" s="18">
        <v>0.0435</v>
      </c>
      <c r="F111" s="19">
        <v>20000</v>
      </c>
      <c r="G111" s="20">
        <v>43789</v>
      </c>
      <c r="H111" s="20">
        <v>44155</v>
      </c>
      <c r="I111" s="24">
        <v>319</v>
      </c>
      <c r="J111" s="20">
        <v>43921</v>
      </c>
      <c r="K111" s="17" t="s">
        <v>4199</v>
      </c>
      <c r="L111" s="25">
        <v>0.0435</v>
      </c>
      <c r="M111" s="17" t="s">
        <v>52</v>
      </c>
      <c r="N111" s="17" t="s">
        <v>4434</v>
      </c>
      <c r="O111" s="17" t="s">
        <v>4435</v>
      </c>
      <c r="P111" s="17" t="s">
        <v>53</v>
      </c>
      <c r="Q111" s="17" t="s">
        <v>4202</v>
      </c>
      <c r="R111" s="17" t="str">
        <f>VLOOKUP(O111,'[15]2019年11月-2020年3月31新贷款人员'!$O$54:$R$839,4,FALSE)</f>
        <v>苏庆霞</v>
      </c>
      <c r="S111" s="74" t="str">
        <f>VLOOKUP(O111,'[15]2019年11月-2020年3月31新贷款人员'!$O$54:$S$839,5,FALSE)</f>
        <v>623059137803655777</v>
      </c>
      <c r="T111" s="9"/>
    </row>
    <row r="112" customHeight="1" spans="1:20">
      <c r="A112" s="17">
        <v>109</v>
      </c>
      <c r="B112" s="17" t="s">
        <v>4303</v>
      </c>
      <c r="C112" s="17" t="s">
        <v>4436</v>
      </c>
      <c r="D112" s="17" t="s">
        <v>943</v>
      </c>
      <c r="E112" s="18">
        <v>0.0435</v>
      </c>
      <c r="F112" s="19">
        <v>30000</v>
      </c>
      <c r="G112" s="20">
        <v>43789</v>
      </c>
      <c r="H112" s="20">
        <v>44155</v>
      </c>
      <c r="I112" s="24">
        <v>478.5</v>
      </c>
      <c r="J112" s="20">
        <v>43921</v>
      </c>
      <c r="K112" s="17" t="s">
        <v>4199</v>
      </c>
      <c r="L112" s="25">
        <v>0.0435</v>
      </c>
      <c r="M112" s="17" t="s">
        <v>52</v>
      </c>
      <c r="N112" s="17" t="s">
        <v>4437</v>
      </c>
      <c r="O112" s="17" t="s">
        <v>4438</v>
      </c>
      <c r="P112" s="17" t="s">
        <v>53</v>
      </c>
      <c r="Q112" s="17" t="s">
        <v>4202</v>
      </c>
      <c r="R112" s="17" t="str">
        <f>VLOOKUP(O112,'[15]2019年11月-2020年3月31新贷款人员'!$O$54:$R$839,4,FALSE)</f>
        <v>陈海阳</v>
      </c>
      <c r="S112" s="17" t="str">
        <f>VLOOKUP(O112,'[15]2019年11月-2020年3月31新贷款人员'!$O$54:$S$839,5,FALSE)</f>
        <v>623059137801572701</v>
      </c>
      <c r="T112" s="9"/>
    </row>
    <row r="113" customHeight="1" spans="1:20">
      <c r="A113" s="17">
        <v>110</v>
      </c>
      <c r="B113" s="17" t="s">
        <v>337</v>
      </c>
      <c r="C113" s="17" t="s">
        <v>4397</v>
      </c>
      <c r="D113" s="17" t="s">
        <v>944</v>
      </c>
      <c r="E113" s="18">
        <v>0.0435</v>
      </c>
      <c r="F113" s="19">
        <v>50000</v>
      </c>
      <c r="G113" s="20">
        <v>43789</v>
      </c>
      <c r="H113" s="20">
        <v>44155</v>
      </c>
      <c r="I113" s="24">
        <v>797.5</v>
      </c>
      <c r="J113" s="20">
        <v>43921</v>
      </c>
      <c r="K113" s="17" t="s">
        <v>4199</v>
      </c>
      <c r="L113" s="25">
        <v>0.0435</v>
      </c>
      <c r="M113" s="17" t="s">
        <v>52</v>
      </c>
      <c r="N113" s="17" t="s">
        <v>4439</v>
      </c>
      <c r="O113" s="17" t="s">
        <v>4440</v>
      </c>
      <c r="P113" s="17" t="s">
        <v>53</v>
      </c>
      <c r="Q113" s="17" t="s">
        <v>4202</v>
      </c>
      <c r="R113" s="17" t="str">
        <f>VLOOKUP(O113,'[2]2019年11月-2020年3月31新贷款人员'!$K$4:$O$97,4,FALSE)</f>
        <v>王行</v>
      </c>
      <c r="S113" s="74" t="str">
        <f>VLOOKUP(O113,'[2]2019年11月-2020年3月31新贷款人员'!$K$4:$O$97,5,FALSE)</f>
        <v>00000093479343785889</v>
      </c>
      <c r="T113" s="9"/>
    </row>
    <row r="114" customHeight="1" spans="1:20">
      <c r="A114" s="17">
        <v>111</v>
      </c>
      <c r="B114" s="17" t="s">
        <v>355</v>
      </c>
      <c r="C114" s="17" t="s">
        <v>4441</v>
      </c>
      <c r="D114" s="17" t="s">
        <v>945</v>
      </c>
      <c r="E114" s="18">
        <v>0.0435</v>
      </c>
      <c r="F114" s="19">
        <v>50000</v>
      </c>
      <c r="G114" s="20">
        <v>43789</v>
      </c>
      <c r="H114" s="20">
        <v>44155</v>
      </c>
      <c r="I114" s="24">
        <v>797.5</v>
      </c>
      <c r="J114" s="20">
        <v>43921</v>
      </c>
      <c r="K114" s="17" t="s">
        <v>4199</v>
      </c>
      <c r="L114" s="25">
        <v>0.0435</v>
      </c>
      <c r="M114" s="17" t="s">
        <v>842</v>
      </c>
      <c r="N114" s="17" t="s">
        <v>4442</v>
      </c>
      <c r="O114" s="17" t="s">
        <v>4443</v>
      </c>
      <c r="P114" s="17" t="s">
        <v>53</v>
      </c>
      <c r="Q114" s="17" t="s">
        <v>4202</v>
      </c>
      <c r="R114" s="17" t="str">
        <f>VLOOKUP(O114,'[3]2019年11月-2020年3月31新贷款人员'!$O$4:$R$29,4,FALSE)</f>
        <v>王新峰</v>
      </c>
      <c r="S114" s="17" t="str">
        <f>VLOOKUP(O114,'[3]2019年11月-2020年3月31新贷款人员'!$O$4:$S$29,5,FALSE)</f>
        <v>00000023499683784889</v>
      </c>
      <c r="T114" s="9"/>
    </row>
    <row r="115" customHeight="1" spans="1:20">
      <c r="A115" s="17">
        <v>112</v>
      </c>
      <c r="B115" s="17" t="s">
        <v>355</v>
      </c>
      <c r="C115" s="17" t="s">
        <v>4444</v>
      </c>
      <c r="D115" s="17" t="s">
        <v>946</v>
      </c>
      <c r="E115" s="18">
        <v>0.0435</v>
      </c>
      <c r="F115" s="19">
        <v>50000</v>
      </c>
      <c r="G115" s="20">
        <v>43789</v>
      </c>
      <c r="H115" s="20">
        <v>44155</v>
      </c>
      <c r="I115" s="24">
        <v>797.5</v>
      </c>
      <c r="J115" s="20">
        <v>43921</v>
      </c>
      <c r="K115" s="17" t="s">
        <v>4199</v>
      </c>
      <c r="L115" s="25">
        <v>0.0435</v>
      </c>
      <c r="M115" s="17" t="s">
        <v>52</v>
      </c>
      <c r="N115" s="17" t="s">
        <v>4445</v>
      </c>
      <c r="O115" s="17" t="s">
        <v>4446</v>
      </c>
      <c r="P115" s="17" t="s">
        <v>53</v>
      </c>
      <c r="Q115" s="17" t="s">
        <v>4202</v>
      </c>
      <c r="R115" s="17" t="str">
        <f>VLOOKUP(O115,'[3]2019年11月-2020年3月31新贷款人员'!$O$4:$R$29,4,FALSE)</f>
        <v>阙威海</v>
      </c>
      <c r="S115" s="74" t="str">
        <f>VLOOKUP(O115,'[3]2019年11月-2020年3月31新贷款人员'!$O$4:$S$29,5,FALSE)</f>
        <v>37802032100007640</v>
      </c>
      <c r="T115" s="9"/>
    </row>
    <row r="116" customHeight="1" spans="1:20">
      <c r="A116" s="17">
        <v>113</v>
      </c>
      <c r="B116" s="17" t="s">
        <v>355</v>
      </c>
      <c r="C116" s="17" t="s">
        <v>4444</v>
      </c>
      <c r="D116" s="17" t="s">
        <v>947</v>
      </c>
      <c r="E116" s="18">
        <v>0.0435</v>
      </c>
      <c r="F116" s="19">
        <v>50000</v>
      </c>
      <c r="G116" s="20">
        <v>43789</v>
      </c>
      <c r="H116" s="20">
        <v>44155</v>
      </c>
      <c r="I116" s="24">
        <v>797.5</v>
      </c>
      <c r="J116" s="20">
        <v>43921</v>
      </c>
      <c r="K116" s="17" t="s">
        <v>4199</v>
      </c>
      <c r="L116" s="25">
        <v>0.0435</v>
      </c>
      <c r="M116" s="17" t="s">
        <v>52</v>
      </c>
      <c r="N116" s="17" t="s">
        <v>4445</v>
      </c>
      <c r="O116" s="17" t="s">
        <v>4447</v>
      </c>
      <c r="P116" s="17" t="s">
        <v>53</v>
      </c>
      <c r="Q116" s="17" t="s">
        <v>4202</v>
      </c>
      <c r="R116" s="17" t="str">
        <f>VLOOKUP(O116,'[3]2019年11月-2020年3月31新贷款人员'!$O$4:$R$29,4,FALSE)</f>
        <v>阙深义</v>
      </c>
      <c r="S116" s="74" t="str">
        <f>VLOOKUP(O116,'[3]2019年11月-2020年3月31新贷款人员'!$O$4:$S$29,5,FALSE)</f>
        <v>37802032900003106</v>
      </c>
      <c r="T116" s="9"/>
    </row>
    <row r="117" customHeight="1" spans="1:20">
      <c r="A117" s="17">
        <v>114</v>
      </c>
      <c r="B117" s="17" t="s">
        <v>355</v>
      </c>
      <c r="C117" s="17" t="s">
        <v>4448</v>
      </c>
      <c r="D117" s="17" t="s">
        <v>948</v>
      </c>
      <c r="E117" s="18">
        <v>0.0435</v>
      </c>
      <c r="F117" s="19">
        <v>50000</v>
      </c>
      <c r="G117" s="20">
        <v>43789</v>
      </c>
      <c r="H117" s="20">
        <v>44155</v>
      </c>
      <c r="I117" s="24">
        <v>797.5</v>
      </c>
      <c r="J117" s="20">
        <v>43921</v>
      </c>
      <c r="K117" s="17" t="s">
        <v>4199</v>
      </c>
      <c r="L117" s="25">
        <v>0.0435</v>
      </c>
      <c r="M117" s="17" t="s">
        <v>52</v>
      </c>
      <c r="N117" s="17" t="s">
        <v>4449</v>
      </c>
      <c r="O117" s="17" t="s">
        <v>4450</v>
      </c>
      <c r="P117" s="17" t="s">
        <v>53</v>
      </c>
      <c r="Q117" s="17" t="s">
        <v>4202</v>
      </c>
      <c r="R117" s="17" t="str">
        <f>VLOOKUP(O117,'[3]2019年11月-2020年3月31新贷款人员'!$O$4:$R$29,4,FALSE)</f>
        <v>葛书华</v>
      </c>
      <c r="S117" s="74" t="str">
        <f>VLOOKUP(O117,'[3]2019年11月-2020年3月31新贷款人员'!$O$4:$S$29,5,FALSE)</f>
        <v>37802002100015284</v>
      </c>
      <c r="T117" s="9"/>
    </row>
    <row r="118" customHeight="1" spans="1:20">
      <c r="A118" s="17">
        <v>115</v>
      </c>
      <c r="B118" s="17" t="s">
        <v>355</v>
      </c>
      <c r="C118" s="17" t="s">
        <v>4451</v>
      </c>
      <c r="D118" s="17" t="s">
        <v>949</v>
      </c>
      <c r="E118" s="18">
        <v>0.0435</v>
      </c>
      <c r="F118" s="19">
        <v>50000</v>
      </c>
      <c r="G118" s="20">
        <v>43789</v>
      </c>
      <c r="H118" s="20">
        <v>44155</v>
      </c>
      <c r="I118" s="24">
        <v>797.5</v>
      </c>
      <c r="J118" s="20">
        <v>43921</v>
      </c>
      <c r="K118" s="17" t="s">
        <v>4199</v>
      </c>
      <c r="L118" s="25">
        <v>0.0435</v>
      </c>
      <c r="M118" s="17" t="s">
        <v>52</v>
      </c>
      <c r="N118" s="17" t="s">
        <v>4452</v>
      </c>
      <c r="O118" s="17" t="s">
        <v>4453</v>
      </c>
      <c r="P118" s="17" t="s">
        <v>53</v>
      </c>
      <c r="Q118" s="17" t="s">
        <v>4202</v>
      </c>
      <c r="R118" s="17" t="str">
        <f>VLOOKUP(O118,'[3]2019年11月-2020年3月31新贷款人员'!$O$4:$R$29,4,FALSE)</f>
        <v>于存全</v>
      </c>
      <c r="S118" s="17" t="str">
        <f>VLOOKUP(O118,'[3]2019年11月-2020年3月31新贷款人员'!$O$4:$S$29,5,FALSE)</f>
        <v>00000023454133784889</v>
      </c>
      <c r="T118" s="9"/>
    </row>
    <row r="119" customHeight="1" spans="1:20">
      <c r="A119" s="17">
        <v>116</v>
      </c>
      <c r="B119" s="17" t="s">
        <v>63</v>
      </c>
      <c r="C119" s="17" t="s">
        <v>4454</v>
      </c>
      <c r="D119" s="17" t="s">
        <v>950</v>
      </c>
      <c r="E119" s="18">
        <v>0.0435</v>
      </c>
      <c r="F119" s="19">
        <v>10000</v>
      </c>
      <c r="G119" s="20">
        <v>43790</v>
      </c>
      <c r="H119" s="20">
        <v>44156</v>
      </c>
      <c r="I119" s="24">
        <v>158.291666666667</v>
      </c>
      <c r="J119" s="20">
        <v>43921</v>
      </c>
      <c r="K119" s="17" t="s">
        <v>4199</v>
      </c>
      <c r="L119" s="25">
        <v>0.0435</v>
      </c>
      <c r="M119" s="17" t="s">
        <v>52</v>
      </c>
      <c r="N119" s="17" t="s">
        <v>4455</v>
      </c>
      <c r="O119" s="17" t="s">
        <v>4456</v>
      </c>
      <c r="P119" s="17" t="s">
        <v>53</v>
      </c>
      <c r="Q119" s="17" t="s">
        <v>4202</v>
      </c>
      <c r="R119" s="17" t="str">
        <f>VLOOKUP(O119,'[17]2019.11-2020.3新贷人员贴息'!$O$3:$R$55,4,FALSE)</f>
        <v>周学永</v>
      </c>
      <c r="S119" s="74" t="str">
        <f>VLOOKUP(O119,'[17]2019.11-2020.3新贷人员贴息'!$O$3:$S$55,5,FALSE)</f>
        <v>623059137803039071</v>
      </c>
      <c r="T119" s="9"/>
    </row>
    <row r="120" customHeight="1" spans="1:20">
      <c r="A120" s="17">
        <v>117</v>
      </c>
      <c r="B120" s="17" t="s">
        <v>63</v>
      </c>
      <c r="C120" s="17" t="s">
        <v>4454</v>
      </c>
      <c r="D120" s="17" t="s">
        <v>951</v>
      </c>
      <c r="E120" s="18">
        <v>0.0435</v>
      </c>
      <c r="F120" s="19">
        <v>10000</v>
      </c>
      <c r="G120" s="20">
        <v>43790</v>
      </c>
      <c r="H120" s="20">
        <v>44156</v>
      </c>
      <c r="I120" s="24">
        <v>158.291666666667</v>
      </c>
      <c r="J120" s="20">
        <v>43921</v>
      </c>
      <c r="K120" s="17" t="s">
        <v>4199</v>
      </c>
      <c r="L120" s="25">
        <v>0.0435</v>
      </c>
      <c r="M120" s="17" t="s">
        <v>52</v>
      </c>
      <c r="N120" s="17" t="s">
        <v>4457</v>
      </c>
      <c r="O120" s="17" t="s">
        <v>4458</v>
      </c>
      <c r="P120" s="17" t="s">
        <v>53</v>
      </c>
      <c r="Q120" s="17" t="s">
        <v>4202</v>
      </c>
      <c r="R120" s="17" t="str">
        <f>VLOOKUP(O120,'[17]2019.11-2020.3新贷人员贴息'!$O$3:$R$55,4,FALSE)</f>
        <v>王守祥</v>
      </c>
      <c r="S120" s="74" t="str">
        <f>VLOOKUP(O120,'[17]2019.11-2020.3新贷人员贴息'!$O$3:$S$55,5,FALSE)</f>
        <v>623059137803402543</v>
      </c>
      <c r="T120" s="9"/>
    </row>
    <row r="121" customHeight="1" spans="1:20">
      <c r="A121" s="17">
        <v>118</v>
      </c>
      <c r="B121" s="17" t="s">
        <v>63</v>
      </c>
      <c r="C121" s="17" t="s">
        <v>4459</v>
      </c>
      <c r="D121" s="17" t="s">
        <v>952</v>
      </c>
      <c r="E121" s="18">
        <v>0.0435</v>
      </c>
      <c r="F121" s="19">
        <v>50000</v>
      </c>
      <c r="G121" s="20">
        <v>43790</v>
      </c>
      <c r="H121" s="20">
        <v>44156</v>
      </c>
      <c r="I121" s="24">
        <v>791.458333333333</v>
      </c>
      <c r="J121" s="20">
        <v>43921</v>
      </c>
      <c r="K121" s="17" t="s">
        <v>4199</v>
      </c>
      <c r="L121" s="25">
        <v>0.0435</v>
      </c>
      <c r="M121" s="17" t="s">
        <v>52</v>
      </c>
      <c r="N121" s="17" t="s">
        <v>4460</v>
      </c>
      <c r="O121" s="17" t="s">
        <v>4461</v>
      </c>
      <c r="P121" s="17" t="s">
        <v>53</v>
      </c>
      <c r="Q121" s="17" t="s">
        <v>4202</v>
      </c>
      <c r="R121" s="17" t="str">
        <f>VLOOKUP(O121,'[17]2019.11-2020.3新贷人员贴息'!$O$3:$R$55,4,FALSE)</f>
        <v>董宝轩</v>
      </c>
      <c r="S121" s="74" t="str">
        <f>VLOOKUP(O121,'[17]2019.11-2020.3新贷人员贴息'!$O$3:$S$55,5,FALSE)</f>
        <v>37805002400023163</v>
      </c>
      <c r="T121" s="9"/>
    </row>
    <row r="122" customHeight="1" spans="1:20">
      <c r="A122" s="17">
        <v>119</v>
      </c>
      <c r="B122" s="17" t="s">
        <v>63</v>
      </c>
      <c r="C122" s="17" t="s">
        <v>4462</v>
      </c>
      <c r="D122" s="17" t="s">
        <v>953</v>
      </c>
      <c r="E122" s="18">
        <v>0.0435</v>
      </c>
      <c r="F122" s="19">
        <v>10000</v>
      </c>
      <c r="G122" s="20">
        <v>43790</v>
      </c>
      <c r="H122" s="20">
        <v>44156</v>
      </c>
      <c r="I122" s="24">
        <v>158.291666666667</v>
      </c>
      <c r="J122" s="20">
        <v>43921</v>
      </c>
      <c r="K122" s="17" t="s">
        <v>4199</v>
      </c>
      <c r="L122" s="25">
        <v>0.0435</v>
      </c>
      <c r="M122" s="17" t="s">
        <v>52</v>
      </c>
      <c r="N122" s="17" t="s">
        <v>4463</v>
      </c>
      <c r="O122" s="17" t="s">
        <v>4464</v>
      </c>
      <c r="P122" s="17" t="s">
        <v>53</v>
      </c>
      <c r="Q122" s="17" t="s">
        <v>4202</v>
      </c>
      <c r="R122" s="17" t="str">
        <f>VLOOKUP(O122,'[17]2019.11-2020.3新贷人员贴息'!$O$3:$R$55,4,FALSE)</f>
        <v>赵子民</v>
      </c>
      <c r="S122" s="74" t="str">
        <f>VLOOKUP(O122,'[17]2019.11-2020.3新贷人员贴息'!$O$3:$S$55,5,FALSE)</f>
        <v>623059137801871657</v>
      </c>
      <c r="T122" s="9"/>
    </row>
    <row r="123" customHeight="1" spans="1:20">
      <c r="A123" s="17">
        <v>120</v>
      </c>
      <c r="B123" s="17" t="s">
        <v>63</v>
      </c>
      <c r="C123" s="17" t="s">
        <v>4237</v>
      </c>
      <c r="D123" s="17" t="s">
        <v>954</v>
      </c>
      <c r="E123" s="18">
        <v>0.0435</v>
      </c>
      <c r="F123" s="19">
        <v>10000</v>
      </c>
      <c r="G123" s="20">
        <v>43790</v>
      </c>
      <c r="H123" s="20">
        <v>44156</v>
      </c>
      <c r="I123" s="24">
        <v>158.291666666667</v>
      </c>
      <c r="J123" s="20">
        <v>43921</v>
      </c>
      <c r="K123" s="17" t="s">
        <v>4199</v>
      </c>
      <c r="L123" s="25">
        <v>0.0435</v>
      </c>
      <c r="M123" s="17" t="s">
        <v>52</v>
      </c>
      <c r="N123" s="17" t="s">
        <v>4465</v>
      </c>
      <c r="O123" s="17" t="s">
        <v>4466</v>
      </c>
      <c r="P123" s="17" t="s">
        <v>53</v>
      </c>
      <c r="Q123" s="17" t="s">
        <v>4202</v>
      </c>
      <c r="R123" s="17" t="str">
        <f>VLOOKUP(O123,'[17]2019.11-2020.3新贷人员贴息'!$O$3:$R$55,4,FALSE)</f>
        <v>郑洪军</v>
      </c>
      <c r="S123" s="74" t="str">
        <f>VLOOKUP(O123,'[17]2019.11-2020.3新贷人员贴息'!$O$3:$S$55,5,FALSE)</f>
        <v>623059137801267880</v>
      </c>
      <c r="T123" s="9"/>
    </row>
    <row r="124" customHeight="1" spans="1:20">
      <c r="A124" s="17">
        <v>121</v>
      </c>
      <c r="B124" s="17" t="s">
        <v>63</v>
      </c>
      <c r="C124" s="17" t="s">
        <v>4467</v>
      </c>
      <c r="D124" s="17" t="s">
        <v>955</v>
      </c>
      <c r="E124" s="18">
        <v>0.0435</v>
      </c>
      <c r="F124" s="19">
        <v>5000</v>
      </c>
      <c r="G124" s="20">
        <v>43790</v>
      </c>
      <c r="H124" s="20">
        <v>44156</v>
      </c>
      <c r="I124" s="24">
        <v>79.1458333333333</v>
      </c>
      <c r="J124" s="20">
        <v>43921</v>
      </c>
      <c r="K124" s="17" t="s">
        <v>4199</v>
      </c>
      <c r="L124" s="25">
        <v>0.0435</v>
      </c>
      <c r="M124" s="17" t="s">
        <v>52</v>
      </c>
      <c r="N124" s="17" t="s">
        <v>4468</v>
      </c>
      <c r="O124" s="17" t="s">
        <v>4469</v>
      </c>
      <c r="P124" s="17" t="s">
        <v>53</v>
      </c>
      <c r="Q124" s="17" t="s">
        <v>4202</v>
      </c>
      <c r="R124" s="17" t="str">
        <f>VLOOKUP(O124,'[17]2019.11-2020.3新贷人员贴息'!$O$3:$R$55,4,FALSE)</f>
        <v>鲁保灵</v>
      </c>
      <c r="S124" s="74" t="str">
        <f>VLOOKUP(O124,'[17]2019.11-2020.3新贷人员贴息'!$O$3:$S$55,5,FALSE)</f>
        <v>37804002200010591</v>
      </c>
      <c r="T124" s="9"/>
    </row>
    <row r="125" customHeight="1" spans="1:20">
      <c r="A125" s="17">
        <v>122</v>
      </c>
      <c r="B125" s="17" t="s">
        <v>63</v>
      </c>
      <c r="C125" s="17" t="s">
        <v>4467</v>
      </c>
      <c r="D125" s="17" t="s">
        <v>956</v>
      </c>
      <c r="E125" s="18">
        <v>0.0435</v>
      </c>
      <c r="F125" s="19">
        <v>10000</v>
      </c>
      <c r="G125" s="20">
        <v>43790</v>
      </c>
      <c r="H125" s="20">
        <v>44156</v>
      </c>
      <c r="I125" s="24">
        <v>158.291666666667</v>
      </c>
      <c r="J125" s="20">
        <v>43921</v>
      </c>
      <c r="K125" s="17" t="s">
        <v>4199</v>
      </c>
      <c r="L125" s="25">
        <v>0.0435</v>
      </c>
      <c r="M125" s="17" t="s">
        <v>52</v>
      </c>
      <c r="N125" s="17" t="s">
        <v>4468</v>
      </c>
      <c r="O125" s="17" t="s">
        <v>4470</v>
      </c>
      <c r="P125" s="17" t="s">
        <v>53</v>
      </c>
      <c r="Q125" s="17" t="s">
        <v>4202</v>
      </c>
      <c r="R125" s="17" t="str">
        <f>VLOOKUP(O125,'[17]2019.11-2020.3新贷人员贴息'!$O$3:$R$55,4,FALSE)</f>
        <v>鲁金钟</v>
      </c>
      <c r="S125" s="74" t="str">
        <f>VLOOKUP(O125,'[17]2019.11-2020.3新贷人员贴息'!$O$3:$S$55,5,FALSE)</f>
        <v>623059137801712109</v>
      </c>
      <c r="T125" s="9"/>
    </row>
    <row r="126" customHeight="1" spans="1:20">
      <c r="A126" s="17">
        <v>123</v>
      </c>
      <c r="B126" s="17" t="s">
        <v>63</v>
      </c>
      <c r="C126" s="17" t="s">
        <v>4467</v>
      </c>
      <c r="D126" s="17" t="s">
        <v>957</v>
      </c>
      <c r="E126" s="18">
        <v>0.0435</v>
      </c>
      <c r="F126" s="19">
        <v>5000</v>
      </c>
      <c r="G126" s="20">
        <v>43790</v>
      </c>
      <c r="H126" s="20">
        <v>44156</v>
      </c>
      <c r="I126" s="24">
        <v>79.1458333333333</v>
      </c>
      <c r="J126" s="20">
        <v>43921</v>
      </c>
      <c r="K126" s="17" t="s">
        <v>4199</v>
      </c>
      <c r="L126" s="25">
        <v>0.0435</v>
      </c>
      <c r="M126" s="17" t="s">
        <v>52</v>
      </c>
      <c r="N126" s="17" t="s">
        <v>4468</v>
      </c>
      <c r="O126" s="17" t="s">
        <v>4471</v>
      </c>
      <c r="P126" s="17" t="s">
        <v>53</v>
      </c>
      <c r="Q126" s="17" t="s">
        <v>4202</v>
      </c>
      <c r="R126" s="17" t="str">
        <f>VLOOKUP(O126,'[17]2019.11-2020.3新贷人员贴息'!$O$3:$R$55,4,FALSE)</f>
        <v>苏丽</v>
      </c>
      <c r="S126" s="74" t="str">
        <f>VLOOKUP(O126,'[17]2019.11-2020.3新贷人员贴息'!$O$3:$S$55,5,FALSE)</f>
        <v>623059137803402931</v>
      </c>
      <c r="T126" s="9"/>
    </row>
    <row r="127" customHeight="1" spans="1:20">
      <c r="A127" s="17">
        <v>124</v>
      </c>
      <c r="B127" s="17" t="s">
        <v>63</v>
      </c>
      <c r="C127" s="17" t="s">
        <v>4462</v>
      </c>
      <c r="D127" s="17" t="s">
        <v>958</v>
      </c>
      <c r="E127" s="18">
        <v>0.0435</v>
      </c>
      <c r="F127" s="19">
        <v>10000</v>
      </c>
      <c r="G127" s="20">
        <v>43790</v>
      </c>
      <c r="H127" s="20">
        <v>44156</v>
      </c>
      <c r="I127" s="24">
        <v>158.291666666667</v>
      </c>
      <c r="J127" s="20">
        <v>43921</v>
      </c>
      <c r="K127" s="17" t="s">
        <v>4199</v>
      </c>
      <c r="L127" s="25">
        <v>0.0435</v>
      </c>
      <c r="M127" s="17" t="s">
        <v>52</v>
      </c>
      <c r="N127" s="17" t="s">
        <v>4472</v>
      </c>
      <c r="O127" s="17" t="s">
        <v>4473</v>
      </c>
      <c r="P127" s="17" t="s">
        <v>53</v>
      </c>
      <c r="Q127" s="17" t="s">
        <v>4202</v>
      </c>
      <c r="R127" s="17" t="str">
        <f>VLOOKUP(O127,'[17]2019.11-2020.3新贷人员贴息'!$O$3:$R$55,4,FALSE)</f>
        <v>张素灵</v>
      </c>
      <c r="S127" s="74" t="str">
        <f>VLOOKUP(O127,'[17]2019.11-2020.3新贷人员贴息'!$O$3:$S$55,5,FALSE)</f>
        <v>623059137801873422</v>
      </c>
      <c r="T127" s="9"/>
    </row>
    <row r="128" customHeight="1" spans="1:20">
      <c r="A128" s="17">
        <v>125</v>
      </c>
      <c r="B128" s="17" t="s">
        <v>47</v>
      </c>
      <c r="C128" s="17" t="s">
        <v>4474</v>
      </c>
      <c r="D128" s="17" t="s">
        <v>959</v>
      </c>
      <c r="E128" s="18">
        <v>0.0435</v>
      </c>
      <c r="F128" s="19">
        <v>50000</v>
      </c>
      <c r="G128" s="20">
        <v>43790</v>
      </c>
      <c r="H128" s="20">
        <v>44156</v>
      </c>
      <c r="I128" s="24">
        <v>791.458333333333</v>
      </c>
      <c r="J128" s="20">
        <v>43921</v>
      </c>
      <c r="K128" s="17" t="s">
        <v>4199</v>
      </c>
      <c r="L128" s="25">
        <v>0.0435</v>
      </c>
      <c r="M128" s="17" t="s">
        <v>52</v>
      </c>
      <c r="N128" s="17" t="s">
        <v>4475</v>
      </c>
      <c r="O128" s="17" t="s">
        <v>4476</v>
      </c>
      <c r="P128" s="17" t="s">
        <v>53</v>
      </c>
      <c r="Q128" s="17" t="s">
        <v>4202</v>
      </c>
      <c r="R128" s="17" t="str">
        <f>VLOOKUP(O128,'[8]2019年11月-2020年3月31新贷款人员'!$O$4:$R$124,4,FALSE)</f>
        <v>程伟丽</v>
      </c>
      <c r="S128" s="74" t="str">
        <f>VLOOKUP(O128,'[8]2019年11月-2020年3月31新贷款人员'!$O$4:$S$124,5,FALSE)</f>
        <v>623059137802067396</v>
      </c>
      <c r="T128" s="9"/>
    </row>
    <row r="129" customHeight="1" spans="1:20">
      <c r="A129" s="17">
        <v>126</v>
      </c>
      <c r="B129" s="17" t="s">
        <v>47</v>
      </c>
      <c r="C129" s="17" t="s">
        <v>4477</v>
      </c>
      <c r="D129" s="17" t="s">
        <v>960</v>
      </c>
      <c r="E129" s="18">
        <v>0.0435</v>
      </c>
      <c r="F129" s="19">
        <v>50000</v>
      </c>
      <c r="G129" s="20">
        <v>43790</v>
      </c>
      <c r="H129" s="20">
        <v>44156</v>
      </c>
      <c r="I129" s="24">
        <v>791.458333333333</v>
      </c>
      <c r="J129" s="20">
        <v>43921</v>
      </c>
      <c r="K129" s="17" t="s">
        <v>4199</v>
      </c>
      <c r="L129" s="25">
        <v>0.0435</v>
      </c>
      <c r="M129" s="17" t="s">
        <v>52</v>
      </c>
      <c r="N129" s="17" t="s">
        <v>4478</v>
      </c>
      <c r="O129" s="17" t="s">
        <v>4479</v>
      </c>
      <c r="P129" s="17" t="s">
        <v>53</v>
      </c>
      <c r="Q129" s="17" t="s">
        <v>4202</v>
      </c>
      <c r="R129" s="17" t="str">
        <f>VLOOKUP(O129,'[8]2019年11月-2020年3月31新贷款人员'!$O$4:$R$124,4,FALSE)</f>
        <v>林子安</v>
      </c>
      <c r="S129" s="74" t="str">
        <f>VLOOKUP(O129,'[8]2019年11月-2020年3月31新贷款人员'!$O$4:$S$124,5,FALSE)</f>
        <v>00000061654903786889</v>
      </c>
      <c r="T129" s="9"/>
    </row>
    <row r="130" customHeight="1" spans="1:20">
      <c r="A130" s="17">
        <v>127</v>
      </c>
      <c r="B130" s="17" t="s">
        <v>47</v>
      </c>
      <c r="C130" s="17" t="s">
        <v>4480</v>
      </c>
      <c r="D130" s="17" t="s">
        <v>961</v>
      </c>
      <c r="E130" s="18">
        <v>0.0435</v>
      </c>
      <c r="F130" s="19">
        <v>30000</v>
      </c>
      <c r="G130" s="20">
        <v>43790</v>
      </c>
      <c r="H130" s="20">
        <v>44156</v>
      </c>
      <c r="I130" s="24">
        <v>474.875</v>
      </c>
      <c r="J130" s="20">
        <v>43921</v>
      </c>
      <c r="K130" s="17" t="s">
        <v>4199</v>
      </c>
      <c r="L130" s="25">
        <v>0.0435</v>
      </c>
      <c r="M130" s="17" t="s">
        <v>52</v>
      </c>
      <c r="N130" s="17" t="s">
        <v>4481</v>
      </c>
      <c r="O130" s="17" t="s">
        <v>4482</v>
      </c>
      <c r="P130" s="17" t="s">
        <v>53</v>
      </c>
      <c r="Q130" s="17" t="s">
        <v>4202</v>
      </c>
      <c r="R130" s="17" t="str">
        <f>VLOOKUP(O130,'[8]2019年11月-2020年3月31新贷款人员'!$O$4:$R$124,4,FALSE)</f>
        <v>柳杰</v>
      </c>
      <c r="S130" s="74" t="str">
        <f>VLOOKUP(O130,'[8]2019年11月-2020年3月31新贷款人员'!$O$4:$S$124,5,FALSE)</f>
        <v>00000023946803781889</v>
      </c>
      <c r="T130" s="9"/>
    </row>
    <row r="131" customHeight="1" spans="1:20">
      <c r="A131" s="17">
        <v>128</v>
      </c>
      <c r="B131" s="17" t="s">
        <v>47</v>
      </c>
      <c r="C131" s="17" t="s">
        <v>4477</v>
      </c>
      <c r="D131" s="17" t="s">
        <v>962</v>
      </c>
      <c r="E131" s="18">
        <v>0.0435</v>
      </c>
      <c r="F131" s="19">
        <v>40000</v>
      </c>
      <c r="G131" s="20">
        <v>43790</v>
      </c>
      <c r="H131" s="20">
        <v>44156</v>
      </c>
      <c r="I131" s="24">
        <v>633.166666666667</v>
      </c>
      <c r="J131" s="20">
        <v>43921</v>
      </c>
      <c r="K131" s="17" t="s">
        <v>4199</v>
      </c>
      <c r="L131" s="25">
        <v>0.0435</v>
      </c>
      <c r="M131" s="17" t="s">
        <v>52</v>
      </c>
      <c r="N131" s="17" t="s">
        <v>4483</v>
      </c>
      <c r="O131" s="17" t="s">
        <v>4484</v>
      </c>
      <c r="P131" s="17" t="s">
        <v>53</v>
      </c>
      <c r="Q131" s="17" t="s">
        <v>4202</v>
      </c>
      <c r="R131" s="17" t="str">
        <f>VLOOKUP(O131,'[8]2019年11月-2020年3月31新贷款人员'!$O$4:$R$124,4,FALSE)</f>
        <v>林文广</v>
      </c>
      <c r="S131" s="74" t="str">
        <f>VLOOKUP(O131,'[8]2019年11月-2020年3月31新贷款人员'!$O$4:$S$124,5,FALSE)</f>
        <v>00000024265093782889</v>
      </c>
      <c r="T131" s="9"/>
    </row>
    <row r="132" customHeight="1" spans="1:20">
      <c r="A132" s="17">
        <v>129</v>
      </c>
      <c r="B132" s="17" t="s">
        <v>47</v>
      </c>
      <c r="C132" s="17" t="s">
        <v>4485</v>
      </c>
      <c r="D132" s="17" t="s">
        <v>963</v>
      </c>
      <c r="E132" s="18">
        <v>0.0435</v>
      </c>
      <c r="F132" s="19">
        <v>50000</v>
      </c>
      <c r="G132" s="20">
        <v>43790</v>
      </c>
      <c r="H132" s="20">
        <v>44156</v>
      </c>
      <c r="I132" s="24">
        <v>791.458333333333</v>
      </c>
      <c r="J132" s="20">
        <v>43921</v>
      </c>
      <c r="K132" s="17" t="s">
        <v>4199</v>
      </c>
      <c r="L132" s="25">
        <v>0.0435</v>
      </c>
      <c r="M132" s="17" t="s">
        <v>52</v>
      </c>
      <c r="N132" s="17" t="s">
        <v>4486</v>
      </c>
      <c r="O132" s="17" t="s">
        <v>4487</v>
      </c>
      <c r="P132" s="17" t="s">
        <v>53</v>
      </c>
      <c r="Q132" s="17" t="s">
        <v>4202</v>
      </c>
      <c r="R132" s="17" t="str">
        <f>VLOOKUP(O132,'[8]2019年11月-2020年3月31新贷款人员'!$O$4:$R$124,4,FALSE)</f>
        <v>崔国锋</v>
      </c>
      <c r="S132" s="74" t="str">
        <f>VLOOKUP(O132,'[8]2019年11月-2020年3月31新贷款人员'!$O$4:$S$124,5,FALSE)</f>
        <v>623057137601400491</v>
      </c>
      <c r="T132" s="9"/>
    </row>
    <row r="133" customHeight="1" spans="1:20">
      <c r="A133" s="17">
        <v>130</v>
      </c>
      <c r="B133" s="17" t="s">
        <v>71</v>
      </c>
      <c r="C133" s="17" t="s">
        <v>4488</v>
      </c>
      <c r="D133" s="17" t="s">
        <v>737</v>
      </c>
      <c r="E133" s="18">
        <v>0.0435</v>
      </c>
      <c r="F133" s="19">
        <v>20000</v>
      </c>
      <c r="G133" s="20">
        <v>43791</v>
      </c>
      <c r="H133" s="20">
        <v>44157</v>
      </c>
      <c r="I133" s="24">
        <v>314.166666666667</v>
      </c>
      <c r="J133" s="20">
        <v>43921</v>
      </c>
      <c r="K133" s="17" t="s">
        <v>4199</v>
      </c>
      <c r="L133" s="25">
        <v>0.0435</v>
      </c>
      <c r="M133" s="17" t="s">
        <v>52</v>
      </c>
      <c r="N133" s="17" t="s">
        <v>4489</v>
      </c>
      <c r="O133" s="17" t="s">
        <v>4490</v>
      </c>
      <c r="P133" s="17" t="s">
        <v>53</v>
      </c>
      <c r="Q133" s="17" t="s">
        <v>4202</v>
      </c>
      <c r="R133" s="17" t="str">
        <f>VLOOKUP(O133,'[7]2019年11月-2020年3月31新贷款人员'!$O$133:$R$1129,4,FALSE)</f>
        <v>王银行</v>
      </c>
      <c r="S133" s="17" t="str">
        <f>VLOOKUP(O133,'[7]2019年11月-2020年3月31新贷款人员'!$O$133:$S$1129,5,FALSE)</f>
        <v>00000023673843787889</v>
      </c>
      <c r="T133" s="29"/>
    </row>
    <row r="134" customHeight="1" spans="1:20">
      <c r="A134" s="17">
        <v>131</v>
      </c>
      <c r="B134" s="17" t="s">
        <v>71</v>
      </c>
      <c r="C134" s="17" t="s">
        <v>4491</v>
      </c>
      <c r="D134" s="17" t="s">
        <v>964</v>
      </c>
      <c r="E134" s="18">
        <v>0.0435</v>
      </c>
      <c r="F134" s="19">
        <v>20000</v>
      </c>
      <c r="G134" s="20">
        <v>43791</v>
      </c>
      <c r="H134" s="20">
        <v>44157</v>
      </c>
      <c r="I134" s="24">
        <v>314.166666666667</v>
      </c>
      <c r="J134" s="20">
        <v>43921</v>
      </c>
      <c r="K134" s="17" t="s">
        <v>4199</v>
      </c>
      <c r="L134" s="25">
        <v>0.0435</v>
      </c>
      <c r="M134" s="17" t="s">
        <v>842</v>
      </c>
      <c r="N134" s="17" t="s">
        <v>4492</v>
      </c>
      <c r="O134" s="17" t="s">
        <v>4493</v>
      </c>
      <c r="P134" s="17" t="s">
        <v>53</v>
      </c>
      <c r="Q134" s="17" t="s">
        <v>4202</v>
      </c>
      <c r="R134" s="17" t="str">
        <f>VLOOKUP(O134,'[7]2019年11月-2020年3月31新贷款人员'!$O$133:$R$1129,4,FALSE)</f>
        <v>吴志敏</v>
      </c>
      <c r="S134" s="17" t="str">
        <f>VLOOKUP(O134,'[7]2019年11月-2020年3月31新贷款人员'!$O$133:$S$1129,5,FALSE)</f>
        <v>623059137803641108</v>
      </c>
      <c r="T134" s="29"/>
    </row>
    <row r="135" customHeight="1" spans="1:20">
      <c r="A135" s="17">
        <v>132</v>
      </c>
      <c r="B135" s="17" t="s">
        <v>71</v>
      </c>
      <c r="C135" s="17" t="s">
        <v>4491</v>
      </c>
      <c r="D135" s="17" t="s">
        <v>965</v>
      </c>
      <c r="E135" s="18">
        <v>0.0435</v>
      </c>
      <c r="F135" s="19">
        <v>20000</v>
      </c>
      <c r="G135" s="20">
        <v>43791</v>
      </c>
      <c r="H135" s="20">
        <v>44157</v>
      </c>
      <c r="I135" s="24">
        <v>314.166666666667</v>
      </c>
      <c r="J135" s="20">
        <v>43921</v>
      </c>
      <c r="K135" s="17" t="s">
        <v>4199</v>
      </c>
      <c r="L135" s="25">
        <v>0.0435</v>
      </c>
      <c r="M135" s="17" t="s">
        <v>842</v>
      </c>
      <c r="N135" s="17" t="s">
        <v>4494</v>
      </c>
      <c r="O135" s="17" t="s">
        <v>4495</v>
      </c>
      <c r="P135" s="17" t="s">
        <v>53</v>
      </c>
      <c r="Q135" s="17" t="s">
        <v>4202</v>
      </c>
      <c r="R135" s="17" t="str">
        <f>VLOOKUP(O135,'[7]2019年11月-2020年3月31新贷款人员'!$O$133:$R$1129,4,FALSE)</f>
        <v>李建党</v>
      </c>
      <c r="S135" s="17" t="str">
        <f>VLOOKUP(O135,'[7]2019年11月-2020年3月31新贷款人员'!$O$133:$S$1129,5,FALSE)</f>
        <v>623059137801504142</v>
      </c>
      <c r="T135" s="29"/>
    </row>
    <row r="136" customHeight="1" spans="1:20">
      <c r="A136" s="17">
        <v>133</v>
      </c>
      <c r="B136" s="17" t="s">
        <v>71</v>
      </c>
      <c r="C136" s="17" t="s">
        <v>4496</v>
      </c>
      <c r="D136" s="17" t="s">
        <v>966</v>
      </c>
      <c r="E136" s="18">
        <v>0.0435</v>
      </c>
      <c r="F136" s="19">
        <v>20000</v>
      </c>
      <c r="G136" s="20">
        <v>43793</v>
      </c>
      <c r="H136" s="20">
        <v>44159</v>
      </c>
      <c r="I136" s="24">
        <v>309.333333333333</v>
      </c>
      <c r="J136" s="20">
        <v>43921</v>
      </c>
      <c r="K136" s="17" t="s">
        <v>4199</v>
      </c>
      <c r="L136" s="25">
        <v>0.0435</v>
      </c>
      <c r="M136" s="17" t="s">
        <v>842</v>
      </c>
      <c r="N136" s="17" t="s">
        <v>4497</v>
      </c>
      <c r="O136" s="17" t="s">
        <v>4498</v>
      </c>
      <c r="P136" s="17" t="s">
        <v>53</v>
      </c>
      <c r="Q136" s="17" t="s">
        <v>4202</v>
      </c>
      <c r="R136" s="17" t="str">
        <f>VLOOKUP(O136,'[7]2019年11月-2020年3月31新贷款人员'!$O$133:$R$1129,4,FALSE)</f>
        <v>李天强</v>
      </c>
      <c r="S136" s="17" t="str">
        <f>VLOOKUP(O136,'[7]2019年11月-2020年3月31新贷款人员'!$O$133:$S$1129,5,FALSE)</f>
        <v>00000026336483783889</v>
      </c>
      <c r="T136" s="29"/>
    </row>
    <row r="137" customHeight="1" spans="1:20">
      <c r="A137" s="17">
        <v>134</v>
      </c>
      <c r="B137" s="17" t="s">
        <v>71</v>
      </c>
      <c r="C137" s="17" t="s">
        <v>4496</v>
      </c>
      <c r="D137" s="17" t="s">
        <v>967</v>
      </c>
      <c r="E137" s="18">
        <v>0.0435</v>
      </c>
      <c r="F137" s="19">
        <v>20000</v>
      </c>
      <c r="G137" s="20">
        <v>43793</v>
      </c>
      <c r="H137" s="20">
        <v>44159</v>
      </c>
      <c r="I137" s="24">
        <v>309.333333333333</v>
      </c>
      <c r="J137" s="20">
        <v>43921</v>
      </c>
      <c r="K137" s="17" t="s">
        <v>4199</v>
      </c>
      <c r="L137" s="25">
        <v>0.0435</v>
      </c>
      <c r="M137" s="17" t="s">
        <v>842</v>
      </c>
      <c r="N137" s="17" t="s">
        <v>4497</v>
      </c>
      <c r="O137" s="17" t="s">
        <v>4499</v>
      </c>
      <c r="P137" s="17" t="s">
        <v>53</v>
      </c>
      <c r="Q137" s="17" t="s">
        <v>4202</v>
      </c>
      <c r="R137" s="17" t="str">
        <f>VLOOKUP(O137,'[7]2019年11月-2020年3月31新贷款人员'!$O$133:$R$1129,4,FALSE)</f>
        <v>闫海印</v>
      </c>
      <c r="S137" s="17" t="str">
        <f>VLOOKUP(O137,'[7]2019年11月-2020年3月31新贷款人员'!$O$133:$S$1129,5,FALSE)</f>
        <v>00000026337083784889</v>
      </c>
      <c r="T137" s="29"/>
    </row>
    <row r="138" customHeight="1" spans="1:20">
      <c r="A138" s="17">
        <v>135</v>
      </c>
      <c r="B138" s="17" t="s">
        <v>71</v>
      </c>
      <c r="C138" s="17" t="s">
        <v>4496</v>
      </c>
      <c r="D138" s="17" t="s">
        <v>968</v>
      </c>
      <c r="E138" s="18">
        <v>0.0435</v>
      </c>
      <c r="F138" s="19">
        <v>20000</v>
      </c>
      <c r="G138" s="20">
        <v>43793</v>
      </c>
      <c r="H138" s="20">
        <v>44159</v>
      </c>
      <c r="I138" s="24">
        <v>309.333333333333</v>
      </c>
      <c r="J138" s="20">
        <v>43921</v>
      </c>
      <c r="K138" s="17" t="s">
        <v>4199</v>
      </c>
      <c r="L138" s="25">
        <v>0.0435</v>
      </c>
      <c r="M138" s="17" t="s">
        <v>842</v>
      </c>
      <c r="N138" s="17" t="s">
        <v>4497</v>
      </c>
      <c r="O138" s="17" t="s">
        <v>4500</v>
      </c>
      <c r="P138" s="17" t="s">
        <v>53</v>
      </c>
      <c r="Q138" s="17" t="s">
        <v>4202</v>
      </c>
      <c r="R138" s="17" t="str">
        <f>VLOOKUP(O138,'[7]2019年11月-2020年3月31新贷款人员'!$O$133:$R$1129,4,FALSE)</f>
        <v>门玉华</v>
      </c>
      <c r="S138" s="17" t="str">
        <f>VLOOKUP(O138,'[7]2019年11月-2020年3月31新贷款人员'!$O$133:$S$1129,5,FALSE)</f>
        <v>623059137803105138</v>
      </c>
      <c r="T138" s="29"/>
    </row>
    <row r="139" customHeight="1" spans="1:20">
      <c r="A139" s="17">
        <v>136</v>
      </c>
      <c r="B139" s="17" t="s">
        <v>71</v>
      </c>
      <c r="C139" s="17" t="s">
        <v>4491</v>
      </c>
      <c r="D139" s="17" t="s">
        <v>969</v>
      </c>
      <c r="E139" s="18">
        <v>0.0435</v>
      </c>
      <c r="F139" s="19">
        <v>20000</v>
      </c>
      <c r="G139" s="20">
        <v>43793</v>
      </c>
      <c r="H139" s="20">
        <v>44159</v>
      </c>
      <c r="I139" s="24">
        <v>309.333333333333</v>
      </c>
      <c r="J139" s="20">
        <v>43921</v>
      </c>
      <c r="K139" s="17" t="s">
        <v>4199</v>
      </c>
      <c r="L139" s="25">
        <v>0.0435</v>
      </c>
      <c r="M139" s="17" t="s">
        <v>842</v>
      </c>
      <c r="N139" s="17" t="s">
        <v>4501</v>
      </c>
      <c r="O139" s="17" t="s">
        <v>4502</v>
      </c>
      <c r="P139" s="17" t="s">
        <v>53</v>
      </c>
      <c r="Q139" s="17" t="s">
        <v>4202</v>
      </c>
      <c r="R139" s="17" t="str">
        <f>VLOOKUP(O139,'[7]2019年11月-2020年3月31新贷款人员'!$O$133:$R$1129,4,FALSE)</f>
        <v>兖国各</v>
      </c>
      <c r="S139" s="17" t="str">
        <f>VLOOKUP(O139,'[7]2019年11月-2020年3月31新贷款人员'!$O$133:$S$1129,5,FALSE)</f>
        <v>623059137802743905</v>
      </c>
      <c r="T139" s="29"/>
    </row>
    <row r="140" customHeight="1" spans="1:20">
      <c r="A140" s="17">
        <v>137</v>
      </c>
      <c r="B140" s="17" t="s">
        <v>355</v>
      </c>
      <c r="C140" s="17" t="s">
        <v>4344</v>
      </c>
      <c r="D140" s="17" t="s">
        <v>970</v>
      </c>
      <c r="E140" s="18">
        <v>0.0435</v>
      </c>
      <c r="F140" s="19">
        <v>50000</v>
      </c>
      <c r="G140" s="20">
        <v>43794</v>
      </c>
      <c r="H140" s="20">
        <v>44160</v>
      </c>
      <c r="I140" s="24">
        <v>767.291666666667</v>
      </c>
      <c r="J140" s="20">
        <v>43921</v>
      </c>
      <c r="K140" s="17" t="s">
        <v>4199</v>
      </c>
      <c r="L140" s="25">
        <v>0.0435</v>
      </c>
      <c r="M140" s="17" t="s">
        <v>842</v>
      </c>
      <c r="N140" s="17" t="s">
        <v>4345</v>
      </c>
      <c r="O140" s="17" t="s">
        <v>4503</v>
      </c>
      <c r="P140" s="17" t="s">
        <v>53</v>
      </c>
      <c r="Q140" s="17" t="s">
        <v>4202</v>
      </c>
      <c r="R140" s="17" t="str">
        <f>VLOOKUP(O140,'[3]2019年11月-2020年3月31新贷款人员'!$O$4:$R$29,4,FALSE)</f>
        <v>柳新民</v>
      </c>
      <c r="S140" s="17" t="str">
        <f>VLOOKUP(O140,'[3]2019年11月-2020年3月31新贷款人员'!$O$4:$S$29,5,FALSE)</f>
        <v>37802002100005732</v>
      </c>
      <c r="T140" s="9"/>
    </row>
    <row r="141" customHeight="1" spans="1:20">
      <c r="A141" s="17">
        <v>138</v>
      </c>
      <c r="B141" s="17" t="s">
        <v>71</v>
      </c>
      <c r="C141" s="17" t="s">
        <v>4496</v>
      </c>
      <c r="D141" s="17" t="s">
        <v>971</v>
      </c>
      <c r="E141" s="18">
        <v>0.0435</v>
      </c>
      <c r="F141" s="19">
        <v>20000</v>
      </c>
      <c r="G141" s="20">
        <v>43794</v>
      </c>
      <c r="H141" s="20">
        <v>44160</v>
      </c>
      <c r="I141" s="24">
        <v>306.916666666667</v>
      </c>
      <c r="J141" s="20">
        <v>43921</v>
      </c>
      <c r="K141" s="17" t="s">
        <v>4199</v>
      </c>
      <c r="L141" s="25">
        <v>0.0435</v>
      </c>
      <c r="M141" s="17" t="s">
        <v>52</v>
      </c>
      <c r="N141" s="17" t="s">
        <v>4497</v>
      </c>
      <c r="O141" s="17" t="s">
        <v>4504</v>
      </c>
      <c r="P141" s="17" t="s">
        <v>53</v>
      </c>
      <c r="Q141" s="17" t="s">
        <v>4202</v>
      </c>
      <c r="R141" s="17" t="str">
        <f>VLOOKUP(O141,'[7]2019年11月-2020年3月31新贷款人员'!$O$133:$R$1129,4,FALSE)</f>
        <v>毛春祥</v>
      </c>
      <c r="S141" s="17" t="str">
        <f>VLOOKUP(O141,'[7]2019年11月-2020年3月31新贷款人员'!$O$133:$S$1129,5,FALSE)</f>
        <v>623059137802935550</v>
      </c>
      <c r="T141" s="29"/>
    </row>
    <row r="142" customHeight="1" spans="1:20">
      <c r="A142" s="17">
        <v>139</v>
      </c>
      <c r="B142" s="17" t="s">
        <v>71</v>
      </c>
      <c r="C142" s="17" t="s">
        <v>4496</v>
      </c>
      <c r="D142" s="17" t="s">
        <v>972</v>
      </c>
      <c r="E142" s="18">
        <v>0.0435</v>
      </c>
      <c r="F142" s="19">
        <v>20000</v>
      </c>
      <c r="G142" s="20">
        <v>43794</v>
      </c>
      <c r="H142" s="20">
        <v>44160</v>
      </c>
      <c r="I142" s="24">
        <v>306.916666666667</v>
      </c>
      <c r="J142" s="20">
        <v>43921</v>
      </c>
      <c r="K142" s="17" t="s">
        <v>4199</v>
      </c>
      <c r="L142" s="25">
        <v>0.0435</v>
      </c>
      <c r="M142" s="17" t="s">
        <v>842</v>
      </c>
      <c r="N142" s="17" t="s">
        <v>4497</v>
      </c>
      <c r="O142" s="17" t="s">
        <v>4505</v>
      </c>
      <c r="P142" s="17" t="s">
        <v>53</v>
      </c>
      <c r="Q142" s="17" t="s">
        <v>4202</v>
      </c>
      <c r="R142" s="17" t="str">
        <f>VLOOKUP(O142,'[7]2019年11月-2020年3月31新贷款人员'!$O$133:$R$1129,4,FALSE)</f>
        <v>李先进</v>
      </c>
      <c r="S142" s="17" t="str">
        <f>VLOOKUP(O142,'[7]2019年11月-2020年3月31新贷款人员'!$O$133:$S$1129,5,FALSE)</f>
        <v>623059137801800839</v>
      </c>
      <c r="T142" s="29"/>
    </row>
    <row r="143" customHeight="1" spans="1:20">
      <c r="A143" s="17">
        <v>140</v>
      </c>
      <c r="B143" s="17" t="s">
        <v>71</v>
      </c>
      <c r="C143" s="17" t="s">
        <v>4488</v>
      </c>
      <c r="D143" s="17" t="s">
        <v>973</v>
      </c>
      <c r="E143" s="18">
        <v>0.0435</v>
      </c>
      <c r="F143" s="19">
        <v>20000</v>
      </c>
      <c r="G143" s="20">
        <v>43794</v>
      </c>
      <c r="H143" s="20">
        <v>44160</v>
      </c>
      <c r="I143" s="24">
        <v>306.916666666667</v>
      </c>
      <c r="J143" s="20">
        <v>43921</v>
      </c>
      <c r="K143" s="17" t="s">
        <v>4199</v>
      </c>
      <c r="L143" s="25">
        <v>0.0435</v>
      </c>
      <c r="M143" s="17" t="s">
        <v>842</v>
      </c>
      <c r="N143" s="17" t="s">
        <v>4489</v>
      </c>
      <c r="O143" s="17" t="s">
        <v>4506</v>
      </c>
      <c r="P143" s="17" t="s">
        <v>53</v>
      </c>
      <c r="Q143" s="17" t="s">
        <v>4202</v>
      </c>
      <c r="R143" s="17" t="str">
        <f>VLOOKUP(O143,'[7]2019年11月-2020年3月31新贷款人员'!$O$133:$R$1129,4,FALSE)</f>
        <v>王新芳</v>
      </c>
      <c r="S143" s="17" t="str">
        <f>VLOOKUP(O143,'[7]2019年11月-2020年3月31新贷款人员'!$O$133:$S$1129,5,FALSE)</f>
        <v>623059137801800821</v>
      </c>
      <c r="T143" s="29"/>
    </row>
    <row r="144" customHeight="1" spans="1:20">
      <c r="A144" s="17">
        <v>141</v>
      </c>
      <c r="B144" s="17" t="s">
        <v>23</v>
      </c>
      <c r="C144" s="17" t="s">
        <v>4507</v>
      </c>
      <c r="D144" s="17" t="s">
        <v>974</v>
      </c>
      <c r="E144" s="18">
        <v>0.0435</v>
      </c>
      <c r="F144" s="19">
        <v>30000</v>
      </c>
      <c r="G144" s="20">
        <v>43795</v>
      </c>
      <c r="H144" s="20">
        <v>44161</v>
      </c>
      <c r="I144" s="24">
        <v>456.75</v>
      </c>
      <c r="J144" s="20">
        <v>43921</v>
      </c>
      <c r="K144" s="17" t="s">
        <v>4199</v>
      </c>
      <c r="L144" s="25">
        <v>0.0435</v>
      </c>
      <c r="M144" s="17" t="s">
        <v>842</v>
      </c>
      <c r="N144" s="17" t="s">
        <v>4508</v>
      </c>
      <c r="O144" s="17" t="s">
        <v>4509</v>
      </c>
      <c r="P144" s="17" t="s">
        <v>53</v>
      </c>
      <c r="Q144" s="17" t="s">
        <v>4202</v>
      </c>
      <c r="R144" s="17" t="str">
        <f>VLOOKUP(O144,[16]Sheet1!$O$4:$R$104,4,FALSE)</f>
        <v>李红</v>
      </c>
      <c r="S144" s="17" t="str">
        <f>VLOOKUP(O144,[16]Sheet1!$O$4:$S$104,5,FALSE)</f>
        <v>623059137803221695</v>
      </c>
      <c r="T144" s="9"/>
    </row>
    <row r="145" customHeight="1" spans="1:20">
      <c r="A145" s="17">
        <v>142</v>
      </c>
      <c r="B145" s="17" t="s">
        <v>23</v>
      </c>
      <c r="C145" s="17" t="s">
        <v>4510</v>
      </c>
      <c r="D145" s="17" t="s">
        <v>975</v>
      </c>
      <c r="E145" s="18">
        <v>0.0435</v>
      </c>
      <c r="F145" s="19">
        <v>30000</v>
      </c>
      <c r="G145" s="20">
        <v>43795</v>
      </c>
      <c r="H145" s="20">
        <v>44161</v>
      </c>
      <c r="I145" s="24">
        <v>456.75</v>
      </c>
      <c r="J145" s="20">
        <v>43921</v>
      </c>
      <c r="K145" s="17" t="s">
        <v>4199</v>
      </c>
      <c r="L145" s="25">
        <v>0.0435</v>
      </c>
      <c r="M145" s="17" t="s">
        <v>52</v>
      </c>
      <c r="N145" s="17" t="s">
        <v>4511</v>
      </c>
      <c r="O145" s="17" t="s">
        <v>4512</v>
      </c>
      <c r="P145" s="17" t="s">
        <v>53</v>
      </c>
      <c r="Q145" s="17" t="s">
        <v>4202</v>
      </c>
      <c r="R145" s="17" t="str">
        <f>VLOOKUP(O145,[16]Sheet1!$O$4:$R$104,4,FALSE)</f>
        <v>刘东厂</v>
      </c>
      <c r="S145" s="17" t="str">
        <f>VLOOKUP(O145,[16]Sheet1!$O$4:$S$104,5,FALSE)</f>
        <v>37813002000005934</v>
      </c>
      <c r="T145" s="9"/>
    </row>
    <row r="146" customHeight="1" spans="1:20">
      <c r="A146" s="17">
        <v>143</v>
      </c>
      <c r="B146" s="17" t="s">
        <v>23</v>
      </c>
      <c r="C146" s="17" t="s">
        <v>4510</v>
      </c>
      <c r="D146" s="17" t="s">
        <v>976</v>
      </c>
      <c r="E146" s="18">
        <v>0.0435</v>
      </c>
      <c r="F146" s="19">
        <v>30000</v>
      </c>
      <c r="G146" s="20">
        <v>43795</v>
      </c>
      <c r="H146" s="20">
        <v>44161</v>
      </c>
      <c r="I146" s="24">
        <v>456.75</v>
      </c>
      <c r="J146" s="20">
        <v>43921</v>
      </c>
      <c r="K146" s="17" t="s">
        <v>4199</v>
      </c>
      <c r="L146" s="25">
        <v>0.0435</v>
      </c>
      <c r="M146" s="17" t="s">
        <v>52</v>
      </c>
      <c r="N146" s="17" t="s">
        <v>4511</v>
      </c>
      <c r="O146" s="17" t="s">
        <v>4513</v>
      </c>
      <c r="P146" s="17" t="s">
        <v>53</v>
      </c>
      <c r="Q146" s="17" t="s">
        <v>4202</v>
      </c>
      <c r="R146" s="17" t="str">
        <f>VLOOKUP(O146,[16]Sheet1!$O$4:$R$104,4,FALSE)</f>
        <v>张小华</v>
      </c>
      <c r="S146" s="17" t="str">
        <f>VLOOKUP(O146,[16]Sheet1!$O$4:$S$104,5,FALSE)</f>
        <v>623059137803413581</v>
      </c>
      <c r="T146" s="9"/>
    </row>
    <row r="147" customHeight="1" spans="1:20">
      <c r="A147" s="17">
        <v>144</v>
      </c>
      <c r="B147" s="17" t="s">
        <v>23</v>
      </c>
      <c r="C147" s="17" t="s">
        <v>4510</v>
      </c>
      <c r="D147" s="17" t="s">
        <v>977</v>
      </c>
      <c r="E147" s="18">
        <v>0.0435</v>
      </c>
      <c r="F147" s="19">
        <v>20000</v>
      </c>
      <c r="G147" s="20">
        <v>43795</v>
      </c>
      <c r="H147" s="20">
        <v>44161</v>
      </c>
      <c r="I147" s="24">
        <v>304.5</v>
      </c>
      <c r="J147" s="20">
        <v>43921</v>
      </c>
      <c r="K147" s="17" t="s">
        <v>4199</v>
      </c>
      <c r="L147" s="25">
        <v>0.0435</v>
      </c>
      <c r="M147" s="17" t="s">
        <v>52</v>
      </c>
      <c r="N147" s="17" t="s">
        <v>4511</v>
      </c>
      <c r="O147" s="17" t="s">
        <v>4514</v>
      </c>
      <c r="P147" s="17" t="s">
        <v>53</v>
      </c>
      <c r="Q147" s="17" t="s">
        <v>4202</v>
      </c>
      <c r="R147" s="17" t="str">
        <f>VLOOKUP(O147,[16]Sheet1!$O$4:$R$104,4,FALSE)</f>
        <v>张秋华</v>
      </c>
      <c r="S147" s="17" t="str">
        <f>VLOOKUP(O147,[16]Sheet1!$O$4:$S$104,5,FALSE)</f>
        <v>622991137801574387</v>
      </c>
      <c r="T147" s="9"/>
    </row>
    <row r="148" customHeight="1" spans="1:20">
      <c r="A148" s="17">
        <v>145</v>
      </c>
      <c r="B148" s="17" t="s">
        <v>23</v>
      </c>
      <c r="C148" s="17" t="s">
        <v>4515</v>
      </c>
      <c r="D148" s="17" t="s">
        <v>978</v>
      </c>
      <c r="E148" s="18">
        <v>0.0435</v>
      </c>
      <c r="F148" s="19">
        <v>20000</v>
      </c>
      <c r="G148" s="20">
        <v>43795</v>
      </c>
      <c r="H148" s="20">
        <v>44161</v>
      </c>
      <c r="I148" s="24">
        <v>304.5</v>
      </c>
      <c r="J148" s="20">
        <v>43921</v>
      </c>
      <c r="K148" s="17" t="s">
        <v>4199</v>
      </c>
      <c r="L148" s="25">
        <v>0.0435</v>
      </c>
      <c r="M148" s="17" t="s">
        <v>52</v>
      </c>
      <c r="N148" s="17" t="s">
        <v>4516</v>
      </c>
      <c r="O148" s="17" t="s">
        <v>4517</v>
      </c>
      <c r="P148" s="17" t="s">
        <v>53</v>
      </c>
      <c r="Q148" s="17" t="s">
        <v>4202</v>
      </c>
      <c r="R148" s="17" t="str">
        <f>VLOOKUP(O148,[16]Sheet1!$O$4:$R$104,4,FALSE)</f>
        <v>孙国防</v>
      </c>
      <c r="S148" s="17" t="str">
        <f>VLOOKUP(O148,[16]Sheet1!$O$4:$S$104,5,FALSE)</f>
        <v>623059137800602657</v>
      </c>
      <c r="T148" s="9"/>
    </row>
    <row r="149" customHeight="1" spans="1:20">
      <c r="A149" s="17">
        <v>146</v>
      </c>
      <c r="B149" s="17" t="s">
        <v>23</v>
      </c>
      <c r="C149" s="17" t="s">
        <v>4518</v>
      </c>
      <c r="D149" s="17" t="s">
        <v>979</v>
      </c>
      <c r="E149" s="18">
        <v>0.0435</v>
      </c>
      <c r="F149" s="19">
        <v>30000</v>
      </c>
      <c r="G149" s="20">
        <v>43795</v>
      </c>
      <c r="H149" s="20">
        <v>44161</v>
      </c>
      <c r="I149" s="24">
        <v>456.75</v>
      </c>
      <c r="J149" s="20">
        <v>43921</v>
      </c>
      <c r="K149" s="17" t="s">
        <v>4199</v>
      </c>
      <c r="L149" s="25">
        <v>0.0435</v>
      </c>
      <c r="M149" s="17" t="s">
        <v>52</v>
      </c>
      <c r="N149" s="17" t="s">
        <v>4519</v>
      </c>
      <c r="O149" s="17" t="s">
        <v>4520</v>
      </c>
      <c r="P149" s="17" t="s">
        <v>53</v>
      </c>
      <c r="Q149" s="17" t="s">
        <v>4202</v>
      </c>
      <c r="R149" s="17" t="str">
        <f>VLOOKUP(O149,[16]Sheet1!$O$4:$R$104,4,FALSE)</f>
        <v>刘泽先</v>
      </c>
      <c r="S149" s="17" t="str">
        <f>VLOOKUP(O149,[16]Sheet1!$O$4:$S$104,5,FALSE)</f>
        <v>623059137803007102</v>
      </c>
      <c r="T149" s="9"/>
    </row>
    <row r="150" customHeight="1" spans="1:20">
      <c r="A150" s="17">
        <v>147</v>
      </c>
      <c r="B150" s="17" t="s">
        <v>23</v>
      </c>
      <c r="C150" s="17" t="s">
        <v>4510</v>
      </c>
      <c r="D150" s="17" t="s">
        <v>980</v>
      </c>
      <c r="E150" s="18">
        <v>0.0435</v>
      </c>
      <c r="F150" s="19">
        <v>30000</v>
      </c>
      <c r="G150" s="20">
        <v>43795</v>
      </c>
      <c r="H150" s="20">
        <v>44161</v>
      </c>
      <c r="I150" s="24">
        <v>456.75</v>
      </c>
      <c r="J150" s="20">
        <v>43921</v>
      </c>
      <c r="K150" s="17" t="s">
        <v>4199</v>
      </c>
      <c r="L150" s="25">
        <v>0.0435</v>
      </c>
      <c r="M150" s="17" t="s">
        <v>52</v>
      </c>
      <c r="N150" s="17" t="s">
        <v>4521</v>
      </c>
      <c r="O150" s="17" t="s">
        <v>4522</v>
      </c>
      <c r="P150" s="17" t="s">
        <v>53</v>
      </c>
      <c r="Q150" s="17" t="s">
        <v>4202</v>
      </c>
      <c r="R150" s="17" t="str">
        <f>VLOOKUP(O150,[16]Sheet1!$O$4:$R$104,4,FALSE)</f>
        <v>马贺平</v>
      </c>
      <c r="S150" s="17" t="str">
        <f>VLOOKUP(O150,[16]Sheet1!$O$4:$S$104,5,FALSE)</f>
        <v>623059137802904556</v>
      </c>
      <c r="T150" s="9"/>
    </row>
    <row r="151" customHeight="1" spans="1:20">
      <c r="A151" s="17">
        <v>148</v>
      </c>
      <c r="B151" s="17" t="s">
        <v>23</v>
      </c>
      <c r="C151" s="17" t="s">
        <v>4510</v>
      </c>
      <c r="D151" s="17" t="s">
        <v>981</v>
      </c>
      <c r="E151" s="18">
        <v>0.0435</v>
      </c>
      <c r="F151" s="19">
        <v>20000</v>
      </c>
      <c r="G151" s="20">
        <v>43795</v>
      </c>
      <c r="H151" s="20">
        <v>44161</v>
      </c>
      <c r="I151" s="24">
        <v>304.5</v>
      </c>
      <c r="J151" s="20">
        <v>43921</v>
      </c>
      <c r="K151" s="17" t="s">
        <v>4199</v>
      </c>
      <c r="L151" s="25">
        <v>0.0435</v>
      </c>
      <c r="M151" s="17" t="s">
        <v>52</v>
      </c>
      <c r="N151" s="17" t="s">
        <v>4523</v>
      </c>
      <c r="O151" s="17" t="s">
        <v>4524</v>
      </c>
      <c r="P151" s="17" t="s">
        <v>53</v>
      </c>
      <c r="Q151" s="17" t="s">
        <v>4202</v>
      </c>
      <c r="R151" s="17" t="str">
        <f>VLOOKUP(O151,[16]Sheet1!$O$4:$R$104,4,FALSE)</f>
        <v>刘柯柯</v>
      </c>
      <c r="S151" s="17" t="str">
        <f>VLOOKUP(O151,[16]Sheet1!$O$4:$S$104,5,FALSE)</f>
        <v>623059137801892042</v>
      </c>
      <c r="T151" s="9"/>
    </row>
    <row r="152" customHeight="1" spans="1:20">
      <c r="A152" s="17">
        <v>149</v>
      </c>
      <c r="B152" s="17" t="s">
        <v>23</v>
      </c>
      <c r="C152" s="17" t="s">
        <v>4525</v>
      </c>
      <c r="D152" s="17" t="s">
        <v>982</v>
      </c>
      <c r="E152" s="18">
        <v>0.0435</v>
      </c>
      <c r="F152" s="19">
        <v>20000</v>
      </c>
      <c r="G152" s="20">
        <v>43795</v>
      </c>
      <c r="H152" s="20">
        <v>44161</v>
      </c>
      <c r="I152" s="24">
        <v>304.5</v>
      </c>
      <c r="J152" s="20">
        <v>43921</v>
      </c>
      <c r="K152" s="17" t="s">
        <v>4199</v>
      </c>
      <c r="L152" s="25">
        <v>0.0435</v>
      </c>
      <c r="M152" s="17" t="s">
        <v>52</v>
      </c>
      <c r="N152" s="17" t="s">
        <v>4526</v>
      </c>
      <c r="O152" s="17" t="s">
        <v>4527</v>
      </c>
      <c r="P152" s="17" t="s">
        <v>53</v>
      </c>
      <c r="Q152" s="17" t="s">
        <v>4202</v>
      </c>
      <c r="R152" s="17" t="str">
        <f>VLOOKUP(O152,[16]Sheet1!$O$4:$R$104,4,FALSE)</f>
        <v>刘国合</v>
      </c>
      <c r="S152" s="74" t="str">
        <f>VLOOKUP(O152,[16]Sheet1!$O$4:$S$104,5,FALSE)</f>
        <v>623059137801748285</v>
      </c>
      <c r="T152" s="9"/>
    </row>
    <row r="153" customHeight="1" spans="1:20">
      <c r="A153" s="17">
        <v>150</v>
      </c>
      <c r="B153" s="17" t="s">
        <v>23</v>
      </c>
      <c r="C153" s="17" t="s">
        <v>4528</v>
      </c>
      <c r="D153" s="17" t="s">
        <v>983</v>
      </c>
      <c r="E153" s="18">
        <v>0.0435</v>
      </c>
      <c r="F153" s="19">
        <v>20000</v>
      </c>
      <c r="G153" s="20">
        <v>43795</v>
      </c>
      <c r="H153" s="20">
        <v>44161</v>
      </c>
      <c r="I153" s="24">
        <v>304.5</v>
      </c>
      <c r="J153" s="20">
        <v>43921</v>
      </c>
      <c r="K153" s="17" t="s">
        <v>4199</v>
      </c>
      <c r="L153" s="25">
        <v>0.0435</v>
      </c>
      <c r="M153" s="17" t="s">
        <v>52</v>
      </c>
      <c r="N153" s="17" t="s">
        <v>4529</v>
      </c>
      <c r="O153" s="17" t="s">
        <v>4530</v>
      </c>
      <c r="P153" s="17" t="s">
        <v>53</v>
      </c>
      <c r="Q153" s="17" t="s">
        <v>4202</v>
      </c>
      <c r="R153" s="17" t="str">
        <f>VLOOKUP(O153,[16]Sheet1!$O$4:$R$104,4,FALSE)</f>
        <v>王赞民</v>
      </c>
      <c r="S153" s="17" t="str">
        <f>VLOOKUP(O153,[16]Sheet1!$O$4:$S$104,5,FALSE)</f>
        <v>00000036425783789889</v>
      </c>
      <c r="T153" s="9"/>
    </row>
    <row r="154" customHeight="1" spans="1:20">
      <c r="A154" s="17">
        <v>151</v>
      </c>
      <c r="B154" s="17" t="s">
        <v>63</v>
      </c>
      <c r="C154" s="17" t="s">
        <v>4454</v>
      </c>
      <c r="D154" s="17" t="s">
        <v>984</v>
      </c>
      <c r="E154" s="18">
        <v>0.0435</v>
      </c>
      <c r="F154" s="19">
        <v>50000</v>
      </c>
      <c r="G154" s="20">
        <v>43795</v>
      </c>
      <c r="H154" s="20">
        <v>44161</v>
      </c>
      <c r="I154" s="24">
        <v>761.25</v>
      </c>
      <c r="J154" s="20">
        <v>43921</v>
      </c>
      <c r="K154" s="17" t="s">
        <v>4199</v>
      </c>
      <c r="L154" s="25">
        <v>0.0435</v>
      </c>
      <c r="M154" s="17" t="s">
        <v>52</v>
      </c>
      <c r="N154" s="17" t="s">
        <v>4531</v>
      </c>
      <c r="O154" s="17" t="s">
        <v>4532</v>
      </c>
      <c r="P154" s="17" t="s">
        <v>53</v>
      </c>
      <c r="Q154" s="17" t="s">
        <v>4202</v>
      </c>
      <c r="R154" s="17" t="str">
        <f>VLOOKUP(O154,'[17]2019.11-2020.3新贷人员贴息'!$O$3:$R$55,4,FALSE)</f>
        <v>范军萍</v>
      </c>
      <c r="S154" s="74" t="str">
        <f>VLOOKUP(O154,'[17]2019.11-2020.3新贷人员贴息'!$O$3:$S$55,5,FALSE)</f>
        <v>623059137801871277</v>
      </c>
      <c r="T154" s="9"/>
    </row>
    <row r="155" customHeight="1" spans="1:20">
      <c r="A155" s="17">
        <v>152</v>
      </c>
      <c r="B155" s="17" t="s">
        <v>65</v>
      </c>
      <c r="C155" s="17" t="s">
        <v>4533</v>
      </c>
      <c r="D155" s="17" t="s">
        <v>985</v>
      </c>
      <c r="E155" s="18">
        <v>0.0435</v>
      </c>
      <c r="F155" s="19">
        <v>5000</v>
      </c>
      <c r="G155" s="20">
        <v>43795</v>
      </c>
      <c r="H155" s="20">
        <v>44161</v>
      </c>
      <c r="I155" s="24">
        <v>76.125</v>
      </c>
      <c r="J155" s="20">
        <v>43921</v>
      </c>
      <c r="K155" s="17" t="s">
        <v>4199</v>
      </c>
      <c r="L155" s="25">
        <v>0.0435</v>
      </c>
      <c r="M155" s="17" t="s">
        <v>52</v>
      </c>
      <c r="N155" s="17" t="s">
        <v>4534</v>
      </c>
      <c r="O155" s="17" t="s">
        <v>4535</v>
      </c>
      <c r="P155" s="17" t="s">
        <v>53</v>
      </c>
      <c r="Q155" s="17" t="s">
        <v>4202</v>
      </c>
      <c r="R155" s="17" t="str">
        <f>VLOOKUP(O155,'[11]2019年11月-2020年3月31新贷款人员'!$O$55:$R$950,4,FALSE)</f>
        <v>邵卫星</v>
      </c>
      <c r="S155" s="74" t="str">
        <f>VLOOKUP(O155,'[11]2019年11月-2020年3月31新贷款人员'!$O$55:$S$950,5,FALSE)</f>
        <v>62359137802845007</v>
      </c>
      <c r="T155" s="9"/>
    </row>
    <row r="156" customHeight="1" spans="1:20">
      <c r="A156" s="17">
        <v>153</v>
      </c>
      <c r="B156" s="17" t="s">
        <v>65</v>
      </c>
      <c r="C156" s="17" t="s">
        <v>4536</v>
      </c>
      <c r="D156" s="17" t="s">
        <v>986</v>
      </c>
      <c r="E156" s="18">
        <v>0.0435</v>
      </c>
      <c r="F156" s="19">
        <v>10000</v>
      </c>
      <c r="G156" s="20">
        <v>43795</v>
      </c>
      <c r="H156" s="20">
        <v>44161</v>
      </c>
      <c r="I156" s="24">
        <v>152.25</v>
      </c>
      <c r="J156" s="20">
        <v>43921</v>
      </c>
      <c r="K156" s="17" t="s">
        <v>4199</v>
      </c>
      <c r="L156" s="25">
        <v>0.0435</v>
      </c>
      <c r="M156" s="17" t="s">
        <v>52</v>
      </c>
      <c r="N156" s="17" t="s">
        <v>4537</v>
      </c>
      <c r="O156" s="17" t="s">
        <v>4538</v>
      </c>
      <c r="P156" s="17" t="s">
        <v>53</v>
      </c>
      <c r="Q156" s="17" t="s">
        <v>4202</v>
      </c>
      <c r="R156" s="17" t="str">
        <f>VLOOKUP(O156,'[11]2019年11月-2020年3月31新贷款人员'!$O$55:$R$950,4,FALSE)</f>
        <v>孙华楠</v>
      </c>
      <c r="S156" s="74" t="str">
        <f>VLOOKUP(O156,'[11]2019年11月-2020年3月31新贷款人员'!$O$55:$S$950,5,FALSE)</f>
        <v>3780302300016705</v>
      </c>
      <c r="T156" s="9"/>
    </row>
    <row r="157" customHeight="1" spans="1:20">
      <c r="A157" s="17">
        <v>154</v>
      </c>
      <c r="B157" s="17" t="s">
        <v>56</v>
      </c>
      <c r="C157" s="17" t="s">
        <v>4539</v>
      </c>
      <c r="D157" s="17" t="s">
        <v>69</v>
      </c>
      <c r="E157" s="18">
        <v>0.0435</v>
      </c>
      <c r="F157" s="19">
        <v>50000</v>
      </c>
      <c r="G157" s="20">
        <v>43796</v>
      </c>
      <c r="H157" s="20">
        <v>44162</v>
      </c>
      <c r="I157" s="24">
        <v>755.208333333333</v>
      </c>
      <c r="J157" s="20">
        <v>43921</v>
      </c>
      <c r="K157" s="17" t="s">
        <v>4199</v>
      </c>
      <c r="L157" s="25">
        <v>0.0435</v>
      </c>
      <c r="M157" s="17" t="s">
        <v>52</v>
      </c>
      <c r="N157" s="17" t="s">
        <v>4540</v>
      </c>
      <c r="O157" s="17" t="s">
        <v>4541</v>
      </c>
      <c r="P157" s="17" t="s">
        <v>53</v>
      </c>
      <c r="Q157" s="17" t="s">
        <v>4202</v>
      </c>
      <c r="R157" s="17" t="str">
        <f>VLOOKUP(O157,[14]Sheet2!$O$4:$R$93,4,FALSE)</f>
        <v>周玉华</v>
      </c>
      <c r="S157" s="74" t="str">
        <f>VLOOKUP(O157,[14]Sheet2!$O$4:$S$93,5,FALSE)</f>
        <v>623059137802620103</v>
      </c>
      <c r="T157" s="9"/>
    </row>
    <row r="158" customHeight="1" spans="1:20">
      <c r="A158" s="17">
        <v>155</v>
      </c>
      <c r="B158" s="17" t="s">
        <v>56</v>
      </c>
      <c r="C158" s="17" t="s">
        <v>4542</v>
      </c>
      <c r="D158" s="17" t="s">
        <v>987</v>
      </c>
      <c r="E158" s="18">
        <v>0.0435</v>
      </c>
      <c r="F158" s="19">
        <v>50000</v>
      </c>
      <c r="G158" s="20">
        <v>43796</v>
      </c>
      <c r="H158" s="20">
        <v>44162</v>
      </c>
      <c r="I158" s="24">
        <v>755.208333333333</v>
      </c>
      <c r="J158" s="20">
        <v>43921</v>
      </c>
      <c r="K158" s="17" t="s">
        <v>4199</v>
      </c>
      <c r="L158" s="25">
        <v>0.0435</v>
      </c>
      <c r="M158" s="17" t="s">
        <v>52</v>
      </c>
      <c r="N158" s="17" t="s">
        <v>4543</v>
      </c>
      <c r="O158" s="17" t="s">
        <v>4544</v>
      </c>
      <c r="P158" s="17" t="s">
        <v>53</v>
      </c>
      <c r="Q158" s="17" t="s">
        <v>4202</v>
      </c>
      <c r="R158" s="17" t="str">
        <f>VLOOKUP(O158,[14]Sheet2!$O$4:$R$93,4,FALSE)</f>
        <v>周玉荣</v>
      </c>
      <c r="S158" s="17" t="str">
        <f>VLOOKUP(O158,[14]Sheet2!$O$4:$S$93,5,FALSE)</f>
        <v>37812002000011775</v>
      </c>
      <c r="T158" s="9"/>
    </row>
    <row r="159" customHeight="1" spans="1:20">
      <c r="A159" s="17">
        <v>156</v>
      </c>
      <c r="B159" s="17" t="s">
        <v>56</v>
      </c>
      <c r="C159" s="17" t="s">
        <v>4545</v>
      </c>
      <c r="D159" s="17" t="s">
        <v>988</v>
      </c>
      <c r="E159" s="18">
        <v>0.0435</v>
      </c>
      <c r="F159" s="19">
        <v>30000</v>
      </c>
      <c r="G159" s="20">
        <v>43796</v>
      </c>
      <c r="H159" s="20">
        <v>44162</v>
      </c>
      <c r="I159" s="24">
        <v>453.125</v>
      </c>
      <c r="J159" s="20">
        <v>43921</v>
      </c>
      <c r="K159" s="17" t="s">
        <v>4199</v>
      </c>
      <c r="L159" s="25">
        <v>0.0435</v>
      </c>
      <c r="M159" s="17" t="s">
        <v>52</v>
      </c>
      <c r="N159" s="17" t="s">
        <v>4546</v>
      </c>
      <c r="O159" s="17" t="s">
        <v>4547</v>
      </c>
      <c r="P159" s="17" t="s">
        <v>53</v>
      </c>
      <c r="Q159" s="17" t="s">
        <v>4202</v>
      </c>
      <c r="R159" s="17" t="str">
        <f>VLOOKUP(O159,[14]Sheet2!$O$4:$R$93,4,FALSE)</f>
        <v>李月梅</v>
      </c>
      <c r="S159" s="74" t="str">
        <f>VLOOKUP(O159,[14]Sheet2!$O$4:$S$93,5,FALSE)</f>
        <v>623059137802788496</v>
      </c>
      <c r="T159" s="9"/>
    </row>
    <row r="160" customHeight="1" spans="1:20">
      <c r="A160" s="17">
        <v>157</v>
      </c>
      <c r="B160" s="17" t="s">
        <v>56</v>
      </c>
      <c r="C160" s="17" t="s">
        <v>4548</v>
      </c>
      <c r="D160" s="17" t="s">
        <v>989</v>
      </c>
      <c r="E160" s="18">
        <v>0.0435</v>
      </c>
      <c r="F160" s="19">
        <v>30000</v>
      </c>
      <c r="G160" s="20">
        <v>43796</v>
      </c>
      <c r="H160" s="20">
        <v>44162</v>
      </c>
      <c r="I160" s="24">
        <v>453.125</v>
      </c>
      <c r="J160" s="20">
        <v>43921</v>
      </c>
      <c r="K160" s="17" t="s">
        <v>4199</v>
      </c>
      <c r="L160" s="25">
        <v>0.0435</v>
      </c>
      <c r="M160" s="17" t="s">
        <v>52</v>
      </c>
      <c r="N160" s="17" t="s">
        <v>4549</v>
      </c>
      <c r="O160" s="17" t="s">
        <v>4550</v>
      </c>
      <c r="P160" s="17" t="s">
        <v>53</v>
      </c>
      <c r="Q160" s="17" t="s">
        <v>4202</v>
      </c>
      <c r="R160" s="17" t="str">
        <f>VLOOKUP(O160,[14]Sheet2!$O$4:$R$93,4,FALSE)</f>
        <v>王志伟</v>
      </c>
      <c r="S160" s="74" t="str">
        <f>VLOOKUP(O160,[14]Sheet2!$O$4:$S$93,5,FALSE)</f>
        <v>623059137802614049</v>
      </c>
      <c r="T160" s="9"/>
    </row>
    <row r="161" customHeight="1" spans="1:20">
      <c r="A161" s="17">
        <v>158</v>
      </c>
      <c r="B161" s="17" t="s">
        <v>56</v>
      </c>
      <c r="C161" s="17" t="s">
        <v>4545</v>
      </c>
      <c r="D161" s="17" t="s">
        <v>990</v>
      </c>
      <c r="E161" s="18">
        <v>0.0435</v>
      </c>
      <c r="F161" s="19">
        <v>20000</v>
      </c>
      <c r="G161" s="20">
        <v>43796</v>
      </c>
      <c r="H161" s="20">
        <v>44162</v>
      </c>
      <c r="I161" s="24">
        <v>302.083333333333</v>
      </c>
      <c r="J161" s="20">
        <v>43921</v>
      </c>
      <c r="K161" s="17" t="s">
        <v>4199</v>
      </c>
      <c r="L161" s="25">
        <v>0.0435</v>
      </c>
      <c r="M161" s="17" t="s">
        <v>52</v>
      </c>
      <c r="N161" s="17" t="s">
        <v>4546</v>
      </c>
      <c r="O161" s="17" t="s">
        <v>4551</v>
      </c>
      <c r="P161" s="17" t="s">
        <v>53</v>
      </c>
      <c r="Q161" s="17" t="s">
        <v>4202</v>
      </c>
      <c r="R161" s="17" t="str">
        <f>VLOOKUP(O161,[14]Sheet2!$O$4:$R$93,4,FALSE)</f>
        <v>高建芳</v>
      </c>
      <c r="S161" s="74" t="str">
        <f>VLOOKUP(O161,[14]Sheet2!$O$4:$S$93,5,FALSE)</f>
        <v>623059137803626158</v>
      </c>
      <c r="T161" s="9"/>
    </row>
    <row r="162" customHeight="1" spans="1:20">
      <c r="A162" s="17">
        <v>159</v>
      </c>
      <c r="B162" s="17" t="s">
        <v>56</v>
      </c>
      <c r="C162" s="17" t="s">
        <v>4552</v>
      </c>
      <c r="D162" s="17" t="s">
        <v>991</v>
      </c>
      <c r="E162" s="18">
        <v>0.0435</v>
      </c>
      <c r="F162" s="19">
        <v>50000</v>
      </c>
      <c r="G162" s="20">
        <v>43796</v>
      </c>
      <c r="H162" s="20">
        <v>44162</v>
      </c>
      <c r="I162" s="24">
        <v>755.208333333333</v>
      </c>
      <c r="J162" s="20">
        <v>43921</v>
      </c>
      <c r="K162" s="17" t="s">
        <v>4199</v>
      </c>
      <c r="L162" s="25">
        <v>0.0435</v>
      </c>
      <c r="M162" s="17" t="s">
        <v>52</v>
      </c>
      <c r="N162" s="17" t="s">
        <v>4553</v>
      </c>
      <c r="O162" s="17" t="s">
        <v>4554</v>
      </c>
      <c r="P162" s="17" t="s">
        <v>53</v>
      </c>
      <c r="Q162" s="17" t="s">
        <v>4202</v>
      </c>
      <c r="R162" s="17" t="str">
        <f>VLOOKUP(O162,[14]Sheet2!$O$4:$R$93,4,FALSE)</f>
        <v>吴立场</v>
      </c>
      <c r="S162" s="74" t="str">
        <f>VLOOKUP(O162,[14]Sheet2!$O$4:$S$93,5,FALSE)</f>
        <v>623059137803283075</v>
      </c>
      <c r="T162" s="9"/>
    </row>
    <row r="163" customHeight="1" spans="1:20">
      <c r="A163" s="17">
        <v>160</v>
      </c>
      <c r="B163" s="17" t="s">
        <v>56</v>
      </c>
      <c r="C163" s="17" t="s">
        <v>4555</v>
      </c>
      <c r="D163" s="17" t="s">
        <v>992</v>
      </c>
      <c r="E163" s="18">
        <v>0.0435</v>
      </c>
      <c r="F163" s="19">
        <v>20000</v>
      </c>
      <c r="G163" s="20">
        <v>43796</v>
      </c>
      <c r="H163" s="20">
        <v>44162</v>
      </c>
      <c r="I163" s="24">
        <v>302.083333333333</v>
      </c>
      <c r="J163" s="20">
        <v>43921</v>
      </c>
      <c r="K163" s="17" t="s">
        <v>4199</v>
      </c>
      <c r="L163" s="25">
        <v>0.0435</v>
      </c>
      <c r="M163" s="17" t="s">
        <v>52</v>
      </c>
      <c r="N163" s="17" t="s">
        <v>4556</v>
      </c>
      <c r="O163" s="17" t="s">
        <v>4557</v>
      </c>
      <c r="P163" s="17" t="s">
        <v>53</v>
      </c>
      <c r="Q163" s="17" t="s">
        <v>4202</v>
      </c>
      <c r="R163" s="17" t="str">
        <f>VLOOKUP(O163,[14]Sheet2!$O$4:$R$93,4,FALSE)</f>
        <v>孙志全</v>
      </c>
      <c r="S163" s="74" t="str">
        <f>VLOOKUP(O163,[14]Sheet2!$O$4:$S$93,5,FALSE)</f>
        <v>00000026634603780889</v>
      </c>
      <c r="T163" s="9"/>
    </row>
    <row r="164" customHeight="1" spans="1:20">
      <c r="A164" s="17">
        <v>161</v>
      </c>
      <c r="B164" s="17" t="s">
        <v>56</v>
      </c>
      <c r="C164" s="17" t="s">
        <v>4552</v>
      </c>
      <c r="D164" s="17" t="s">
        <v>993</v>
      </c>
      <c r="E164" s="18">
        <v>0.0435</v>
      </c>
      <c r="F164" s="19">
        <v>50000</v>
      </c>
      <c r="G164" s="20">
        <v>43796</v>
      </c>
      <c r="H164" s="20">
        <v>44162</v>
      </c>
      <c r="I164" s="24">
        <v>755.208333333333</v>
      </c>
      <c r="J164" s="20">
        <v>43921</v>
      </c>
      <c r="K164" s="17" t="s">
        <v>4199</v>
      </c>
      <c r="L164" s="25">
        <v>0.0435</v>
      </c>
      <c r="M164" s="17" t="s">
        <v>52</v>
      </c>
      <c r="N164" s="17" t="s">
        <v>4553</v>
      </c>
      <c r="O164" s="17" t="s">
        <v>4558</v>
      </c>
      <c r="P164" s="17" t="s">
        <v>53</v>
      </c>
      <c r="Q164" s="17" t="s">
        <v>4202</v>
      </c>
      <c r="R164" s="17" t="str">
        <f>VLOOKUP(O164,[14]Sheet2!$O$4:$R$93,4,FALSE)</f>
        <v>吴山洞</v>
      </c>
      <c r="S164" s="74" t="str">
        <f>VLOOKUP(O164,[14]Sheet2!$O$4:$S$93,5,FALSE)</f>
        <v>621585137800558435</v>
      </c>
      <c r="T164" s="9"/>
    </row>
    <row r="165" customHeight="1" spans="1:20">
      <c r="A165" s="17">
        <v>162</v>
      </c>
      <c r="B165" s="17" t="s">
        <v>56</v>
      </c>
      <c r="C165" s="17" t="s">
        <v>4545</v>
      </c>
      <c r="D165" s="17" t="s">
        <v>994</v>
      </c>
      <c r="E165" s="18">
        <v>0.0435</v>
      </c>
      <c r="F165" s="19">
        <v>50000</v>
      </c>
      <c r="G165" s="20">
        <v>43796</v>
      </c>
      <c r="H165" s="20">
        <v>44162</v>
      </c>
      <c r="I165" s="24">
        <v>755.208333333333</v>
      </c>
      <c r="J165" s="20">
        <v>43921</v>
      </c>
      <c r="K165" s="17" t="s">
        <v>4199</v>
      </c>
      <c r="L165" s="25">
        <v>0.0435</v>
      </c>
      <c r="M165" s="17" t="s">
        <v>52</v>
      </c>
      <c r="N165" s="17" t="s">
        <v>4546</v>
      </c>
      <c r="O165" s="17" t="s">
        <v>4559</v>
      </c>
      <c r="P165" s="17" t="s">
        <v>53</v>
      </c>
      <c r="Q165" s="17" t="s">
        <v>4202</v>
      </c>
      <c r="R165" s="17" t="str">
        <f>VLOOKUP(O165,[14]Sheet2!$O$4:$R$93,4,FALSE)</f>
        <v>高新中</v>
      </c>
      <c r="S165" s="74" t="str">
        <f>VLOOKUP(O165,[14]Sheet2!$O$4:$S$93,5,FALSE)</f>
        <v>623059137800362799</v>
      </c>
      <c r="T165" s="9"/>
    </row>
    <row r="166" customHeight="1" spans="1:20">
      <c r="A166" s="17">
        <v>163</v>
      </c>
      <c r="B166" s="17" t="s">
        <v>56</v>
      </c>
      <c r="C166" s="17" t="s">
        <v>4542</v>
      </c>
      <c r="D166" s="17" t="s">
        <v>995</v>
      </c>
      <c r="E166" s="18">
        <v>0.0435</v>
      </c>
      <c r="F166" s="19">
        <v>50000</v>
      </c>
      <c r="G166" s="20">
        <v>43796</v>
      </c>
      <c r="H166" s="20">
        <v>44162</v>
      </c>
      <c r="I166" s="24">
        <v>755.208333333333</v>
      </c>
      <c r="J166" s="20">
        <v>43921</v>
      </c>
      <c r="K166" s="17" t="s">
        <v>4199</v>
      </c>
      <c r="L166" s="25">
        <v>0.0435</v>
      </c>
      <c r="M166" s="17" t="s">
        <v>52</v>
      </c>
      <c r="N166" s="17" t="s">
        <v>4543</v>
      </c>
      <c r="O166" s="17" t="s">
        <v>4560</v>
      </c>
      <c r="P166" s="17" t="s">
        <v>53</v>
      </c>
      <c r="Q166" s="17" t="s">
        <v>4202</v>
      </c>
      <c r="R166" s="17" t="str">
        <f>VLOOKUP(O166,[14]Sheet2!$O$4:$R$93,4,FALSE)</f>
        <v>赵长营</v>
      </c>
      <c r="S166" s="17" t="str">
        <f>VLOOKUP(O166,[14]Sheet2!$O$4:$S$93,5,FALSE)</f>
        <v>00000025974293780889</v>
      </c>
      <c r="T166" s="9"/>
    </row>
    <row r="167" customHeight="1" spans="1:20">
      <c r="A167" s="17">
        <v>164</v>
      </c>
      <c r="B167" s="17" t="s">
        <v>56</v>
      </c>
      <c r="C167" s="17" t="s">
        <v>4561</v>
      </c>
      <c r="D167" s="17" t="s">
        <v>996</v>
      </c>
      <c r="E167" s="18">
        <v>0.0435</v>
      </c>
      <c r="F167" s="19">
        <v>30000</v>
      </c>
      <c r="G167" s="20">
        <v>43796</v>
      </c>
      <c r="H167" s="20">
        <v>44162</v>
      </c>
      <c r="I167" s="24">
        <v>453.125</v>
      </c>
      <c r="J167" s="20">
        <v>43921</v>
      </c>
      <c r="K167" s="17" t="s">
        <v>4199</v>
      </c>
      <c r="L167" s="25">
        <v>0.0435</v>
      </c>
      <c r="M167" s="17" t="s">
        <v>52</v>
      </c>
      <c r="N167" s="17" t="s">
        <v>4562</v>
      </c>
      <c r="O167" s="17" t="s">
        <v>4563</v>
      </c>
      <c r="P167" s="17" t="s">
        <v>53</v>
      </c>
      <c r="Q167" s="17" t="s">
        <v>4202</v>
      </c>
      <c r="R167" s="17" t="str">
        <f>VLOOKUP(O167,[14]Sheet2!$O$4:$R$93,4,FALSE)</f>
        <v>王玉芹</v>
      </c>
      <c r="S167" s="17" t="str">
        <f>VLOOKUP(O167,[14]Sheet2!$O$4:$S$93,5,FALSE)</f>
        <v>37812002300009139</v>
      </c>
      <c r="T167" s="9"/>
    </row>
    <row r="168" customHeight="1" spans="1:20">
      <c r="A168" s="17">
        <v>165</v>
      </c>
      <c r="B168" s="17" t="s">
        <v>56</v>
      </c>
      <c r="C168" s="17" t="s">
        <v>4564</v>
      </c>
      <c r="D168" s="17" t="s">
        <v>997</v>
      </c>
      <c r="E168" s="18">
        <v>0.0435</v>
      </c>
      <c r="F168" s="19">
        <v>50000</v>
      </c>
      <c r="G168" s="20">
        <v>43796</v>
      </c>
      <c r="H168" s="20">
        <v>44162</v>
      </c>
      <c r="I168" s="24">
        <v>755.208333333333</v>
      </c>
      <c r="J168" s="20">
        <v>43921</v>
      </c>
      <c r="K168" s="17" t="s">
        <v>4199</v>
      </c>
      <c r="L168" s="25">
        <v>0.0435</v>
      </c>
      <c r="M168" s="17" t="s">
        <v>52</v>
      </c>
      <c r="N168" s="17" t="s">
        <v>4565</v>
      </c>
      <c r="O168" s="17" t="s">
        <v>4566</v>
      </c>
      <c r="P168" s="17" t="s">
        <v>53</v>
      </c>
      <c r="Q168" s="17" t="s">
        <v>4202</v>
      </c>
      <c r="R168" s="17" t="str">
        <f>VLOOKUP(O168,[14]Sheet2!$O$4:$R$93,4,FALSE)</f>
        <v>王芳</v>
      </c>
      <c r="S168" s="17" t="str">
        <f>VLOOKUP(O168,[14]Sheet2!$O$4:$S$93,5,FALSE)</f>
        <v>623059137802255546</v>
      </c>
      <c r="T168" s="9"/>
    </row>
    <row r="169" customHeight="1" spans="1:20">
      <c r="A169" s="17">
        <v>166</v>
      </c>
      <c r="B169" s="17" t="s">
        <v>65</v>
      </c>
      <c r="C169" s="17" t="s">
        <v>4567</v>
      </c>
      <c r="D169" s="17" t="s">
        <v>998</v>
      </c>
      <c r="E169" s="18">
        <v>0.0435</v>
      </c>
      <c r="F169" s="19">
        <v>10000</v>
      </c>
      <c r="G169" s="20">
        <v>43796</v>
      </c>
      <c r="H169" s="20">
        <v>44162</v>
      </c>
      <c r="I169" s="24">
        <v>151.041666666667</v>
      </c>
      <c r="J169" s="20">
        <v>43921</v>
      </c>
      <c r="K169" s="17" t="s">
        <v>4199</v>
      </c>
      <c r="L169" s="25">
        <v>0.0435</v>
      </c>
      <c r="M169" s="17" t="s">
        <v>52</v>
      </c>
      <c r="N169" s="17" t="s">
        <v>4568</v>
      </c>
      <c r="O169" s="17" t="s">
        <v>4569</v>
      </c>
      <c r="P169" s="17" t="s">
        <v>53</v>
      </c>
      <c r="Q169" s="17" t="s">
        <v>4202</v>
      </c>
      <c r="R169" s="17" t="str">
        <f>VLOOKUP(O169,'[11]2019年11月-2020年3月31新贷款人员'!$O$55:$R$950,4,FALSE)</f>
        <v>崔雪</v>
      </c>
      <c r="S169" s="74" t="str">
        <f>VLOOKUP(O169,'[11]2019年11月-2020年3月31新贷款人员'!$O$55:$S$950,5,FALSE)</f>
        <v>623059137802996198</v>
      </c>
      <c r="T169" s="9"/>
    </row>
    <row r="170" customHeight="1" spans="1:20">
      <c r="A170" s="17">
        <v>167</v>
      </c>
      <c r="B170" s="17" t="s">
        <v>65</v>
      </c>
      <c r="C170" s="17" t="s">
        <v>4570</v>
      </c>
      <c r="D170" s="17" t="s">
        <v>999</v>
      </c>
      <c r="E170" s="18">
        <v>0.0435</v>
      </c>
      <c r="F170" s="19">
        <v>5000</v>
      </c>
      <c r="G170" s="20">
        <v>43796</v>
      </c>
      <c r="H170" s="20">
        <v>44162</v>
      </c>
      <c r="I170" s="24">
        <v>75.5208333333333</v>
      </c>
      <c r="J170" s="20">
        <v>43921</v>
      </c>
      <c r="K170" s="17" t="s">
        <v>4199</v>
      </c>
      <c r="L170" s="25">
        <v>0.0435</v>
      </c>
      <c r="M170" s="17" t="s">
        <v>52</v>
      </c>
      <c r="N170" s="17" t="s">
        <v>4571</v>
      </c>
      <c r="O170" s="17" t="s">
        <v>4572</v>
      </c>
      <c r="P170" s="17" t="s">
        <v>53</v>
      </c>
      <c r="Q170" s="17" t="s">
        <v>4202</v>
      </c>
      <c r="R170" s="17" t="str">
        <f>VLOOKUP(O170,'[11]2019年11月-2020年3月31新贷款人员'!$O$55:$R$950,4,FALSE)</f>
        <v>董存新</v>
      </c>
      <c r="S170" s="74" t="str">
        <f>VLOOKUP(O170,'[11]2019年11月-2020年3月31新贷款人员'!$O$55:$S$950,5,FALSE)</f>
        <v>00000024291883784889</v>
      </c>
      <c r="T170" s="9"/>
    </row>
    <row r="171" customHeight="1" spans="1:20">
      <c r="A171" s="17">
        <v>168</v>
      </c>
      <c r="B171" s="17" t="s">
        <v>65</v>
      </c>
      <c r="C171" s="17" t="s">
        <v>4570</v>
      </c>
      <c r="D171" s="17" t="s">
        <v>1000</v>
      </c>
      <c r="E171" s="18">
        <v>0.0435</v>
      </c>
      <c r="F171" s="19">
        <v>5000</v>
      </c>
      <c r="G171" s="20">
        <v>43796</v>
      </c>
      <c r="H171" s="20">
        <v>44162</v>
      </c>
      <c r="I171" s="24">
        <v>75.5208333333333</v>
      </c>
      <c r="J171" s="20">
        <v>43921</v>
      </c>
      <c r="K171" s="17" t="s">
        <v>4199</v>
      </c>
      <c r="L171" s="25">
        <v>0.0435</v>
      </c>
      <c r="M171" s="17" t="s">
        <v>52</v>
      </c>
      <c r="N171" s="17" t="s">
        <v>4571</v>
      </c>
      <c r="O171" s="17" t="s">
        <v>4573</v>
      </c>
      <c r="P171" s="17" t="s">
        <v>53</v>
      </c>
      <c r="Q171" s="17" t="s">
        <v>4202</v>
      </c>
      <c r="R171" s="17" t="str">
        <f>VLOOKUP(O171,'[11]2019年11月-2020年3月31新贷款人员'!$O$55:$R$950,4,FALSE)</f>
        <v>董瑞静</v>
      </c>
      <c r="S171" s="74" t="str">
        <f>VLOOKUP(O171,'[11]2019年11月-2020年3月31新贷款人员'!$O$55:$S$950,5,FALSE)</f>
        <v>623059137802487180</v>
      </c>
      <c r="T171" s="9"/>
    </row>
    <row r="172" customHeight="1" spans="1:20">
      <c r="A172" s="17">
        <v>169</v>
      </c>
      <c r="B172" s="17" t="s">
        <v>65</v>
      </c>
      <c r="C172" s="17" t="s">
        <v>4570</v>
      </c>
      <c r="D172" s="17" t="s">
        <v>1001</v>
      </c>
      <c r="E172" s="18">
        <v>0.0435</v>
      </c>
      <c r="F172" s="19">
        <v>50000</v>
      </c>
      <c r="G172" s="20">
        <v>43796</v>
      </c>
      <c r="H172" s="20">
        <v>44162</v>
      </c>
      <c r="I172" s="24">
        <v>755.208333333333</v>
      </c>
      <c r="J172" s="20">
        <v>43921</v>
      </c>
      <c r="K172" s="17" t="s">
        <v>4199</v>
      </c>
      <c r="L172" s="25">
        <v>0.0435</v>
      </c>
      <c r="M172" s="17" t="s">
        <v>52</v>
      </c>
      <c r="N172" s="17" t="s">
        <v>4571</v>
      </c>
      <c r="O172" s="17" t="s">
        <v>4574</v>
      </c>
      <c r="P172" s="17" t="s">
        <v>53</v>
      </c>
      <c r="Q172" s="17" t="s">
        <v>4202</v>
      </c>
      <c r="R172" s="17" t="str">
        <f>VLOOKUP(O172,'[11]2019年11月-2020年3月31新贷款人员'!$O$55:$R$950,4,FALSE)</f>
        <v>董新华</v>
      </c>
      <c r="S172" s="74" t="str">
        <f>VLOOKUP(O172,'[11]2019年11月-2020年3月31新贷款人员'!$O$55:$S$950,5,FALSE)</f>
        <v>623059137800132333</v>
      </c>
      <c r="T172" s="9"/>
    </row>
    <row r="173" customHeight="1" spans="1:20">
      <c r="A173" s="17">
        <v>170</v>
      </c>
      <c r="B173" s="17" t="s">
        <v>65</v>
      </c>
      <c r="C173" s="17" t="s">
        <v>4575</v>
      </c>
      <c r="D173" s="17" t="s">
        <v>1002</v>
      </c>
      <c r="E173" s="18">
        <v>0.0435</v>
      </c>
      <c r="F173" s="19">
        <v>20000</v>
      </c>
      <c r="G173" s="20">
        <v>43796</v>
      </c>
      <c r="H173" s="20">
        <v>44162</v>
      </c>
      <c r="I173" s="24">
        <v>302.083333333333</v>
      </c>
      <c r="J173" s="20">
        <v>43921</v>
      </c>
      <c r="K173" s="17" t="s">
        <v>4199</v>
      </c>
      <c r="L173" s="25">
        <v>0.0435</v>
      </c>
      <c r="M173" s="17" t="s">
        <v>52</v>
      </c>
      <c r="N173" s="17" t="s">
        <v>4576</v>
      </c>
      <c r="O173" s="17" t="s">
        <v>4577</v>
      </c>
      <c r="P173" s="17" t="s">
        <v>53</v>
      </c>
      <c r="Q173" s="17" t="s">
        <v>4202</v>
      </c>
      <c r="R173" s="17" t="str">
        <f>VLOOKUP(O173,'[11]2019年11月-2020年3月31新贷款人员'!$O$55:$R$950,4,FALSE)</f>
        <v>王敬民</v>
      </c>
      <c r="S173" s="17" t="str">
        <f>VLOOKUP(O173,'[11]2019年11月-2020年3月31新贷款人员'!$O$55:$S$950,5,FALSE)</f>
        <v>623059137802208750</v>
      </c>
      <c r="T173" s="9"/>
    </row>
    <row r="174" customHeight="1" spans="1:20">
      <c r="A174" s="17">
        <v>171</v>
      </c>
      <c r="B174" s="17" t="s">
        <v>71</v>
      </c>
      <c r="C174" s="17" t="s">
        <v>4578</v>
      </c>
      <c r="D174" s="17" t="s">
        <v>1003</v>
      </c>
      <c r="E174" s="18">
        <v>0.0435</v>
      </c>
      <c r="F174" s="19">
        <v>50000</v>
      </c>
      <c r="G174" s="20">
        <v>43796</v>
      </c>
      <c r="H174" s="20">
        <v>44162</v>
      </c>
      <c r="I174" s="24">
        <v>755.208333333333</v>
      </c>
      <c r="J174" s="20">
        <v>43921</v>
      </c>
      <c r="K174" s="17" t="s">
        <v>4199</v>
      </c>
      <c r="L174" s="25">
        <v>0.0435</v>
      </c>
      <c r="M174" s="17" t="s">
        <v>52</v>
      </c>
      <c r="N174" s="17" t="s">
        <v>4579</v>
      </c>
      <c r="O174" s="17" t="s">
        <v>4580</v>
      </c>
      <c r="P174" s="17" t="s">
        <v>53</v>
      </c>
      <c r="Q174" s="17" t="s">
        <v>4202</v>
      </c>
      <c r="R174" s="17" t="str">
        <f>VLOOKUP(O174,'[7]2019年11月-2020年3月31新贷款人员'!$O$133:$R$1129,4,FALSE)</f>
        <v>李志齐</v>
      </c>
      <c r="S174" s="17" t="str">
        <f>VLOOKUP(O174,'[7]2019年11月-2020年3月31新贷款人员'!$O$133:$S$1129,5,FALSE)</f>
        <v>623059137801731455</v>
      </c>
      <c r="T174" s="29"/>
    </row>
    <row r="175" customHeight="1" spans="1:20">
      <c r="A175" s="17">
        <v>172</v>
      </c>
      <c r="B175" s="17" t="s">
        <v>71</v>
      </c>
      <c r="C175" s="17" t="s">
        <v>4231</v>
      </c>
      <c r="D175" s="17" t="s">
        <v>1004</v>
      </c>
      <c r="E175" s="18">
        <v>0.0435</v>
      </c>
      <c r="F175" s="19">
        <v>30000</v>
      </c>
      <c r="G175" s="20">
        <v>43796</v>
      </c>
      <c r="H175" s="20">
        <v>44162</v>
      </c>
      <c r="I175" s="24">
        <v>453.125</v>
      </c>
      <c r="J175" s="20">
        <v>43921</v>
      </c>
      <c r="K175" s="17" t="s">
        <v>4199</v>
      </c>
      <c r="L175" s="25">
        <v>0.0435</v>
      </c>
      <c r="M175" s="17" t="s">
        <v>842</v>
      </c>
      <c r="N175" s="17" t="s">
        <v>4581</v>
      </c>
      <c r="O175" s="17" t="s">
        <v>4582</v>
      </c>
      <c r="P175" s="17" t="s">
        <v>53</v>
      </c>
      <c r="Q175" s="17" t="s">
        <v>4202</v>
      </c>
      <c r="R175" s="17" t="str">
        <f>VLOOKUP(O175,'[7]2019年11月-2020年3月31新贷款人员'!$O$133:$R$1129,4,FALSE)</f>
        <v>杨全民</v>
      </c>
      <c r="S175" s="17" t="str">
        <f>VLOOKUP(O175,'[7]2019年11月-2020年3月31新贷款人员'!$O$133:$S$1129,5,FALSE)</f>
        <v>623059137802909332</v>
      </c>
      <c r="T175" s="29"/>
    </row>
    <row r="176" customHeight="1" spans="1:20">
      <c r="A176" s="17">
        <v>173</v>
      </c>
      <c r="B176" s="17" t="s">
        <v>71</v>
      </c>
      <c r="C176" s="17" t="s">
        <v>4578</v>
      </c>
      <c r="D176" s="17" t="s">
        <v>1005</v>
      </c>
      <c r="E176" s="18">
        <v>0.0435</v>
      </c>
      <c r="F176" s="19">
        <v>50000</v>
      </c>
      <c r="G176" s="20">
        <v>43796</v>
      </c>
      <c r="H176" s="20">
        <v>44162</v>
      </c>
      <c r="I176" s="24">
        <v>755.208333333333</v>
      </c>
      <c r="J176" s="20">
        <v>43921</v>
      </c>
      <c r="K176" s="17" t="s">
        <v>4199</v>
      </c>
      <c r="L176" s="25">
        <v>0.0435</v>
      </c>
      <c r="M176" s="17" t="s">
        <v>842</v>
      </c>
      <c r="N176" s="17" t="s">
        <v>4583</v>
      </c>
      <c r="O176" s="17" t="s">
        <v>4584</v>
      </c>
      <c r="P176" s="17" t="s">
        <v>53</v>
      </c>
      <c r="Q176" s="17" t="s">
        <v>4202</v>
      </c>
      <c r="R176" s="17" t="str">
        <f>VLOOKUP(O176,'[7]2019年11月-2020年3月31新贷款人员'!$O$133:$R$1129,4,FALSE)</f>
        <v>李恒周</v>
      </c>
      <c r="S176" s="17" t="str">
        <f>VLOOKUP(O176,'[7]2019年11月-2020年3月31新贷款人员'!$O$133:$S$1129,5,FALSE)</f>
        <v>623059137801731083</v>
      </c>
      <c r="T176" s="29"/>
    </row>
    <row r="177" customHeight="1" spans="1:20">
      <c r="A177" s="17">
        <v>174</v>
      </c>
      <c r="B177" s="17" t="s">
        <v>71</v>
      </c>
      <c r="C177" s="17" t="s">
        <v>4585</v>
      </c>
      <c r="D177" s="17" t="s">
        <v>1006</v>
      </c>
      <c r="E177" s="18">
        <v>0.0435</v>
      </c>
      <c r="F177" s="19">
        <v>10000</v>
      </c>
      <c r="G177" s="20">
        <v>43796</v>
      </c>
      <c r="H177" s="20">
        <v>44162</v>
      </c>
      <c r="I177" s="24">
        <v>151.041666666667</v>
      </c>
      <c r="J177" s="20">
        <v>43921</v>
      </c>
      <c r="K177" s="17" t="s">
        <v>4199</v>
      </c>
      <c r="L177" s="25">
        <v>0.0435</v>
      </c>
      <c r="M177" s="17" t="s">
        <v>842</v>
      </c>
      <c r="N177" s="17" t="s">
        <v>4586</v>
      </c>
      <c r="O177" s="17" t="s">
        <v>4587</v>
      </c>
      <c r="P177" s="17" t="s">
        <v>53</v>
      </c>
      <c r="Q177" s="17" t="s">
        <v>4202</v>
      </c>
      <c r="R177" s="17" t="str">
        <f>VLOOKUP(O177,'[7]2019年11月-2020年3月31新贷款人员'!$O$133:$R$1129,4,FALSE)</f>
        <v>王万明</v>
      </c>
      <c r="S177" s="17" t="str">
        <f>VLOOKUP(O177,'[7]2019年11月-2020年3月31新贷款人员'!$O$133:$S$1129,5,FALSE)</f>
        <v>623059137800334541</v>
      </c>
      <c r="T177" s="29"/>
    </row>
    <row r="178" customHeight="1" spans="1:20">
      <c r="A178" s="17">
        <v>175</v>
      </c>
      <c r="B178" s="17" t="s">
        <v>71</v>
      </c>
      <c r="C178" s="17" t="s">
        <v>4231</v>
      </c>
      <c r="D178" s="17" t="s">
        <v>1007</v>
      </c>
      <c r="E178" s="18">
        <v>0.0435</v>
      </c>
      <c r="F178" s="19">
        <v>20000</v>
      </c>
      <c r="G178" s="20">
        <v>43796</v>
      </c>
      <c r="H178" s="20">
        <v>44162</v>
      </c>
      <c r="I178" s="24">
        <v>302.083333333333</v>
      </c>
      <c r="J178" s="20">
        <v>43921</v>
      </c>
      <c r="K178" s="17" t="s">
        <v>4199</v>
      </c>
      <c r="L178" s="25">
        <v>0.0435</v>
      </c>
      <c r="M178" s="17" t="s">
        <v>842</v>
      </c>
      <c r="N178" s="17" t="s">
        <v>4581</v>
      </c>
      <c r="O178" s="17" t="s">
        <v>4588</v>
      </c>
      <c r="P178" s="17" t="s">
        <v>53</v>
      </c>
      <c r="Q178" s="17" t="s">
        <v>4202</v>
      </c>
      <c r="R178" s="17" t="str">
        <f>VLOOKUP(O178,'[7]2019年11月-2020年3月31新贷款人员'!$O$133:$R$1129,4,FALSE)</f>
        <v>王振寅</v>
      </c>
      <c r="S178" s="17" t="str">
        <f>VLOOKUP(O178,'[7]2019年11月-2020年3月31新贷款人员'!$O$133:$S$1129,5,FALSE)</f>
        <v>623059137802936210</v>
      </c>
      <c r="T178" s="29"/>
    </row>
    <row r="179" customHeight="1" spans="1:20">
      <c r="A179" s="17">
        <v>176</v>
      </c>
      <c r="B179" s="17" t="s">
        <v>71</v>
      </c>
      <c r="C179" s="17" t="s">
        <v>4578</v>
      </c>
      <c r="D179" s="17" t="s">
        <v>1008</v>
      </c>
      <c r="E179" s="18">
        <v>0.0435</v>
      </c>
      <c r="F179" s="19">
        <v>50000</v>
      </c>
      <c r="G179" s="20">
        <v>43796</v>
      </c>
      <c r="H179" s="20">
        <v>44162</v>
      </c>
      <c r="I179" s="24">
        <v>755.208333333333</v>
      </c>
      <c r="J179" s="20">
        <v>43921</v>
      </c>
      <c r="K179" s="17" t="s">
        <v>4199</v>
      </c>
      <c r="L179" s="25">
        <v>0.0435</v>
      </c>
      <c r="M179" s="17" t="s">
        <v>842</v>
      </c>
      <c r="N179" s="17" t="s">
        <v>4579</v>
      </c>
      <c r="O179" s="17" t="s">
        <v>4589</v>
      </c>
      <c r="P179" s="17" t="s">
        <v>53</v>
      </c>
      <c r="Q179" s="17" t="s">
        <v>4202</v>
      </c>
      <c r="R179" s="17" t="str">
        <f>VLOOKUP(O179,'[7]2019年11月-2020年3月31新贷款人员'!$O$133:$R$1129,4,FALSE)</f>
        <v>李金祥</v>
      </c>
      <c r="S179" s="17" t="str">
        <f>VLOOKUP(O179,'[7]2019年11月-2020年3月31新贷款人员'!$O$133:$S$1129,5,FALSE)</f>
        <v>00000026571963788889</v>
      </c>
      <c r="T179" s="29"/>
    </row>
    <row r="180" customHeight="1" spans="1:20">
      <c r="A180" s="17">
        <v>177</v>
      </c>
      <c r="B180" s="17" t="s">
        <v>4303</v>
      </c>
      <c r="C180" s="17" t="s">
        <v>4590</v>
      </c>
      <c r="D180" s="17" t="s">
        <v>1009</v>
      </c>
      <c r="E180" s="18">
        <v>0.0435</v>
      </c>
      <c r="F180" s="19">
        <v>50000</v>
      </c>
      <c r="G180" s="20">
        <v>43797</v>
      </c>
      <c r="H180" s="20">
        <v>44163</v>
      </c>
      <c r="I180" s="24">
        <v>749.166666666667</v>
      </c>
      <c r="J180" s="20">
        <v>43921</v>
      </c>
      <c r="K180" s="17" t="s">
        <v>4199</v>
      </c>
      <c r="L180" s="25">
        <v>0.0435</v>
      </c>
      <c r="M180" s="17" t="s">
        <v>842</v>
      </c>
      <c r="N180" s="17" t="s">
        <v>4591</v>
      </c>
      <c r="O180" s="17" t="s">
        <v>4592</v>
      </c>
      <c r="P180" s="17" t="s">
        <v>53</v>
      </c>
      <c r="Q180" s="17" t="s">
        <v>4202</v>
      </c>
      <c r="R180" s="17" t="str">
        <f>VLOOKUP(O180,'[15]2019年11月-2020年3月31新贷款人员'!$O$54:$R$839,4,FALSE)</f>
        <v>陈侠</v>
      </c>
      <c r="S180" s="17" t="str">
        <f>VLOOKUP(O180,'[15]2019年11月-2020年3月31新贷款人员'!$O$54:$S$839,5,FALSE)</f>
        <v>37816002100013828</v>
      </c>
      <c r="T180" s="9"/>
    </row>
    <row r="181" customHeight="1" spans="1:20">
      <c r="A181" s="17">
        <v>178</v>
      </c>
      <c r="B181" s="17" t="s">
        <v>56</v>
      </c>
      <c r="C181" s="17" t="s">
        <v>4545</v>
      </c>
      <c r="D181" s="17" t="s">
        <v>1010</v>
      </c>
      <c r="E181" s="18">
        <v>0.0435</v>
      </c>
      <c r="F181" s="19">
        <v>30000</v>
      </c>
      <c r="G181" s="20">
        <v>43797</v>
      </c>
      <c r="H181" s="20">
        <v>44163</v>
      </c>
      <c r="I181" s="24">
        <v>449.5</v>
      </c>
      <c r="J181" s="20">
        <v>43921</v>
      </c>
      <c r="K181" s="17" t="s">
        <v>4199</v>
      </c>
      <c r="L181" s="25">
        <v>0.0435</v>
      </c>
      <c r="M181" s="17" t="s">
        <v>52</v>
      </c>
      <c r="N181" s="17" t="s">
        <v>4546</v>
      </c>
      <c r="O181" s="17" t="s">
        <v>4593</v>
      </c>
      <c r="P181" s="17" t="s">
        <v>53</v>
      </c>
      <c r="Q181" s="17" t="s">
        <v>4202</v>
      </c>
      <c r="R181" s="17" t="str">
        <f>VLOOKUP(O181,[14]Sheet2!$O$4:$R$93,4,FALSE)</f>
        <v>赵中英</v>
      </c>
      <c r="S181" s="74" t="str">
        <f>VLOOKUP(O181,[14]Sheet2!$O$4:$S$93,5,FALSE)</f>
        <v>00000118878603789889</v>
      </c>
      <c r="T181" s="9"/>
    </row>
    <row r="182" customHeight="1" spans="1:20">
      <c r="A182" s="17">
        <v>179</v>
      </c>
      <c r="B182" s="17" t="s">
        <v>4303</v>
      </c>
      <c r="C182" s="17" t="s">
        <v>4594</v>
      </c>
      <c r="D182" s="17" t="s">
        <v>1011</v>
      </c>
      <c r="E182" s="18">
        <v>0.0435</v>
      </c>
      <c r="F182" s="19">
        <v>50000</v>
      </c>
      <c r="G182" s="20">
        <v>43798</v>
      </c>
      <c r="H182" s="20">
        <v>44164</v>
      </c>
      <c r="I182" s="24">
        <v>743.125</v>
      </c>
      <c r="J182" s="20">
        <v>43921</v>
      </c>
      <c r="K182" s="17" t="s">
        <v>4199</v>
      </c>
      <c r="L182" s="25">
        <v>0.0435</v>
      </c>
      <c r="M182" s="17" t="s">
        <v>52</v>
      </c>
      <c r="N182" s="17" t="s">
        <v>4305</v>
      </c>
      <c r="O182" s="17" t="s">
        <v>4595</v>
      </c>
      <c r="P182" s="17" t="s">
        <v>53</v>
      </c>
      <c r="Q182" s="17" t="s">
        <v>4202</v>
      </c>
      <c r="R182" s="17" t="str">
        <f>VLOOKUP(O182,'[15]2019年11月-2020年3月31新贷款人员'!$O$54:$R$839,4,FALSE)</f>
        <v>彩永峰</v>
      </c>
      <c r="S182" s="17" t="str">
        <f>VLOOKUP(O182,'[15]2019年11月-2020年3月31新贷款人员'!$O$54:$S$839,5,FALSE)</f>
        <v>623059137800543638</v>
      </c>
      <c r="T182" s="9"/>
    </row>
    <row r="183" customHeight="1" spans="1:20">
      <c r="A183" s="17">
        <v>180</v>
      </c>
      <c r="B183" s="17" t="s">
        <v>56</v>
      </c>
      <c r="C183" s="17" t="s">
        <v>4539</v>
      </c>
      <c r="D183" s="17" t="s">
        <v>1012</v>
      </c>
      <c r="E183" s="18">
        <v>0.0435</v>
      </c>
      <c r="F183" s="19">
        <v>30000</v>
      </c>
      <c r="G183" s="20">
        <v>43798</v>
      </c>
      <c r="H183" s="20">
        <v>44164</v>
      </c>
      <c r="I183" s="24">
        <v>445.875</v>
      </c>
      <c r="J183" s="20">
        <v>43921</v>
      </c>
      <c r="K183" s="17" t="s">
        <v>4199</v>
      </c>
      <c r="L183" s="25">
        <v>0.0435</v>
      </c>
      <c r="M183" s="17" t="s">
        <v>52</v>
      </c>
      <c r="N183" s="17" t="s">
        <v>4540</v>
      </c>
      <c r="O183" s="17" t="s">
        <v>4596</v>
      </c>
      <c r="P183" s="17" t="s">
        <v>53</v>
      </c>
      <c r="Q183" s="17" t="s">
        <v>4202</v>
      </c>
      <c r="R183" s="17" t="str">
        <f>VLOOKUP(O183,[14]Sheet2!$O$4:$R$93,4,FALSE)</f>
        <v>高峥嵘</v>
      </c>
      <c r="S183" s="74" t="str">
        <f>VLOOKUP(O183,[14]Sheet2!$O$4:$S$93,5,FALSE)</f>
        <v>00000105817333780889</v>
      </c>
      <c r="T183" s="9"/>
    </row>
    <row r="184" customHeight="1" spans="1:20">
      <c r="A184" s="17">
        <v>181</v>
      </c>
      <c r="B184" s="17" t="s">
        <v>56</v>
      </c>
      <c r="C184" s="17" t="s">
        <v>4597</v>
      </c>
      <c r="D184" s="17" t="s">
        <v>1013</v>
      </c>
      <c r="E184" s="18">
        <v>0.0435</v>
      </c>
      <c r="F184" s="19">
        <v>30000</v>
      </c>
      <c r="G184" s="20">
        <v>43798</v>
      </c>
      <c r="H184" s="20">
        <v>44164</v>
      </c>
      <c r="I184" s="24">
        <v>445.875</v>
      </c>
      <c r="J184" s="20">
        <v>43921</v>
      </c>
      <c r="K184" s="17" t="s">
        <v>4199</v>
      </c>
      <c r="L184" s="25">
        <v>0.0435</v>
      </c>
      <c r="M184" s="17" t="s">
        <v>52</v>
      </c>
      <c r="N184" s="17" t="s">
        <v>4598</v>
      </c>
      <c r="O184" s="17" t="s">
        <v>4599</v>
      </c>
      <c r="P184" s="17" t="s">
        <v>53</v>
      </c>
      <c r="Q184" s="17" t="s">
        <v>4202</v>
      </c>
      <c r="R184" s="17" t="str">
        <f>VLOOKUP(O184,[14]Sheet2!$O$4:$R$93,4,FALSE)</f>
        <v>王志军</v>
      </c>
      <c r="S184" s="74" t="str">
        <f>VLOOKUP(O184,[14]Sheet2!$O$4:$S$93,5,FALSE)</f>
        <v>00000125951393788889</v>
      </c>
      <c r="T184" s="9"/>
    </row>
    <row r="185" customHeight="1" spans="1:20">
      <c r="A185" s="17">
        <v>182</v>
      </c>
      <c r="B185" s="17" t="s">
        <v>56</v>
      </c>
      <c r="C185" s="17" t="s">
        <v>4545</v>
      </c>
      <c r="D185" s="17" t="s">
        <v>1014</v>
      </c>
      <c r="E185" s="18">
        <v>0.0435</v>
      </c>
      <c r="F185" s="19">
        <v>30000</v>
      </c>
      <c r="G185" s="20">
        <v>43798</v>
      </c>
      <c r="H185" s="20">
        <v>44164</v>
      </c>
      <c r="I185" s="24">
        <v>445.875</v>
      </c>
      <c r="J185" s="20">
        <v>43921</v>
      </c>
      <c r="K185" s="17" t="s">
        <v>4199</v>
      </c>
      <c r="L185" s="25">
        <v>0.0435</v>
      </c>
      <c r="M185" s="17" t="s">
        <v>52</v>
      </c>
      <c r="N185" s="17" t="s">
        <v>4546</v>
      </c>
      <c r="O185" s="17" t="s">
        <v>4600</v>
      </c>
      <c r="P185" s="17" t="s">
        <v>53</v>
      </c>
      <c r="Q185" s="17" t="s">
        <v>4202</v>
      </c>
      <c r="R185" s="17" t="str">
        <f>VLOOKUP(O185,[14]Sheet2!$O$4:$R$93,4,FALSE)</f>
        <v>高心建</v>
      </c>
      <c r="S185" s="74" t="str">
        <f>VLOOKUP(O185,[14]Sheet2!$O$4:$S$93,5,FALSE)</f>
        <v>623059137803192375</v>
      </c>
      <c r="T185" s="9"/>
    </row>
    <row r="186" customHeight="1" spans="1:20">
      <c r="A186" s="17">
        <v>183</v>
      </c>
      <c r="B186" s="17" t="s">
        <v>56</v>
      </c>
      <c r="C186" s="17" t="s">
        <v>4561</v>
      </c>
      <c r="D186" s="17" t="s">
        <v>1015</v>
      </c>
      <c r="E186" s="18">
        <v>0.0435</v>
      </c>
      <c r="F186" s="19">
        <v>50000</v>
      </c>
      <c r="G186" s="20">
        <v>43798</v>
      </c>
      <c r="H186" s="20">
        <v>44164</v>
      </c>
      <c r="I186" s="24">
        <v>743.125</v>
      </c>
      <c r="J186" s="20">
        <v>43921</v>
      </c>
      <c r="K186" s="17" t="s">
        <v>4199</v>
      </c>
      <c r="L186" s="25">
        <v>0.0435</v>
      </c>
      <c r="M186" s="17" t="s">
        <v>52</v>
      </c>
      <c r="N186" s="17" t="s">
        <v>4562</v>
      </c>
      <c r="O186" s="17" t="s">
        <v>4601</v>
      </c>
      <c r="P186" s="17" t="s">
        <v>53</v>
      </c>
      <c r="Q186" s="17" t="s">
        <v>4202</v>
      </c>
      <c r="R186" s="17" t="str">
        <f>VLOOKUP(O186,[14]Sheet2!$O$4:$R$93,4,FALSE)</f>
        <v>杨井奎</v>
      </c>
      <c r="S186" s="17" t="str">
        <f>VLOOKUP(O186,[14]Sheet2!$O$4:$S$93,5,FALSE)</f>
        <v>37812012000004393</v>
      </c>
      <c r="T186" s="9"/>
    </row>
    <row r="187" customHeight="1" spans="1:20">
      <c r="A187" s="17">
        <v>184</v>
      </c>
      <c r="B187" s="17" t="s">
        <v>23</v>
      </c>
      <c r="C187" s="17" t="s">
        <v>4602</v>
      </c>
      <c r="D187" s="17" t="s">
        <v>1016</v>
      </c>
      <c r="E187" s="18">
        <v>0.0435</v>
      </c>
      <c r="F187" s="19">
        <v>50000</v>
      </c>
      <c r="G187" s="20">
        <v>43798</v>
      </c>
      <c r="H187" s="20">
        <v>44164</v>
      </c>
      <c r="I187" s="24">
        <v>743.125</v>
      </c>
      <c r="J187" s="20">
        <v>43921</v>
      </c>
      <c r="K187" s="17" t="s">
        <v>4199</v>
      </c>
      <c r="L187" s="25">
        <v>0.0435</v>
      </c>
      <c r="M187" s="17" t="s">
        <v>52</v>
      </c>
      <c r="N187" s="17" t="s">
        <v>4603</v>
      </c>
      <c r="O187" s="17" t="s">
        <v>4604</v>
      </c>
      <c r="P187" s="17" t="s">
        <v>53</v>
      </c>
      <c r="Q187" s="17" t="s">
        <v>4202</v>
      </c>
      <c r="R187" s="17" t="str">
        <f>VLOOKUP(O187,[16]Sheet1!$O$4:$R$104,4,FALSE)</f>
        <v>高洪发</v>
      </c>
      <c r="S187" s="17" t="str">
        <f>VLOOKUP(O187,[16]Sheet1!$O$4:$S$104,5,FALSE)</f>
        <v>37813002600001805</v>
      </c>
      <c r="T187" s="9"/>
    </row>
    <row r="188" customHeight="1" spans="1:20">
      <c r="A188" s="17">
        <v>185</v>
      </c>
      <c r="B188" s="17" t="s">
        <v>23</v>
      </c>
      <c r="C188" s="17" t="s">
        <v>4510</v>
      </c>
      <c r="D188" s="17" t="s">
        <v>1017</v>
      </c>
      <c r="E188" s="18">
        <v>0.0435</v>
      </c>
      <c r="F188" s="19">
        <v>30000</v>
      </c>
      <c r="G188" s="20">
        <v>43798</v>
      </c>
      <c r="H188" s="20">
        <v>44164</v>
      </c>
      <c r="I188" s="24">
        <v>445.875</v>
      </c>
      <c r="J188" s="20">
        <v>43921</v>
      </c>
      <c r="K188" s="17" t="s">
        <v>4199</v>
      </c>
      <c r="L188" s="25">
        <v>0.0435</v>
      </c>
      <c r="M188" s="17" t="s">
        <v>52</v>
      </c>
      <c r="N188" s="17" t="s">
        <v>4511</v>
      </c>
      <c r="O188" s="17" t="s">
        <v>4605</v>
      </c>
      <c r="P188" s="17" t="s">
        <v>53</v>
      </c>
      <c r="Q188" s="17" t="s">
        <v>4202</v>
      </c>
      <c r="R188" s="17" t="str">
        <f>VLOOKUP(O188,[16]Sheet1!$O$4:$R$104,4,FALSE)</f>
        <v>李勇</v>
      </c>
      <c r="S188" s="17" t="str">
        <f>VLOOKUP(O188,[16]Sheet1!$O$4:$S$104,5,FALSE)</f>
        <v>623059137803831139</v>
      </c>
      <c r="T188" s="9"/>
    </row>
    <row r="189" customHeight="1" spans="1:20">
      <c r="A189" s="17">
        <v>186</v>
      </c>
      <c r="B189" s="17" t="s">
        <v>56</v>
      </c>
      <c r="C189" s="17" t="s">
        <v>4561</v>
      </c>
      <c r="D189" s="17" t="s">
        <v>1018</v>
      </c>
      <c r="E189" s="18">
        <v>0.0435</v>
      </c>
      <c r="F189" s="19">
        <v>30000</v>
      </c>
      <c r="G189" s="20">
        <v>43798</v>
      </c>
      <c r="H189" s="20">
        <v>44164</v>
      </c>
      <c r="I189" s="24">
        <v>445.875</v>
      </c>
      <c r="J189" s="20">
        <v>43921</v>
      </c>
      <c r="K189" s="17" t="s">
        <v>4199</v>
      </c>
      <c r="L189" s="25">
        <v>0.0435</v>
      </c>
      <c r="M189" s="17" t="s">
        <v>52</v>
      </c>
      <c r="N189" s="17" t="s">
        <v>4562</v>
      </c>
      <c r="O189" s="17" t="s">
        <v>4606</v>
      </c>
      <c r="P189" s="17" t="s">
        <v>53</v>
      </c>
      <c r="Q189" s="17" t="s">
        <v>4202</v>
      </c>
      <c r="R189" s="17" t="str">
        <f>VLOOKUP(O189,[14]Sheet2!$O$4:$R$93,4,FALSE)</f>
        <v>刘玉真</v>
      </c>
      <c r="S189" s="17" t="str">
        <f>VLOOKUP(O189,[14]Sheet2!$O$4:$S$93,5,FALSE)</f>
        <v>623059137803191112</v>
      </c>
      <c r="T189" s="9"/>
    </row>
    <row r="190" customHeight="1" spans="1:20">
      <c r="A190" s="17">
        <v>187</v>
      </c>
      <c r="B190" s="17" t="s">
        <v>56</v>
      </c>
      <c r="C190" s="17" t="s">
        <v>4561</v>
      </c>
      <c r="D190" s="17" t="s">
        <v>1019</v>
      </c>
      <c r="E190" s="18">
        <v>0.0435</v>
      </c>
      <c r="F190" s="19">
        <v>50000</v>
      </c>
      <c r="G190" s="20">
        <v>43798</v>
      </c>
      <c r="H190" s="20">
        <v>44164</v>
      </c>
      <c r="I190" s="24">
        <v>743.125</v>
      </c>
      <c r="J190" s="20">
        <v>43921</v>
      </c>
      <c r="K190" s="17" t="s">
        <v>4199</v>
      </c>
      <c r="L190" s="25">
        <v>0.0435</v>
      </c>
      <c r="M190" s="17" t="s">
        <v>52</v>
      </c>
      <c r="N190" s="17" t="s">
        <v>4562</v>
      </c>
      <c r="O190" s="17" t="s">
        <v>4607</v>
      </c>
      <c r="P190" s="17" t="s">
        <v>53</v>
      </c>
      <c r="Q190" s="17" t="s">
        <v>4202</v>
      </c>
      <c r="R190" s="17" t="str">
        <f>VLOOKUP(O190,[14]Sheet2!$O$4:$R$93,4,FALSE)</f>
        <v>刘永</v>
      </c>
      <c r="S190" s="17" t="str">
        <f>VLOOKUP(O190,[14]Sheet2!$O$4:$S$93,5,FALSE)</f>
        <v>623059137802785294</v>
      </c>
      <c r="T190" s="9"/>
    </row>
    <row r="191" customHeight="1" spans="1:20">
      <c r="A191" s="17">
        <v>188</v>
      </c>
      <c r="B191" s="17" t="s">
        <v>56</v>
      </c>
      <c r="C191" s="17" t="s">
        <v>4545</v>
      </c>
      <c r="D191" s="17" t="s">
        <v>1020</v>
      </c>
      <c r="E191" s="18">
        <v>0.0435</v>
      </c>
      <c r="F191" s="19">
        <v>20000</v>
      </c>
      <c r="G191" s="20">
        <v>43798</v>
      </c>
      <c r="H191" s="20">
        <v>44164</v>
      </c>
      <c r="I191" s="24">
        <v>297.25</v>
      </c>
      <c r="J191" s="20">
        <v>43921</v>
      </c>
      <c r="K191" s="17" t="s">
        <v>4199</v>
      </c>
      <c r="L191" s="25">
        <v>0.0435</v>
      </c>
      <c r="M191" s="17" t="s">
        <v>52</v>
      </c>
      <c r="N191" s="17" t="s">
        <v>4546</v>
      </c>
      <c r="O191" s="17" t="s">
        <v>4608</v>
      </c>
      <c r="P191" s="17" t="s">
        <v>53</v>
      </c>
      <c r="Q191" s="17" t="s">
        <v>4202</v>
      </c>
      <c r="R191" s="17" t="str">
        <f>VLOOKUP(O191,[14]Sheet2!$O$4:$R$93,4,FALSE)</f>
        <v>高海军</v>
      </c>
      <c r="S191" s="74" t="str">
        <f>VLOOKUP(O191,[14]Sheet2!$O$4:$S$93,5,FALSE)</f>
        <v>623059137803624526</v>
      </c>
      <c r="T191" s="9"/>
    </row>
    <row r="192" customHeight="1" spans="1:20">
      <c r="A192" s="17">
        <v>189</v>
      </c>
      <c r="B192" s="17" t="s">
        <v>63</v>
      </c>
      <c r="C192" s="17" t="s">
        <v>4454</v>
      </c>
      <c r="D192" s="17" t="s">
        <v>1021</v>
      </c>
      <c r="E192" s="18">
        <v>0.0435</v>
      </c>
      <c r="F192" s="19">
        <v>50000</v>
      </c>
      <c r="G192" s="20">
        <v>43798</v>
      </c>
      <c r="H192" s="20">
        <v>44164</v>
      </c>
      <c r="I192" s="24">
        <v>743.125</v>
      </c>
      <c r="J192" s="20">
        <v>43921</v>
      </c>
      <c r="K192" s="17" t="s">
        <v>4199</v>
      </c>
      <c r="L192" s="25">
        <v>0.0435</v>
      </c>
      <c r="M192" s="17" t="s">
        <v>52</v>
      </c>
      <c r="N192" s="17" t="s">
        <v>4609</v>
      </c>
      <c r="O192" s="17" t="s">
        <v>4610</v>
      </c>
      <c r="P192" s="17" t="s">
        <v>53</v>
      </c>
      <c r="Q192" s="17" t="s">
        <v>4202</v>
      </c>
      <c r="R192" s="17" t="str">
        <f>VLOOKUP(O192,'[17]2019.11-2020.3新贷人员贴息'!$O$3:$R$55,4,FALSE)</f>
        <v>李营</v>
      </c>
      <c r="S192" s="74" t="str">
        <f>VLOOKUP(O192,'[17]2019.11-2020.3新贷人员贴息'!$O$3:$S$55,5,FALSE)</f>
        <v>623059137801768945</v>
      </c>
      <c r="T192" s="9"/>
    </row>
    <row r="193" customHeight="1" spans="1:20">
      <c r="A193" s="17">
        <v>190</v>
      </c>
      <c r="B193" s="17" t="s">
        <v>355</v>
      </c>
      <c r="C193" s="17" t="s">
        <v>4611</v>
      </c>
      <c r="D193" s="17" t="s">
        <v>1022</v>
      </c>
      <c r="E193" s="18">
        <v>0.0435</v>
      </c>
      <c r="F193" s="19">
        <v>50000</v>
      </c>
      <c r="G193" s="20">
        <v>43798</v>
      </c>
      <c r="H193" s="20">
        <v>44164</v>
      </c>
      <c r="I193" s="24">
        <v>743.125</v>
      </c>
      <c r="J193" s="20">
        <v>43921</v>
      </c>
      <c r="K193" s="17" t="s">
        <v>4199</v>
      </c>
      <c r="L193" s="25">
        <v>0.0435</v>
      </c>
      <c r="M193" s="17" t="s">
        <v>52</v>
      </c>
      <c r="N193" s="17" t="s">
        <v>4612</v>
      </c>
      <c r="O193" s="17" t="s">
        <v>4613</v>
      </c>
      <c r="P193" s="17" t="s">
        <v>53</v>
      </c>
      <c r="Q193" s="17" t="s">
        <v>4202</v>
      </c>
      <c r="R193" s="17" t="str">
        <f>VLOOKUP(O193,'[3]2019年11月-2020年3月31新贷款人员'!$O$4:$R$29,4,FALSE)</f>
        <v>李建伟</v>
      </c>
      <c r="S193" s="74" t="str">
        <f>VLOOKUP(O193,'[3]2019年11月-2020年3月31新贷款人员'!$O$4:$S$29,5,FALSE)</f>
        <v>00000062881773789880</v>
      </c>
      <c r="T193" s="9"/>
    </row>
    <row r="194" customHeight="1" spans="1:20">
      <c r="A194" s="17">
        <v>191</v>
      </c>
      <c r="B194" s="17" t="s">
        <v>355</v>
      </c>
      <c r="C194" s="17" t="s">
        <v>4444</v>
      </c>
      <c r="D194" s="17" t="s">
        <v>1023</v>
      </c>
      <c r="E194" s="18">
        <v>0.0435</v>
      </c>
      <c r="F194" s="19">
        <v>50000</v>
      </c>
      <c r="G194" s="20">
        <v>43798</v>
      </c>
      <c r="H194" s="20">
        <v>44164</v>
      </c>
      <c r="I194" s="24">
        <v>743.125</v>
      </c>
      <c r="J194" s="20">
        <v>43921</v>
      </c>
      <c r="K194" s="17" t="s">
        <v>4199</v>
      </c>
      <c r="L194" s="25">
        <v>0.0435</v>
      </c>
      <c r="M194" s="17" t="s">
        <v>52</v>
      </c>
      <c r="N194" s="17" t="s">
        <v>4445</v>
      </c>
      <c r="O194" s="17" t="s">
        <v>4614</v>
      </c>
      <c r="P194" s="17" t="s">
        <v>53</v>
      </c>
      <c r="Q194" s="17" t="s">
        <v>4202</v>
      </c>
      <c r="R194" s="17" t="str">
        <f>VLOOKUP(O194,'[3]2019年11月-2020年3月31新贷款人员'!$O$4:$R$29,4,FALSE)</f>
        <v>王新霞</v>
      </c>
      <c r="S194" s="74" t="str">
        <f>VLOOKUP(O194,'[3]2019年11月-2020年3月31新贷款人员'!$O$4:$S$29,5,FALSE)</f>
        <v>623059137802241116</v>
      </c>
      <c r="T194" s="9"/>
    </row>
    <row r="195" customHeight="1" spans="1:20">
      <c r="A195" s="17">
        <v>192</v>
      </c>
      <c r="B195" s="17" t="s">
        <v>4615</v>
      </c>
      <c r="C195" s="17" t="s">
        <v>4616</v>
      </c>
      <c r="D195" s="17" t="s">
        <v>1024</v>
      </c>
      <c r="E195" s="18">
        <v>0.0435</v>
      </c>
      <c r="F195" s="19">
        <v>20000</v>
      </c>
      <c r="G195" s="20">
        <v>43798</v>
      </c>
      <c r="H195" s="20">
        <v>44164</v>
      </c>
      <c r="I195" s="24">
        <v>297.25</v>
      </c>
      <c r="J195" s="20">
        <v>43921</v>
      </c>
      <c r="K195" s="17" t="s">
        <v>4199</v>
      </c>
      <c r="L195" s="25">
        <v>0.0435</v>
      </c>
      <c r="M195" s="17" t="s">
        <v>538</v>
      </c>
      <c r="N195" s="17" t="s">
        <v>4617</v>
      </c>
      <c r="O195" s="17" t="s">
        <v>4618</v>
      </c>
      <c r="P195" s="17" t="s">
        <v>53</v>
      </c>
      <c r="Q195" s="17" t="s">
        <v>4202</v>
      </c>
      <c r="R195" s="17" t="str">
        <f>VLOOKUP(O195,'[19]2019年11月-2020年3月31新贷款人员'!$O$4:$R$86,4,FALSE)</f>
        <v>崔开运</v>
      </c>
      <c r="S195" s="74" t="str">
        <f>VLOOKUP(O195,'[19]2019年11月-2020年3月31新贷款人员'!$O$4:$S$86,5,FALSE)</f>
        <v>623059137803157725</v>
      </c>
      <c r="T195" s="9"/>
    </row>
    <row r="196" customHeight="1" spans="1:20">
      <c r="A196" s="17">
        <v>193</v>
      </c>
      <c r="B196" s="17" t="s">
        <v>4615</v>
      </c>
      <c r="C196" s="17" t="s">
        <v>4619</v>
      </c>
      <c r="D196" s="17" t="s">
        <v>1025</v>
      </c>
      <c r="E196" s="18">
        <v>0.0435</v>
      </c>
      <c r="F196" s="19">
        <v>30000</v>
      </c>
      <c r="G196" s="20">
        <v>43798</v>
      </c>
      <c r="H196" s="20">
        <v>44164</v>
      </c>
      <c r="I196" s="24">
        <v>445.875</v>
      </c>
      <c r="J196" s="20">
        <v>43921</v>
      </c>
      <c r="K196" s="17" t="s">
        <v>4199</v>
      </c>
      <c r="L196" s="25">
        <v>0.0435</v>
      </c>
      <c r="M196" s="17" t="s">
        <v>538</v>
      </c>
      <c r="N196" s="17" t="s">
        <v>4620</v>
      </c>
      <c r="O196" s="17" t="s">
        <v>4621</v>
      </c>
      <c r="P196" s="17" t="s">
        <v>53</v>
      </c>
      <c r="Q196" s="17" t="s">
        <v>4202</v>
      </c>
      <c r="R196" s="17" t="str">
        <f>VLOOKUP(O196,'[19]2019年11月-2020年3月31新贷款人员'!$O$4:$R$86,4,FALSE)</f>
        <v>张建军</v>
      </c>
      <c r="S196" s="74" t="str">
        <f>VLOOKUP(O196,'[19]2019年11月-2020年3月31新贷款人员'!$O$4:$S$86,5,FALSE)</f>
        <v>00000024804133785889</v>
      </c>
      <c r="T196" s="9"/>
    </row>
    <row r="197" customHeight="1" spans="1:20">
      <c r="A197" s="17">
        <v>194</v>
      </c>
      <c r="B197" s="17" t="s">
        <v>4615</v>
      </c>
      <c r="C197" s="17" t="s">
        <v>4616</v>
      </c>
      <c r="D197" s="17" t="s">
        <v>1026</v>
      </c>
      <c r="E197" s="18">
        <v>0.0435</v>
      </c>
      <c r="F197" s="19">
        <v>50000</v>
      </c>
      <c r="G197" s="20">
        <v>43798</v>
      </c>
      <c r="H197" s="20">
        <v>44164</v>
      </c>
      <c r="I197" s="24">
        <v>743.125</v>
      </c>
      <c r="J197" s="20">
        <v>43921</v>
      </c>
      <c r="K197" s="17" t="s">
        <v>4199</v>
      </c>
      <c r="L197" s="25">
        <v>0.0435</v>
      </c>
      <c r="M197" s="17" t="s">
        <v>538</v>
      </c>
      <c r="N197" s="17" t="s">
        <v>4617</v>
      </c>
      <c r="O197" s="17" t="s">
        <v>4622</v>
      </c>
      <c r="P197" s="17" t="s">
        <v>53</v>
      </c>
      <c r="Q197" s="17" t="s">
        <v>4202</v>
      </c>
      <c r="R197" s="17" t="str">
        <f>VLOOKUP(O197,'[19]2019年11月-2020年3月31新贷款人员'!$O$4:$R$86,4,FALSE)</f>
        <v>崔刘庄</v>
      </c>
      <c r="S197" s="74" t="str">
        <f>VLOOKUP(O197,'[19]2019年11月-2020年3月31新贷款人员'!$O$4:$S$86,5,FALSE)</f>
        <v>623059137803604700</v>
      </c>
      <c r="T197" s="9"/>
    </row>
    <row r="198" customHeight="1" spans="1:20">
      <c r="A198" s="17">
        <v>195</v>
      </c>
      <c r="B198" s="17" t="s">
        <v>4615</v>
      </c>
      <c r="C198" s="17" t="s">
        <v>4616</v>
      </c>
      <c r="D198" s="17" t="s">
        <v>1027</v>
      </c>
      <c r="E198" s="18">
        <v>0.0435</v>
      </c>
      <c r="F198" s="19">
        <v>50000</v>
      </c>
      <c r="G198" s="20">
        <v>43798</v>
      </c>
      <c r="H198" s="20">
        <v>44164</v>
      </c>
      <c r="I198" s="24">
        <v>743.125</v>
      </c>
      <c r="J198" s="20">
        <v>43921</v>
      </c>
      <c r="K198" s="17" t="s">
        <v>4199</v>
      </c>
      <c r="L198" s="25">
        <v>0.0435</v>
      </c>
      <c r="M198" s="17" t="s">
        <v>538</v>
      </c>
      <c r="N198" s="17" t="s">
        <v>4617</v>
      </c>
      <c r="O198" s="17" t="s">
        <v>4623</v>
      </c>
      <c r="P198" s="17" t="s">
        <v>53</v>
      </c>
      <c r="Q198" s="17" t="s">
        <v>4202</v>
      </c>
      <c r="R198" s="17" t="str">
        <f>VLOOKUP(O198,'[19]2019年11月-2020年3月31新贷款人员'!$O$4:$R$86,4,FALSE)</f>
        <v>崔帅</v>
      </c>
      <c r="S198" s="74" t="str">
        <f>VLOOKUP(O198,'[19]2019年11月-2020年3月31新贷款人员'!$O$4:$S$86,5,FALSE)</f>
        <v>623059137800693037</v>
      </c>
      <c r="T198" s="9"/>
    </row>
    <row r="199" customHeight="1" spans="1:20">
      <c r="A199" s="17">
        <v>196</v>
      </c>
      <c r="B199" s="17" t="s">
        <v>355</v>
      </c>
      <c r="C199" s="17" t="s">
        <v>4624</v>
      </c>
      <c r="D199" s="17" t="s">
        <v>1028</v>
      </c>
      <c r="E199" s="18">
        <v>0.0435</v>
      </c>
      <c r="F199" s="19">
        <v>10000</v>
      </c>
      <c r="G199" s="20">
        <v>43798</v>
      </c>
      <c r="H199" s="20">
        <v>44164</v>
      </c>
      <c r="I199" s="24">
        <v>148.625</v>
      </c>
      <c r="J199" s="20">
        <v>43921</v>
      </c>
      <c r="K199" s="17" t="s">
        <v>4199</v>
      </c>
      <c r="L199" s="25">
        <v>0.0435</v>
      </c>
      <c r="M199" s="17" t="s">
        <v>52</v>
      </c>
      <c r="N199" s="17" t="s">
        <v>4625</v>
      </c>
      <c r="O199" s="17" t="s">
        <v>4626</v>
      </c>
      <c r="P199" s="17" t="s">
        <v>53</v>
      </c>
      <c r="Q199" s="17" t="s">
        <v>4202</v>
      </c>
      <c r="R199" s="17" t="str">
        <f>VLOOKUP(O199,'[3]2019年11月-2020年3月31新贷款人员'!$O$4:$R$29,4,FALSE)</f>
        <v>解稳成</v>
      </c>
      <c r="S199" s="17" t="str">
        <f>VLOOKUP(O199,'[3]2019年11月-2020年3月31新贷款人员'!$O$4:$S$29,5,FALSE)</f>
        <v>623059137803729622</v>
      </c>
      <c r="T199" s="9"/>
    </row>
    <row r="200" customHeight="1" spans="1:20">
      <c r="A200" s="17">
        <v>197</v>
      </c>
      <c r="B200" s="17" t="s">
        <v>355</v>
      </c>
      <c r="C200" s="17" t="s">
        <v>4451</v>
      </c>
      <c r="D200" s="17" t="s">
        <v>1029</v>
      </c>
      <c r="E200" s="18">
        <v>0.0435</v>
      </c>
      <c r="F200" s="19">
        <v>50000</v>
      </c>
      <c r="G200" s="20">
        <v>43798</v>
      </c>
      <c r="H200" s="20">
        <v>44164</v>
      </c>
      <c r="I200" s="24">
        <v>743.125</v>
      </c>
      <c r="J200" s="20">
        <v>43921</v>
      </c>
      <c r="K200" s="17" t="s">
        <v>4199</v>
      </c>
      <c r="L200" s="25">
        <v>0.0435</v>
      </c>
      <c r="M200" s="17" t="s">
        <v>52</v>
      </c>
      <c r="N200" s="17" t="s">
        <v>4452</v>
      </c>
      <c r="O200" s="17" t="s">
        <v>4627</v>
      </c>
      <c r="P200" s="17" t="s">
        <v>53</v>
      </c>
      <c r="Q200" s="17" t="s">
        <v>4202</v>
      </c>
      <c r="R200" s="17" t="str">
        <f>VLOOKUP(O200,'[3]2019年11月-2020年3月31新贷款人员'!$O$4:$R$29,4,FALSE)</f>
        <v>姚秀梅</v>
      </c>
      <c r="S200" s="74" t="str">
        <f>VLOOKUP(O200,'[3]2019年11月-2020年3月31新贷款人员'!$O$4:$S$29,5,FALSE)</f>
        <v>623059137802244383</v>
      </c>
      <c r="T200" s="9"/>
    </row>
    <row r="201" customHeight="1" spans="1:20">
      <c r="A201" s="17">
        <v>198</v>
      </c>
      <c r="B201" s="17" t="s">
        <v>4615</v>
      </c>
      <c r="C201" s="17" t="s">
        <v>4616</v>
      </c>
      <c r="D201" s="17" t="s">
        <v>1030</v>
      </c>
      <c r="E201" s="18">
        <v>0.0435</v>
      </c>
      <c r="F201" s="19">
        <v>50000</v>
      </c>
      <c r="G201" s="20">
        <v>43798</v>
      </c>
      <c r="H201" s="20">
        <v>44164</v>
      </c>
      <c r="I201" s="24">
        <v>743.125</v>
      </c>
      <c r="J201" s="20">
        <v>43921</v>
      </c>
      <c r="K201" s="17" t="s">
        <v>4199</v>
      </c>
      <c r="L201" s="25">
        <v>0.0435</v>
      </c>
      <c r="M201" s="17" t="s">
        <v>538</v>
      </c>
      <c r="N201" s="17" t="s">
        <v>4617</v>
      </c>
      <c r="O201" s="17" t="s">
        <v>4628</v>
      </c>
      <c r="P201" s="17" t="s">
        <v>53</v>
      </c>
      <c r="Q201" s="17" t="s">
        <v>4202</v>
      </c>
      <c r="R201" s="17" t="str">
        <f>VLOOKUP(O201,'[19]2019年11月-2020年3月31新贷款人员'!$O$4:$R$86,4,FALSE)</f>
        <v>崔战礼</v>
      </c>
      <c r="S201" s="74" t="str">
        <f>VLOOKUP(O201,'[19]2019年11月-2020年3月31新贷款人员'!$O$4:$S$86,5,FALSE)</f>
        <v>623059137803575769</v>
      </c>
      <c r="T201" s="9"/>
    </row>
    <row r="202" customHeight="1" spans="1:20">
      <c r="A202" s="17">
        <v>199</v>
      </c>
      <c r="B202" s="17" t="s">
        <v>71</v>
      </c>
      <c r="C202" s="17" t="s">
        <v>4491</v>
      </c>
      <c r="D202" s="17" t="s">
        <v>1031</v>
      </c>
      <c r="E202" s="18">
        <v>0.0435</v>
      </c>
      <c r="F202" s="19">
        <v>20000</v>
      </c>
      <c r="G202" s="20">
        <v>43799</v>
      </c>
      <c r="H202" s="20">
        <v>44165</v>
      </c>
      <c r="I202" s="24">
        <v>294.833333333333</v>
      </c>
      <c r="J202" s="20">
        <v>43921</v>
      </c>
      <c r="K202" s="17" t="s">
        <v>4199</v>
      </c>
      <c r="L202" s="25">
        <v>0.0435</v>
      </c>
      <c r="M202" s="17" t="s">
        <v>842</v>
      </c>
      <c r="N202" s="17" t="s">
        <v>4501</v>
      </c>
      <c r="O202" s="17" t="s">
        <v>4629</v>
      </c>
      <c r="P202" s="17" t="s">
        <v>53</v>
      </c>
      <c r="Q202" s="17" t="s">
        <v>4202</v>
      </c>
      <c r="R202" s="17" t="str">
        <f>VLOOKUP(O202,'[7]2019年11月-2020年3月31新贷款人员'!$O$133:$R$1129,4,FALSE)</f>
        <v>霍军</v>
      </c>
      <c r="S202" s="17" t="str">
        <f>VLOOKUP(O202,'[7]2019年11月-2020年3月31新贷款人员'!$O$133:$S$1129,5,FALSE)</f>
        <v>623059137801277368</v>
      </c>
      <c r="T202" s="29"/>
    </row>
    <row r="203" customHeight="1" spans="1:20">
      <c r="A203" s="17">
        <v>200</v>
      </c>
      <c r="B203" s="17" t="s">
        <v>71</v>
      </c>
      <c r="C203" s="17" t="s">
        <v>4491</v>
      </c>
      <c r="D203" s="17" t="s">
        <v>1032</v>
      </c>
      <c r="E203" s="18">
        <v>0.0435</v>
      </c>
      <c r="F203" s="19">
        <v>30000</v>
      </c>
      <c r="G203" s="20">
        <v>43799</v>
      </c>
      <c r="H203" s="20">
        <v>44165</v>
      </c>
      <c r="I203" s="24">
        <v>442.25</v>
      </c>
      <c r="J203" s="20">
        <v>43921</v>
      </c>
      <c r="K203" s="17" t="s">
        <v>4199</v>
      </c>
      <c r="L203" s="25">
        <v>0.0435</v>
      </c>
      <c r="M203" s="17" t="s">
        <v>842</v>
      </c>
      <c r="N203" s="17" t="s">
        <v>4492</v>
      </c>
      <c r="O203" s="17" t="s">
        <v>4630</v>
      </c>
      <c r="P203" s="17" t="s">
        <v>53</v>
      </c>
      <c r="Q203" s="17" t="s">
        <v>4202</v>
      </c>
      <c r="R203" s="17" t="str">
        <f>VLOOKUP(O203,'[7]2019年11月-2020年3月31新贷款人员'!$O$133:$R$1129,4,FALSE)</f>
        <v>兖王建</v>
      </c>
      <c r="S203" s="17" t="str">
        <f>VLOOKUP(O203,'[7]2019年11月-2020年3月31新贷款人员'!$O$133:$S$1129,5,FALSE)</f>
        <v>623059137800426289</v>
      </c>
      <c r="T203" s="29"/>
    </row>
    <row r="204" customHeight="1" spans="1:20">
      <c r="A204" s="17">
        <v>201</v>
      </c>
      <c r="B204" s="17" t="s">
        <v>65</v>
      </c>
      <c r="C204" s="17" t="s">
        <v>4631</v>
      </c>
      <c r="D204" s="17" t="s">
        <v>1033</v>
      </c>
      <c r="E204" s="18">
        <v>0.0435</v>
      </c>
      <c r="F204" s="19">
        <v>30000</v>
      </c>
      <c r="G204" s="20">
        <v>43800</v>
      </c>
      <c r="H204" s="20">
        <v>44166</v>
      </c>
      <c r="I204" s="24">
        <v>438.625</v>
      </c>
      <c r="J204" s="20">
        <v>43921</v>
      </c>
      <c r="K204" s="17" t="s">
        <v>4199</v>
      </c>
      <c r="L204" s="25">
        <v>0.0435</v>
      </c>
      <c r="M204" s="17" t="s">
        <v>52</v>
      </c>
      <c r="N204" s="17" t="s">
        <v>4631</v>
      </c>
      <c r="O204" s="17" t="s">
        <v>4632</v>
      </c>
      <c r="P204" s="17" t="s">
        <v>53</v>
      </c>
      <c r="Q204" s="17" t="s">
        <v>4202</v>
      </c>
      <c r="R204" s="17" t="s">
        <v>1033</v>
      </c>
      <c r="S204" s="74" t="s">
        <v>4633</v>
      </c>
      <c r="T204" s="29"/>
    </row>
    <row r="205" customHeight="1" spans="1:20">
      <c r="A205" s="17">
        <v>202</v>
      </c>
      <c r="B205" s="17" t="s">
        <v>355</v>
      </c>
      <c r="C205" s="17" t="s">
        <v>4624</v>
      </c>
      <c r="D205" s="17" t="s">
        <v>1034</v>
      </c>
      <c r="E205" s="18">
        <v>0.0435</v>
      </c>
      <c r="F205" s="19">
        <v>50000</v>
      </c>
      <c r="G205" s="20">
        <v>43801</v>
      </c>
      <c r="H205" s="20">
        <v>44167</v>
      </c>
      <c r="I205" s="24">
        <v>725</v>
      </c>
      <c r="J205" s="20">
        <v>43921</v>
      </c>
      <c r="K205" s="17" t="s">
        <v>4199</v>
      </c>
      <c r="L205" s="25">
        <v>0.0435</v>
      </c>
      <c r="M205" s="17" t="s">
        <v>52</v>
      </c>
      <c r="N205" s="17" t="s">
        <v>4625</v>
      </c>
      <c r="O205" s="17" t="s">
        <v>4634</v>
      </c>
      <c r="P205" s="17" t="s">
        <v>53</v>
      </c>
      <c r="Q205" s="17" t="s">
        <v>4202</v>
      </c>
      <c r="R205" s="17" t="str">
        <f>VLOOKUP(O205,'[3]2019年11月-2020年3月31新贷款人员'!$O$4:$R$29,4,FALSE)</f>
        <v>刘永海</v>
      </c>
      <c r="S205" s="17" t="str">
        <f>VLOOKUP(O205,'[3]2019年11月-2020年3月31新贷款人员'!$O$4:$S$29,5,FALSE)</f>
        <v>37802032300003636</v>
      </c>
      <c r="T205" s="9"/>
    </row>
    <row r="206" customHeight="1" spans="1:20">
      <c r="A206" s="17">
        <v>203</v>
      </c>
      <c r="B206" s="17" t="s">
        <v>23</v>
      </c>
      <c r="C206" s="17" t="s">
        <v>4528</v>
      </c>
      <c r="D206" s="17" t="s">
        <v>1035</v>
      </c>
      <c r="E206" s="18">
        <v>0.0435</v>
      </c>
      <c r="F206" s="19">
        <v>30000</v>
      </c>
      <c r="G206" s="20">
        <v>43803</v>
      </c>
      <c r="H206" s="20">
        <v>44169</v>
      </c>
      <c r="I206" s="24">
        <v>427.75</v>
      </c>
      <c r="J206" s="20">
        <v>43921</v>
      </c>
      <c r="K206" s="17" t="s">
        <v>4199</v>
      </c>
      <c r="L206" s="25">
        <v>0.0435</v>
      </c>
      <c r="M206" s="17" t="s">
        <v>52</v>
      </c>
      <c r="N206" s="17" t="s">
        <v>4529</v>
      </c>
      <c r="O206" s="17" t="s">
        <v>4635</v>
      </c>
      <c r="P206" s="17" t="s">
        <v>53</v>
      </c>
      <c r="Q206" s="17" t="s">
        <v>4202</v>
      </c>
      <c r="R206" s="17" t="str">
        <f>VLOOKUP(O206,[16]Sheet1!$O$4:$R$104,4,FALSE)</f>
        <v>蒋秀灵</v>
      </c>
      <c r="S206" s="17" t="str">
        <f>VLOOKUP(O206,[16]Sheet1!$O$4:$S$104,5,FALSE)</f>
        <v>623059137802679505</v>
      </c>
      <c r="T206" s="9"/>
    </row>
    <row r="207" customHeight="1" spans="1:20">
      <c r="A207" s="17">
        <v>204</v>
      </c>
      <c r="B207" s="17" t="s">
        <v>23</v>
      </c>
      <c r="C207" s="17" t="s">
        <v>4636</v>
      </c>
      <c r="D207" s="17" t="s">
        <v>1036</v>
      </c>
      <c r="E207" s="18">
        <v>0.0435</v>
      </c>
      <c r="F207" s="19">
        <v>50000</v>
      </c>
      <c r="G207" s="20">
        <v>43803</v>
      </c>
      <c r="H207" s="20">
        <v>44169</v>
      </c>
      <c r="I207" s="24">
        <v>712.916666666667</v>
      </c>
      <c r="J207" s="20">
        <v>43921</v>
      </c>
      <c r="K207" s="17" t="s">
        <v>4199</v>
      </c>
      <c r="L207" s="25">
        <v>0.0435</v>
      </c>
      <c r="M207" s="17" t="s">
        <v>52</v>
      </c>
      <c r="N207" s="17" t="s">
        <v>4637</v>
      </c>
      <c r="O207" s="17" t="s">
        <v>4638</v>
      </c>
      <c r="P207" s="17" t="s">
        <v>53</v>
      </c>
      <c r="Q207" s="17" t="s">
        <v>4202</v>
      </c>
      <c r="R207" s="17" t="str">
        <f>VLOOKUP(O207,[16]Sheet1!$O$4:$R$104,4,FALSE)</f>
        <v>李培福</v>
      </c>
      <c r="S207" s="74" t="str">
        <f>VLOOKUP(O207,[16]Sheet1!$O$4:$S$104,5,FALSE)</f>
        <v>623059137800190562</v>
      </c>
      <c r="T207" s="9"/>
    </row>
    <row r="208" customHeight="1" spans="1:20">
      <c r="A208" s="17">
        <v>205</v>
      </c>
      <c r="B208" s="17" t="s">
        <v>65</v>
      </c>
      <c r="C208" s="17" t="s">
        <v>4639</v>
      </c>
      <c r="D208" s="17" t="s">
        <v>1037</v>
      </c>
      <c r="E208" s="18">
        <v>0.0435</v>
      </c>
      <c r="F208" s="19">
        <v>5000</v>
      </c>
      <c r="G208" s="20">
        <v>43803</v>
      </c>
      <c r="H208" s="20">
        <v>44169</v>
      </c>
      <c r="I208" s="24">
        <v>71.2916666666667</v>
      </c>
      <c r="J208" s="20">
        <v>43921</v>
      </c>
      <c r="K208" s="17" t="s">
        <v>4199</v>
      </c>
      <c r="L208" s="25">
        <v>0.0435</v>
      </c>
      <c r="M208" s="17" t="s">
        <v>52</v>
      </c>
      <c r="N208" s="17" t="s">
        <v>4640</v>
      </c>
      <c r="O208" s="17" t="s">
        <v>4641</v>
      </c>
      <c r="P208" s="17" t="s">
        <v>53</v>
      </c>
      <c r="Q208" s="17" t="s">
        <v>4202</v>
      </c>
      <c r="R208" s="17" t="str">
        <f>VLOOKUP(O208,'[11]2019年11月-2020年3月31新贷款人员'!$O$55:$R$950,4,FALSE)</f>
        <v>郭连增</v>
      </c>
      <c r="S208" s="74" t="str">
        <f>VLOOKUP(O208,'[11]2019年11月-2020年3月31新贷款人员'!$O$55:$S$950,5,FALSE)</f>
        <v>623059137802872035</v>
      </c>
      <c r="T208" s="9"/>
    </row>
    <row r="209" customHeight="1" spans="1:20">
      <c r="A209" s="17">
        <v>206</v>
      </c>
      <c r="B209" s="17" t="s">
        <v>65</v>
      </c>
      <c r="C209" s="17" t="s">
        <v>4327</v>
      </c>
      <c r="D209" s="17" t="s">
        <v>1038</v>
      </c>
      <c r="E209" s="18">
        <v>0.0435</v>
      </c>
      <c r="F209" s="19">
        <v>10000</v>
      </c>
      <c r="G209" s="20">
        <v>43804</v>
      </c>
      <c r="H209" s="20">
        <v>44170</v>
      </c>
      <c r="I209" s="24">
        <v>141.375</v>
      </c>
      <c r="J209" s="20">
        <v>43921</v>
      </c>
      <c r="K209" s="17" t="s">
        <v>4199</v>
      </c>
      <c r="L209" s="25">
        <v>0.0435</v>
      </c>
      <c r="M209" s="17" t="s">
        <v>52</v>
      </c>
      <c r="N209" s="17" t="s">
        <v>4330</v>
      </c>
      <c r="O209" s="17" t="s">
        <v>4642</v>
      </c>
      <c r="P209" s="17" t="s">
        <v>53</v>
      </c>
      <c r="Q209" s="17" t="s">
        <v>4202</v>
      </c>
      <c r="R209" s="17" t="str">
        <f>VLOOKUP(O209,'[11]2019年11月-2020年3月31新贷款人员'!$O$55:$R$950,4,FALSE)</f>
        <v>赵现云</v>
      </c>
      <c r="S209" s="17" t="str">
        <f>VLOOKUP(O209,'[11]2019年11月-2020年3月31新贷款人员'!$O$55:$S$950,5,FALSE)</f>
        <v>623059137802130905</v>
      </c>
      <c r="T209" s="9"/>
    </row>
    <row r="210" customHeight="1" spans="1:20">
      <c r="A210" s="17">
        <v>207</v>
      </c>
      <c r="B210" s="17" t="s">
        <v>56</v>
      </c>
      <c r="C210" s="17" t="s">
        <v>4542</v>
      </c>
      <c r="D210" s="17" t="s">
        <v>1039</v>
      </c>
      <c r="E210" s="18">
        <v>0.0435</v>
      </c>
      <c r="F210" s="19">
        <v>20000</v>
      </c>
      <c r="G210" s="20">
        <v>43809</v>
      </c>
      <c r="H210" s="20">
        <v>44175</v>
      </c>
      <c r="I210" s="24">
        <v>270.666666666667</v>
      </c>
      <c r="J210" s="20">
        <v>43921</v>
      </c>
      <c r="K210" s="17" t="s">
        <v>4199</v>
      </c>
      <c r="L210" s="25">
        <v>0.0435</v>
      </c>
      <c r="M210" s="17" t="s">
        <v>52</v>
      </c>
      <c r="N210" s="17" t="s">
        <v>4543</v>
      </c>
      <c r="O210" s="17" t="s">
        <v>4643</v>
      </c>
      <c r="P210" s="17" t="s">
        <v>53</v>
      </c>
      <c r="Q210" s="17" t="s">
        <v>4202</v>
      </c>
      <c r="R210" s="17" t="str">
        <f>VLOOKUP(O210,[14]Sheet2!$O$4:$R$93,4,FALSE)</f>
        <v>杨爱梅</v>
      </c>
      <c r="S210" s="17" t="str">
        <f>VLOOKUP(O210,[14]Sheet2!$O$4:$S$93,5,FALSE)</f>
        <v>00000025974053781889</v>
      </c>
      <c r="T210" s="9"/>
    </row>
    <row r="211" customHeight="1" spans="1:20">
      <c r="A211" s="17">
        <v>208</v>
      </c>
      <c r="B211" s="17" t="s">
        <v>71</v>
      </c>
      <c r="C211" s="17" t="s">
        <v>4644</v>
      </c>
      <c r="D211" s="17" t="s">
        <v>1040</v>
      </c>
      <c r="E211" s="18">
        <v>0.0435</v>
      </c>
      <c r="F211" s="19">
        <v>20000</v>
      </c>
      <c r="G211" s="20">
        <v>43811</v>
      </c>
      <c r="H211" s="20">
        <v>44177</v>
      </c>
      <c r="I211" s="24">
        <v>265.833333333333</v>
      </c>
      <c r="J211" s="20">
        <v>43921</v>
      </c>
      <c r="K211" s="17" t="s">
        <v>4199</v>
      </c>
      <c r="L211" s="25">
        <v>0.0435</v>
      </c>
      <c r="M211" s="17" t="s">
        <v>842</v>
      </c>
      <c r="N211" s="17" t="s">
        <v>4645</v>
      </c>
      <c r="O211" s="17" t="s">
        <v>4646</v>
      </c>
      <c r="P211" s="17" t="s">
        <v>53</v>
      </c>
      <c r="Q211" s="17" t="s">
        <v>4202</v>
      </c>
      <c r="R211" s="17" t="str">
        <f>VLOOKUP(O211,'[7]2019年11月-2020年3月31新贷款人员'!$O$133:$R$1129,4,FALSE)</f>
        <v>苗体明</v>
      </c>
      <c r="S211" s="17" t="str">
        <f>VLOOKUP(O211,'[7]2019年11月-2020年3月31新贷款人员'!$O$133:$S$1129,5,FALSE)</f>
        <v>00000026535443781889</v>
      </c>
      <c r="T211" s="29"/>
    </row>
    <row r="212" customHeight="1" spans="1:20">
      <c r="A212" s="17">
        <v>209</v>
      </c>
      <c r="B212" s="17" t="s">
        <v>71</v>
      </c>
      <c r="C212" s="17" t="s">
        <v>4647</v>
      </c>
      <c r="D212" s="17" t="s">
        <v>1041</v>
      </c>
      <c r="E212" s="18">
        <v>0.0435</v>
      </c>
      <c r="F212" s="19">
        <v>3000</v>
      </c>
      <c r="G212" s="20">
        <v>43811</v>
      </c>
      <c r="H212" s="20">
        <v>44177</v>
      </c>
      <c r="I212" s="24">
        <v>39.875</v>
      </c>
      <c r="J212" s="20">
        <v>43921</v>
      </c>
      <c r="K212" s="17" t="s">
        <v>4199</v>
      </c>
      <c r="L212" s="25">
        <v>0.0435</v>
      </c>
      <c r="M212" s="17" t="s">
        <v>842</v>
      </c>
      <c r="N212" s="17" t="s">
        <v>4648</v>
      </c>
      <c r="O212" s="17" t="s">
        <v>4649</v>
      </c>
      <c r="P212" s="17" t="s">
        <v>53</v>
      </c>
      <c r="Q212" s="17" t="s">
        <v>4202</v>
      </c>
      <c r="R212" s="17" t="str">
        <f>VLOOKUP(O212,'[7]2019年11月-2020年3月31新贷款人员'!$O$133:$R$1129,4,FALSE)</f>
        <v>韦存良</v>
      </c>
      <c r="S212" s="17" t="str">
        <f>VLOOKUP(O212,'[7]2019年11月-2020年3月31新贷款人员'!$O$133:$S$1129,5,FALSE)</f>
        <v>623059137802688506</v>
      </c>
      <c r="T212" s="29"/>
    </row>
    <row r="213" customHeight="1" spans="1:20">
      <c r="A213" s="17">
        <v>210</v>
      </c>
      <c r="B213" s="17" t="s">
        <v>71</v>
      </c>
      <c r="C213" s="17" t="s">
        <v>4650</v>
      </c>
      <c r="D213" s="17" t="s">
        <v>1042</v>
      </c>
      <c r="E213" s="18">
        <v>0.0435</v>
      </c>
      <c r="F213" s="19">
        <v>20000</v>
      </c>
      <c r="G213" s="20">
        <v>43811</v>
      </c>
      <c r="H213" s="20">
        <v>44177</v>
      </c>
      <c r="I213" s="24">
        <v>265.833333333333</v>
      </c>
      <c r="J213" s="20">
        <v>43921</v>
      </c>
      <c r="K213" s="17" t="s">
        <v>4199</v>
      </c>
      <c r="L213" s="25">
        <v>0.0435</v>
      </c>
      <c r="M213" s="17" t="s">
        <v>842</v>
      </c>
      <c r="N213" s="17" t="s">
        <v>4651</v>
      </c>
      <c r="O213" s="17" t="s">
        <v>4652</v>
      </c>
      <c r="P213" s="17" t="s">
        <v>53</v>
      </c>
      <c r="Q213" s="17" t="s">
        <v>4202</v>
      </c>
      <c r="R213" s="17" t="str">
        <f>VLOOKUP(O213,'[7]2019年11月-2020年3月31新贷款人员'!$O$133:$R$1129,4,FALSE)</f>
        <v>李根生</v>
      </c>
      <c r="S213" s="17" t="str">
        <f>VLOOKUP(O213,'[7]2019年11月-2020年3月31新贷款人员'!$O$133:$S$1129,5,FALSE)</f>
        <v>623059137802229335</v>
      </c>
      <c r="T213" s="29"/>
    </row>
    <row r="214" customHeight="1" spans="1:20">
      <c r="A214" s="17">
        <v>211</v>
      </c>
      <c r="B214" s="17" t="s">
        <v>71</v>
      </c>
      <c r="C214" s="17" t="s">
        <v>4644</v>
      </c>
      <c r="D214" s="17" t="s">
        <v>1043</v>
      </c>
      <c r="E214" s="18">
        <v>0.0435</v>
      </c>
      <c r="F214" s="19">
        <v>10000</v>
      </c>
      <c r="G214" s="20">
        <v>43811</v>
      </c>
      <c r="H214" s="20">
        <v>44177</v>
      </c>
      <c r="I214" s="24">
        <v>132.916666666667</v>
      </c>
      <c r="J214" s="20">
        <v>43921</v>
      </c>
      <c r="K214" s="17" t="s">
        <v>4199</v>
      </c>
      <c r="L214" s="25">
        <v>0.0435</v>
      </c>
      <c r="M214" s="17" t="s">
        <v>842</v>
      </c>
      <c r="N214" s="17" t="s">
        <v>4645</v>
      </c>
      <c r="O214" s="17" t="s">
        <v>4653</v>
      </c>
      <c r="P214" s="17" t="s">
        <v>53</v>
      </c>
      <c r="Q214" s="17" t="s">
        <v>4202</v>
      </c>
      <c r="R214" s="17" t="str">
        <f>VLOOKUP(O214,'[7]2019年11月-2020年3月31新贷款人员'!$O$133:$R$1129,4,FALSE)</f>
        <v>苗井礼</v>
      </c>
      <c r="S214" s="17" t="str">
        <f>VLOOKUP(O214,'[7]2019年11月-2020年3月31新贷款人员'!$O$133:$S$1129,5,FALSE)</f>
        <v>623059137803175461</v>
      </c>
      <c r="T214" s="29"/>
    </row>
    <row r="215" customHeight="1" spans="1:20">
      <c r="A215" s="17">
        <v>212</v>
      </c>
      <c r="B215" s="17" t="s">
        <v>71</v>
      </c>
      <c r="C215" s="17" t="s">
        <v>4650</v>
      </c>
      <c r="D215" s="17" t="s">
        <v>1044</v>
      </c>
      <c r="E215" s="18">
        <v>0.0435</v>
      </c>
      <c r="F215" s="19">
        <v>20000</v>
      </c>
      <c r="G215" s="20">
        <v>43812</v>
      </c>
      <c r="H215" s="20">
        <v>44178</v>
      </c>
      <c r="I215" s="24">
        <v>263.416666666667</v>
      </c>
      <c r="J215" s="20">
        <v>43921</v>
      </c>
      <c r="K215" s="17" t="s">
        <v>4199</v>
      </c>
      <c r="L215" s="25">
        <v>0.0435</v>
      </c>
      <c r="M215" s="17" t="s">
        <v>842</v>
      </c>
      <c r="N215" s="17" t="s">
        <v>4654</v>
      </c>
      <c r="O215" s="17" t="s">
        <v>4655</v>
      </c>
      <c r="P215" s="17" t="s">
        <v>53</v>
      </c>
      <c r="Q215" s="17" t="s">
        <v>4202</v>
      </c>
      <c r="R215" s="17" t="str">
        <f>VLOOKUP(O215,'[7]2019年11月-2020年3月31新贷款人员'!$O$133:$R$1129,4,FALSE)</f>
        <v>常家军</v>
      </c>
      <c r="S215" s="17" t="str">
        <f>VLOOKUP(O215,'[7]2019年11月-2020年3月31新贷款人员'!$O$133:$S$1129,5,FALSE)</f>
        <v>623059137802022128</v>
      </c>
      <c r="T215" s="29"/>
    </row>
    <row r="216" customHeight="1" spans="1:20">
      <c r="A216" s="17">
        <v>213</v>
      </c>
      <c r="B216" s="17" t="s">
        <v>71</v>
      </c>
      <c r="C216" s="17" t="s">
        <v>4644</v>
      </c>
      <c r="D216" s="17" t="s">
        <v>1045</v>
      </c>
      <c r="E216" s="18">
        <v>0.0435</v>
      </c>
      <c r="F216" s="19">
        <v>50000</v>
      </c>
      <c r="G216" s="20">
        <v>43812</v>
      </c>
      <c r="H216" s="20">
        <v>44178</v>
      </c>
      <c r="I216" s="24">
        <v>658.541666666667</v>
      </c>
      <c r="J216" s="20">
        <v>43921</v>
      </c>
      <c r="K216" s="17" t="s">
        <v>4199</v>
      </c>
      <c r="L216" s="25">
        <v>0.0435</v>
      </c>
      <c r="M216" s="17" t="s">
        <v>842</v>
      </c>
      <c r="N216" s="17" t="s">
        <v>4645</v>
      </c>
      <c r="O216" s="17" t="s">
        <v>4656</v>
      </c>
      <c r="P216" s="17" t="s">
        <v>53</v>
      </c>
      <c r="Q216" s="17" t="s">
        <v>4202</v>
      </c>
      <c r="R216" s="17" t="str">
        <f>VLOOKUP(O216,'[7]2019年11月-2020年3月31新贷款人员'!$O$133:$R$1129,4,FALSE)</f>
        <v>苗陆军</v>
      </c>
      <c r="S216" s="17" t="str">
        <f>VLOOKUP(O216,'[7]2019年11月-2020年3月31新贷款人员'!$O$133:$S$1129,5,FALSE)</f>
        <v>621585137800551158</v>
      </c>
      <c r="T216" s="29"/>
    </row>
    <row r="217" customHeight="1" spans="1:20">
      <c r="A217" s="17">
        <v>214</v>
      </c>
      <c r="B217" s="17" t="s">
        <v>337</v>
      </c>
      <c r="C217" s="17" t="s">
        <v>4657</v>
      </c>
      <c r="D217" s="17" t="s">
        <v>1046</v>
      </c>
      <c r="E217" s="18">
        <v>0.0435</v>
      </c>
      <c r="F217" s="19">
        <v>50000</v>
      </c>
      <c r="G217" s="20">
        <v>43812</v>
      </c>
      <c r="H217" s="20">
        <v>44178</v>
      </c>
      <c r="I217" s="24">
        <v>658.541666666667</v>
      </c>
      <c r="J217" s="20">
        <v>43921</v>
      </c>
      <c r="K217" s="17" t="s">
        <v>4199</v>
      </c>
      <c r="L217" s="25">
        <v>0.0435</v>
      </c>
      <c r="M217" s="17" t="s">
        <v>842</v>
      </c>
      <c r="N217" s="17" t="s">
        <v>4658</v>
      </c>
      <c r="O217" s="17" t="s">
        <v>4659</v>
      </c>
      <c r="P217" s="17" t="s">
        <v>53</v>
      </c>
      <c r="Q217" s="17" t="s">
        <v>4202</v>
      </c>
      <c r="R217" s="17" t="str">
        <f>VLOOKUP(O217,'[2]2019年11月-2020年3月31新贷款人员'!$K$4:$O$97,4,FALSE)</f>
        <v>郭洪生</v>
      </c>
      <c r="S217" s="74" t="str">
        <f>VLOOKUP(O217,'[2]2019年11月-2020年3月31新贷款人员'!$K$4:$O$97,5,FALSE)</f>
        <v>00000023050763785889</v>
      </c>
      <c r="T217" s="9"/>
    </row>
    <row r="218" customHeight="1" spans="1:20">
      <c r="A218" s="17">
        <v>215</v>
      </c>
      <c r="B218" s="17" t="s">
        <v>337</v>
      </c>
      <c r="C218" s="17" t="s">
        <v>4281</v>
      </c>
      <c r="D218" s="17" t="s">
        <v>1047</v>
      </c>
      <c r="E218" s="18">
        <v>0.0435</v>
      </c>
      <c r="F218" s="19">
        <v>50000</v>
      </c>
      <c r="G218" s="20">
        <v>43812</v>
      </c>
      <c r="H218" s="20">
        <v>44178</v>
      </c>
      <c r="I218" s="24">
        <v>658.541666666667</v>
      </c>
      <c r="J218" s="20">
        <v>43921</v>
      </c>
      <c r="K218" s="17" t="s">
        <v>4199</v>
      </c>
      <c r="L218" s="25">
        <v>0.0435</v>
      </c>
      <c r="M218" s="17" t="s">
        <v>842</v>
      </c>
      <c r="N218" s="17" t="s">
        <v>4660</v>
      </c>
      <c r="O218" s="17" t="s">
        <v>4661</v>
      </c>
      <c r="P218" s="17" t="s">
        <v>53</v>
      </c>
      <c r="Q218" s="17" t="s">
        <v>4202</v>
      </c>
      <c r="R218" s="17" t="str">
        <f>VLOOKUP(O218,'[2]2019年11月-2020年3月31新贷款人员'!$K$4:$O$97,4,FALSE)</f>
        <v>耿保磊</v>
      </c>
      <c r="S218" s="74" t="str">
        <f>VLOOKUP(O218,'[2]2019年11月-2020年3月31新贷款人员'!$K$4:$O$97,5,FALSE)</f>
        <v>00000049467033780889</v>
      </c>
      <c r="T218" s="9"/>
    </row>
    <row r="219" customHeight="1" spans="1:20">
      <c r="A219" s="17">
        <v>216</v>
      </c>
      <c r="B219" s="17" t="s">
        <v>337</v>
      </c>
      <c r="C219" s="17" t="s">
        <v>4281</v>
      </c>
      <c r="D219" s="17" t="s">
        <v>1048</v>
      </c>
      <c r="E219" s="18">
        <v>0.0435</v>
      </c>
      <c r="F219" s="19">
        <v>50000</v>
      </c>
      <c r="G219" s="20">
        <v>43812</v>
      </c>
      <c r="H219" s="20">
        <v>44178</v>
      </c>
      <c r="I219" s="24">
        <v>658.541666666667</v>
      </c>
      <c r="J219" s="20">
        <v>43921</v>
      </c>
      <c r="K219" s="17" t="s">
        <v>4199</v>
      </c>
      <c r="L219" s="25">
        <v>0.0435</v>
      </c>
      <c r="M219" s="17" t="s">
        <v>842</v>
      </c>
      <c r="N219" s="17" t="s">
        <v>4662</v>
      </c>
      <c r="O219" s="17" t="s">
        <v>4663</v>
      </c>
      <c r="P219" s="17" t="s">
        <v>53</v>
      </c>
      <c r="Q219" s="17" t="s">
        <v>4202</v>
      </c>
      <c r="R219" s="17" t="str">
        <f>VLOOKUP(O219,'[2]2019年11月-2020年3月31新贷款人员'!$K$4:$O$97,4,FALSE)</f>
        <v>耿保锋</v>
      </c>
      <c r="S219" s="74" t="str">
        <f>VLOOKUP(O219,'[2]2019年11月-2020年3月31新贷款人员'!$K$4:$O$97,5,FALSE)</f>
        <v>00000163098343787889</v>
      </c>
      <c r="T219" s="9"/>
    </row>
    <row r="220" customHeight="1" spans="1:20">
      <c r="A220" s="17">
        <v>217</v>
      </c>
      <c r="B220" s="17" t="s">
        <v>337</v>
      </c>
      <c r="C220" s="17" t="s">
        <v>4281</v>
      </c>
      <c r="D220" s="17" t="s">
        <v>1049</v>
      </c>
      <c r="E220" s="18">
        <v>0.0435</v>
      </c>
      <c r="F220" s="19">
        <v>50000</v>
      </c>
      <c r="G220" s="20">
        <v>43812</v>
      </c>
      <c r="H220" s="20">
        <v>44178</v>
      </c>
      <c r="I220" s="24">
        <v>658.541666666667</v>
      </c>
      <c r="J220" s="20">
        <v>43921</v>
      </c>
      <c r="K220" s="17" t="s">
        <v>4199</v>
      </c>
      <c r="L220" s="25">
        <v>0.0435</v>
      </c>
      <c r="M220" s="17" t="s">
        <v>842</v>
      </c>
      <c r="N220" s="17" t="s">
        <v>4664</v>
      </c>
      <c r="O220" s="17" t="s">
        <v>4665</v>
      </c>
      <c r="P220" s="17" t="s">
        <v>53</v>
      </c>
      <c r="Q220" s="17" t="s">
        <v>4202</v>
      </c>
      <c r="R220" s="17" t="str">
        <f>VLOOKUP(O220,'[2]2019年11月-2020年3月31新贷款人员'!$K$4:$O$97,4,FALSE)</f>
        <v>吴子强</v>
      </c>
      <c r="S220" s="74" t="str">
        <f>VLOOKUP(O220,'[2]2019年11月-2020年3月31新贷款人员'!$K$4:$O$97,5,FALSE)</f>
        <v>0000002303030753785889</v>
      </c>
      <c r="T220" s="9"/>
    </row>
    <row r="221" customHeight="1" spans="1:20">
      <c r="A221" s="17">
        <v>218</v>
      </c>
      <c r="B221" s="17" t="s">
        <v>337</v>
      </c>
      <c r="C221" s="17" t="s">
        <v>4657</v>
      </c>
      <c r="D221" s="17" t="s">
        <v>1050</v>
      </c>
      <c r="E221" s="18">
        <v>0.0435</v>
      </c>
      <c r="F221" s="19">
        <v>50000</v>
      </c>
      <c r="G221" s="20">
        <v>43812</v>
      </c>
      <c r="H221" s="20">
        <v>44178</v>
      </c>
      <c r="I221" s="24">
        <v>658.541666666667</v>
      </c>
      <c r="J221" s="20">
        <v>43921</v>
      </c>
      <c r="K221" s="17" t="s">
        <v>4199</v>
      </c>
      <c r="L221" s="25">
        <v>0.0435</v>
      </c>
      <c r="M221" s="17" t="s">
        <v>842</v>
      </c>
      <c r="N221" s="17" t="s">
        <v>4666</v>
      </c>
      <c r="O221" s="17" t="s">
        <v>4667</v>
      </c>
      <c r="P221" s="17" t="s">
        <v>53</v>
      </c>
      <c r="Q221" s="17" t="s">
        <v>4202</v>
      </c>
      <c r="R221" s="17" t="str">
        <f>VLOOKUP(O221,'[2]2019年11月-2020年3月31新贷款人员'!$K$4:$O$97,4,FALSE)</f>
        <v>范中新</v>
      </c>
      <c r="S221" s="74" t="str">
        <f>VLOOKUP(O221,'[2]2019年11月-2020年3月31新贷款人员'!$K$4:$O$97,5,FALSE)</f>
        <v>00000023043583780889</v>
      </c>
      <c r="T221" s="9"/>
    </row>
    <row r="222" customHeight="1" spans="1:20">
      <c r="A222" s="17">
        <v>219</v>
      </c>
      <c r="B222" s="17" t="s">
        <v>337</v>
      </c>
      <c r="C222" s="17" t="s">
        <v>4657</v>
      </c>
      <c r="D222" s="17" t="s">
        <v>1051</v>
      </c>
      <c r="E222" s="18">
        <v>0.0435</v>
      </c>
      <c r="F222" s="19">
        <v>50000</v>
      </c>
      <c r="G222" s="20">
        <v>43812</v>
      </c>
      <c r="H222" s="20">
        <v>44178</v>
      </c>
      <c r="I222" s="24">
        <v>658.541666666667</v>
      </c>
      <c r="J222" s="20">
        <v>43921</v>
      </c>
      <c r="K222" s="17" t="s">
        <v>4199</v>
      </c>
      <c r="L222" s="25">
        <v>0.0435</v>
      </c>
      <c r="M222" s="17" t="s">
        <v>842</v>
      </c>
      <c r="N222" s="17" t="s">
        <v>4666</v>
      </c>
      <c r="O222" s="17" t="s">
        <v>4668</v>
      </c>
      <c r="P222" s="17" t="s">
        <v>53</v>
      </c>
      <c r="Q222" s="17" t="s">
        <v>4202</v>
      </c>
      <c r="R222" s="17" t="str">
        <f>VLOOKUP(O222,'[2]2019年11月-2020年3月31新贷款人员'!$K$4:$O$97,4,FALSE)</f>
        <v>范红旗</v>
      </c>
      <c r="S222" s="74" t="str">
        <f>VLOOKUP(O222,'[2]2019年11月-2020年3月31新贷款人员'!$K$4:$O$97,5,FALSE)</f>
        <v>37802002600010571</v>
      </c>
      <c r="T222" s="9"/>
    </row>
    <row r="223" customHeight="1" spans="1:20">
      <c r="A223" s="17">
        <v>220</v>
      </c>
      <c r="B223" s="17" t="s">
        <v>337</v>
      </c>
      <c r="C223" s="17" t="s">
        <v>4657</v>
      </c>
      <c r="D223" s="17" t="s">
        <v>1052</v>
      </c>
      <c r="E223" s="18">
        <v>0.0435</v>
      </c>
      <c r="F223" s="19">
        <v>50000</v>
      </c>
      <c r="G223" s="20">
        <v>43812</v>
      </c>
      <c r="H223" s="20">
        <v>44178</v>
      </c>
      <c r="I223" s="24">
        <v>658.541666666667</v>
      </c>
      <c r="J223" s="20">
        <v>43921</v>
      </c>
      <c r="K223" s="17" t="s">
        <v>4199</v>
      </c>
      <c r="L223" s="25">
        <v>0.0435</v>
      </c>
      <c r="M223" s="17" t="s">
        <v>842</v>
      </c>
      <c r="N223" s="17" t="s">
        <v>4666</v>
      </c>
      <c r="O223" s="17" t="s">
        <v>4669</v>
      </c>
      <c r="P223" s="17" t="s">
        <v>53</v>
      </c>
      <c r="Q223" s="17" t="s">
        <v>4202</v>
      </c>
      <c r="R223" s="17" t="str">
        <f>VLOOKUP(O223,'[2]2019年11月-2020年3月31新贷款人员'!$K$4:$O$97,4,FALSE)</f>
        <v>范长征</v>
      </c>
      <c r="S223" s="74" t="str">
        <f>VLOOKUP(O223,'[2]2019年11月-2020年3月31新贷款人员'!$K$4:$O$97,5,FALSE)</f>
        <v>00000023044683787889</v>
      </c>
      <c r="T223" s="9"/>
    </row>
    <row r="224" customHeight="1" spans="1:20">
      <c r="A224" s="17">
        <v>221</v>
      </c>
      <c r="B224" s="17" t="s">
        <v>337</v>
      </c>
      <c r="C224" s="17" t="s">
        <v>4281</v>
      </c>
      <c r="D224" s="17" t="s">
        <v>1053</v>
      </c>
      <c r="E224" s="18">
        <v>0.0435</v>
      </c>
      <c r="F224" s="19">
        <v>50000</v>
      </c>
      <c r="G224" s="20">
        <v>43812</v>
      </c>
      <c r="H224" s="20">
        <v>44178</v>
      </c>
      <c r="I224" s="24">
        <v>658.541666666667</v>
      </c>
      <c r="J224" s="20">
        <v>43921</v>
      </c>
      <c r="K224" s="17" t="s">
        <v>4199</v>
      </c>
      <c r="L224" s="25">
        <v>0.0435</v>
      </c>
      <c r="M224" s="17" t="s">
        <v>842</v>
      </c>
      <c r="N224" s="17" t="s">
        <v>4670</v>
      </c>
      <c r="O224" s="17" t="s">
        <v>4671</v>
      </c>
      <c r="P224" s="17" t="s">
        <v>53</v>
      </c>
      <c r="Q224" s="17" t="s">
        <v>4202</v>
      </c>
      <c r="R224" s="17" t="str">
        <f>VLOOKUP(O224,'[2]2019年11月-2020年3月31新贷款人员'!$K$4:$O$97,4,FALSE)</f>
        <v>李国民</v>
      </c>
      <c r="S224" s="74" t="str">
        <f>VLOOKUP(O224,'[2]2019年11月-2020年3月31新贷款人员'!$K$4:$O$97,5,FALSE)</f>
        <v>00000023037173787889</v>
      </c>
      <c r="T224" s="9"/>
    </row>
    <row r="225" customHeight="1" spans="1:20">
      <c r="A225" s="17">
        <v>222</v>
      </c>
      <c r="B225" s="17" t="s">
        <v>337</v>
      </c>
      <c r="C225" s="17" t="s">
        <v>4672</v>
      </c>
      <c r="D225" s="17" t="s">
        <v>1054</v>
      </c>
      <c r="E225" s="18">
        <v>0.0435</v>
      </c>
      <c r="F225" s="19">
        <v>50000</v>
      </c>
      <c r="G225" s="20">
        <v>43812</v>
      </c>
      <c r="H225" s="20">
        <v>44178</v>
      </c>
      <c r="I225" s="24">
        <v>658.541666666667</v>
      </c>
      <c r="J225" s="20">
        <v>43921</v>
      </c>
      <c r="K225" s="17" t="s">
        <v>4199</v>
      </c>
      <c r="L225" s="25">
        <v>0.0435</v>
      </c>
      <c r="M225" s="17" t="s">
        <v>842</v>
      </c>
      <c r="N225" s="17" t="s">
        <v>4673</v>
      </c>
      <c r="O225" s="17" t="s">
        <v>4674</v>
      </c>
      <c r="P225" s="17" t="s">
        <v>53</v>
      </c>
      <c r="Q225" s="17" t="s">
        <v>4202</v>
      </c>
      <c r="R225" s="17" t="str">
        <f>VLOOKUP(O225,'[2]2019年11月-2020年3月31新贷款人员'!$K$4:$O$97,4,FALSE)</f>
        <v>于建国</v>
      </c>
      <c r="S225" s="74" t="str">
        <f>VLOOKUP(O225,'[2]2019年11月-2020年3月31新贷款人员'!$K$4:$O$97,5,FALSE)</f>
        <v>00000022417403784889</v>
      </c>
      <c r="T225" s="9"/>
    </row>
    <row r="226" customHeight="1" spans="1:20">
      <c r="A226" s="17">
        <v>223</v>
      </c>
      <c r="B226" s="17" t="s">
        <v>337</v>
      </c>
      <c r="C226" s="17" t="s">
        <v>4657</v>
      </c>
      <c r="D226" s="17" t="s">
        <v>1055</v>
      </c>
      <c r="E226" s="18">
        <v>0.0435</v>
      </c>
      <c r="F226" s="19">
        <v>50000</v>
      </c>
      <c r="G226" s="20">
        <v>43812</v>
      </c>
      <c r="H226" s="20">
        <v>44178</v>
      </c>
      <c r="I226" s="24">
        <v>658.541666666667</v>
      </c>
      <c r="J226" s="20">
        <v>43921</v>
      </c>
      <c r="K226" s="17" t="s">
        <v>4199</v>
      </c>
      <c r="L226" s="25">
        <v>0.0435</v>
      </c>
      <c r="M226" s="17" t="s">
        <v>842</v>
      </c>
      <c r="N226" s="17" t="s">
        <v>4666</v>
      </c>
      <c r="O226" s="17" t="s">
        <v>4675</v>
      </c>
      <c r="P226" s="17" t="s">
        <v>53</v>
      </c>
      <c r="Q226" s="17" t="s">
        <v>4202</v>
      </c>
      <c r="R226" s="17" t="str">
        <f>VLOOKUP(O226,'[2]2019年11月-2020年3月31新贷款人员'!$K$4:$O$97,4,FALSE)</f>
        <v>范志良</v>
      </c>
      <c r="S226" s="74" t="str">
        <f>VLOOKUP(O226,'[2]2019年11月-2020年3月31新贷款人员'!$K$4:$O$97,5,FALSE)</f>
        <v>00000067887593781889</v>
      </c>
      <c r="T226" s="9"/>
    </row>
    <row r="227" customHeight="1" spans="1:20">
      <c r="A227" s="17">
        <v>224</v>
      </c>
      <c r="B227" s="17" t="s">
        <v>337</v>
      </c>
      <c r="C227" s="17" t="s">
        <v>4672</v>
      </c>
      <c r="D227" s="17" t="s">
        <v>989</v>
      </c>
      <c r="E227" s="18">
        <v>0.0435</v>
      </c>
      <c r="F227" s="19">
        <v>50000</v>
      </c>
      <c r="G227" s="20">
        <v>43812</v>
      </c>
      <c r="H227" s="20">
        <v>44178</v>
      </c>
      <c r="I227" s="24">
        <v>658.541666666667</v>
      </c>
      <c r="J227" s="20">
        <v>43921</v>
      </c>
      <c r="K227" s="17" t="s">
        <v>4199</v>
      </c>
      <c r="L227" s="25">
        <v>0.0435</v>
      </c>
      <c r="M227" s="17" t="s">
        <v>842</v>
      </c>
      <c r="N227" s="17" t="s">
        <v>4673</v>
      </c>
      <c r="O227" s="17" t="s">
        <v>4676</v>
      </c>
      <c r="P227" s="17" t="s">
        <v>53</v>
      </c>
      <c r="Q227" s="17" t="s">
        <v>4202</v>
      </c>
      <c r="R227" s="17" t="str">
        <f>VLOOKUP(O227,'[2]2019年11月-2020年3月31新贷款人员'!$K$4:$O$97,4,FALSE)</f>
        <v>王志伟</v>
      </c>
      <c r="S227" s="74" t="str">
        <f>VLOOKUP(O227,'[2]2019年11月-2020年3月31新贷款人员'!$K$4:$O$97,5,FALSE)</f>
        <v>37802032300007205</v>
      </c>
      <c r="T227" s="9"/>
    </row>
    <row r="228" customHeight="1" spans="1:20">
      <c r="A228" s="17">
        <v>225</v>
      </c>
      <c r="B228" s="17" t="s">
        <v>337</v>
      </c>
      <c r="C228" s="17" t="s">
        <v>4657</v>
      </c>
      <c r="D228" s="17" t="s">
        <v>1056</v>
      </c>
      <c r="E228" s="18">
        <v>0.0435</v>
      </c>
      <c r="F228" s="19">
        <v>50000</v>
      </c>
      <c r="G228" s="20">
        <v>43813</v>
      </c>
      <c r="H228" s="20">
        <v>44179</v>
      </c>
      <c r="I228" s="24">
        <v>652.5</v>
      </c>
      <c r="J228" s="20">
        <v>43921</v>
      </c>
      <c r="K228" s="17" t="s">
        <v>4199</v>
      </c>
      <c r="L228" s="25">
        <v>0.0435</v>
      </c>
      <c r="M228" s="17" t="s">
        <v>842</v>
      </c>
      <c r="N228" s="17" t="s">
        <v>4666</v>
      </c>
      <c r="O228" s="17" t="s">
        <v>4677</v>
      </c>
      <c r="P228" s="17" t="s">
        <v>53</v>
      </c>
      <c r="Q228" s="17" t="s">
        <v>4202</v>
      </c>
      <c r="R228" s="17" t="str">
        <f>VLOOKUP(O228,'[2]2019年11月-2020年3月31新贷款人员'!$K$4:$O$97,4,FALSE)</f>
        <v>范新亚</v>
      </c>
      <c r="S228" s="74" t="str">
        <f>VLOOKUP(O228,'[2]2019年11月-2020年3月31新贷款人员'!$K$4:$O$97,5,FALSE)</f>
        <v>623059137802082049</v>
      </c>
      <c r="T228" s="9"/>
    </row>
    <row r="229" customHeight="1" spans="1:20">
      <c r="A229" s="17">
        <v>226</v>
      </c>
      <c r="B229" s="17" t="s">
        <v>65</v>
      </c>
      <c r="C229" s="17" t="s">
        <v>4678</v>
      </c>
      <c r="D229" s="17" t="s">
        <v>1057</v>
      </c>
      <c r="E229" s="18">
        <v>0.0435</v>
      </c>
      <c r="F229" s="19">
        <v>50000</v>
      </c>
      <c r="G229" s="20">
        <v>43815</v>
      </c>
      <c r="H229" s="20">
        <v>44181</v>
      </c>
      <c r="I229" s="24">
        <v>640.416666666667</v>
      </c>
      <c r="J229" s="20">
        <v>43921</v>
      </c>
      <c r="K229" s="17" t="s">
        <v>4199</v>
      </c>
      <c r="L229" s="25">
        <v>0.0435</v>
      </c>
      <c r="M229" s="17" t="s">
        <v>52</v>
      </c>
      <c r="N229" s="17" t="s">
        <v>4679</v>
      </c>
      <c r="O229" s="17" t="s">
        <v>4680</v>
      </c>
      <c r="P229" s="17" t="s">
        <v>53</v>
      </c>
      <c r="Q229" s="17" t="s">
        <v>4202</v>
      </c>
      <c r="R229" s="17" t="str">
        <f>VLOOKUP(O229,'[11]2019年11月-2020年3月31新贷款人员'!$O$55:$R$950,4,FALSE)</f>
        <v>张小静</v>
      </c>
      <c r="S229" s="17" t="str">
        <f>VLOOKUP(O229,'[11]2019年11月-2020年3月31新贷款人员'!$O$55:$S$950,5,FALSE)</f>
        <v>623059137801645937</v>
      </c>
      <c r="T229" s="9"/>
    </row>
    <row r="230" customHeight="1" spans="1:20">
      <c r="A230" s="17">
        <v>227</v>
      </c>
      <c r="B230" s="17" t="s">
        <v>65</v>
      </c>
      <c r="C230" s="17" t="s">
        <v>4681</v>
      </c>
      <c r="D230" s="17" t="s">
        <v>1058</v>
      </c>
      <c r="E230" s="18">
        <v>0.0435</v>
      </c>
      <c r="F230" s="19">
        <v>50000</v>
      </c>
      <c r="G230" s="20">
        <v>43815</v>
      </c>
      <c r="H230" s="20">
        <v>44181</v>
      </c>
      <c r="I230" s="24">
        <v>640.416666666667</v>
      </c>
      <c r="J230" s="20">
        <v>43921</v>
      </c>
      <c r="K230" s="17" t="s">
        <v>4199</v>
      </c>
      <c r="L230" s="25">
        <v>0.0435</v>
      </c>
      <c r="M230" s="17" t="s">
        <v>52</v>
      </c>
      <c r="N230" s="17" t="s">
        <v>4682</v>
      </c>
      <c r="O230" s="17" t="s">
        <v>4683</v>
      </c>
      <c r="P230" s="17" t="s">
        <v>53</v>
      </c>
      <c r="Q230" s="17" t="s">
        <v>4202</v>
      </c>
      <c r="R230" s="17" t="str">
        <f>VLOOKUP(O230,'[11]2019年11月-2020年3月31新贷款人员'!$O$55:$R$950,4,FALSE)</f>
        <v>张金堂</v>
      </c>
      <c r="S230" s="17" t="str">
        <f>VLOOKUP(O230,'[11]2019年11月-2020年3月31新贷款人员'!$O$55:$S$950,5,FALSE)</f>
        <v>623059100801935336</v>
      </c>
      <c r="T230" s="9"/>
    </row>
    <row r="231" customHeight="1" spans="1:20">
      <c r="A231" s="17">
        <v>228</v>
      </c>
      <c r="B231" s="17" t="s">
        <v>355</v>
      </c>
      <c r="C231" s="17" t="s">
        <v>4611</v>
      </c>
      <c r="D231" s="17" t="s">
        <v>1060</v>
      </c>
      <c r="E231" s="18">
        <v>0.0435</v>
      </c>
      <c r="F231" s="19">
        <v>50000</v>
      </c>
      <c r="G231" s="20">
        <v>43815</v>
      </c>
      <c r="H231" s="20">
        <v>44181</v>
      </c>
      <c r="I231" s="24">
        <v>640.416666666667</v>
      </c>
      <c r="J231" s="20">
        <v>43921</v>
      </c>
      <c r="K231" s="17" t="s">
        <v>4199</v>
      </c>
      <c r="L231" s="25">
        <v>0.0435</v>
      </c>
      <c r="M231" s="17" t="s">
        <v>1059</v>
      </c>
      <c r="N231" s="17" t="s">
        <v>4612</v>
      </c>
      <c r="O231" s="17" t="s">
        <v>4684</v>
      </c>
      <c r="P231" s="17" t="s">
        <v>53</v>
      </c>
      <c r="Q231" s="17" t="s">
        <v>4202</v>
      </c>
      <c r="R231" s="17" t="str">
        <f>VLOOKUP(O231,'[3]2019年11月-2020年3月31新贷款人员'!$O$4:$R$29,4,FALSE)</f>
        <v>肖岗</v>
      </c>
      <c r="S231" s="17" t="str">
        <f>VLOOKUP(O231,'[3]2019年11月-2020年3月31新贷款人员'!$O$4:$S$29,5,FALSE)</f>
        <v>00000067930053784889</v>
      </c>
      <c r="T231" s="9"/>
    </row>
    <row r="232" customHeight="1" spans="1:20">
      <c r="A232" s="17">
        <v>229</v>
      </c>
      <c r="B232" s="17" t="s">
        <v>355</v>
      </c>
      <c r="C232" s="17" t="s">
        <v>4344</v>
      </c>
      <c r="D232" s="17" t="s">
        <v>1062</v>
      </c>
      <c r="E232" s="18">
        <v>0.0435</v>
      </c>
      <c r="F232" s="19">
        <v>50000</v>
      </c>
      <c r="G232" s="20">
        <v>43815</v>
      </c>
      <c r="H232" s="20">
        <v>44181</v>
      </c>
      <c r="I232" s="24">
        <v>640.416666666667</v>
      </c>
      <c r="J232" s="20">
        <v>43921</v>
      </c>
      <c r="K232" s="17" t="s">
        <v>4199</v>
      </c>
      <c r="L232" s="25">
        <v>0.0435</v>
      </c>
      <c r="M232" s="17" t="s">
        <v>1061</v>
      </c>
      <c r="N232" s="17" t="s">
        <v>4345</v>
      </c>
      <c r="O232" s="17" t="s">
        <v>4685</v>
      </c>
      <c r="P232" s="17" t="s">
        <v>53</v>
      </c>
      <c r="Q232" s="17" t="s">
        <v>4202</v>
      </c>
      <c r="R232" s="17" t="str">
        <f>VLOOKUP(O232,'[3]2019年11月-2020年3月31新贷款人员'!$O$4:$R$29,4,FALSE)</f>
        <v>柳厂</v>
      </c>
      <c r="S232" s="17" t="str">
        <f>VLOOKUP(O232,'[3]2019年11月-2020年3月31新贷款人员'!$O$4:$S$29,5,FALSE)</f>
        <v>00000023256353786889</v>
      </c>
      <c r="T232" s="9"/>
    </row>
    <row r="233" customHeight="1" spans="1:20">
      <c r="A233" s="17">
        <v>230</v>
      </c>
      <c r="B233" s="17" t="s">
        <v>355</v>
      </c>
      <c r="C233" s="17" t="s">
        <v>4344</v>
      </c>
      <c r="D233" s="17" t="s">
        <v>1063</v>
      </c>
      <c r="E233" s="18">
        <v>0.0435</v>
      </c>
      <c r="F233" s="19">
        <v>20000</v>
      </c>
      <c r="G233" s="20">
        <v>43815</v>
      </c>
      <c r="H233" s="20">
        <v>44181</v>
      </c>
      <c r="I233" s="24">
        <v>256.166666666667</v>
      </c>
      <c r="J233" s="20">
        <v>43921</v>
      </c>
      <c r="K233" s="17" t="s">
        <v>4199</v>
      </c>
      <c r="L233" s="25">
        <v>0.0435</v>
      </c>
      <c r="M233" s="17" t="s">
        <v>52</v>
      </c>
      <c r="N233" s="17" t="s">
        <v>4345</v>
      </c>
      <c r="O233" s="17" t="s">
        <v>4686</v>
      </c>
      <c r="P233" s="17" t="s">
        <v>53</v>
      </c>
      <c r="Q233" s="17" t="s">
        <v>4202</v>
      </c>
      <c r="R233" s="17" t="str">
        <f>VLOOKUP(O233,'[3]2019年11月-2020年3月31新贷款人员'!$O$4:$R$29,4,FALSE)</f>
        <v>柳立新</v>
      </c>
      <c r="S233" s="17" t="str">
        <f>VLOOKUP(O233,'[3]2019年11月-2020年3月31新贷款人员'!$O$4:$S$29,5,FALSE)</f>
        <v>37802012300002039</v>
      </c>
      <c r="T233" s="9"/>
    </row>
    <row r="234" customHeight="1" spans="1:20">
      <c r="A234" s="17">
        <v>231</v>
      </c>
      <c r="B234" s="17" t="s">
        <v>71</v>
      </c>
      <c r="C234" s="17" t="s">
        <v>4578</v>
      </c>
      <c r="D234" s="17" t="s">
        <v>1064</v>
      </c>
      <c r="E234" s="18">
        <v>0.0435</v>
      </c>
      <c r="F234" s="19">
        <v>30000</v>
      </c>
      <c r="G234" s="20">
        <v>43817</v>
      </c>
      <c r="H234" s="20">
        <v>44183</v>
      </c>
      <c r="I234" s="24">
        <v>377</v>
      </c>
      <c r="J234" s="20">
        <v>43921</v>
      </c>
      <c r="K234" s="17" t="s">
        <v>4199</v>
      </c>
      <c r="L234" s="25">
        <v>0.0435</v>
      </c>
      <c r="M234" s="17" t="s">
        <v>842</v>
      </c>
      <c r="N234" s="17" t="s">
        <v>4579</v>
      </c>
      <c r="O234" s="17" t="s">
        <v>4687</v>
      </c>
      <c r="P234" s="17" t="s">
        <v>53</v>
      </c>
      <c r="Q234" s="17" t="s">
        <v>4202</v>
      </c>
      <c r="R234" s="17" t="str">
        <f>VLOOKUP(O234,'[7]2019年11月-2020年3月31新贷款人员'!$O$133:$R$1129,4,FALSE)</f>
        <v>李水利</v>
      </c>
      <c r="S234" s="17" t="str">
        <f>VLOOKUP(O234,'[7]2019年11月-2020年3月31新贷款人员'!$O$133:$S$1129,5,FALSE)</f>
        <v>623059137802513449</v>
      </c>
      <c r="T234" s="29"/>
    </row>
    <row r="235" customHeight="1" spans="1:20">
      <c r="A235" s="17">
        <v>232</v>
      </c>
      <c r="B235" s="17" t="s">
        <v>56</v>
      </c>
      <c r="C235" s="17" t="s">
        <v>4688</v>
      </c>
      <c r="D235" s="17" t="s">
        <v>1065</v>
      </c>
      <c r="E235" s="18">
        <v>0.0435</v>
      </c>
      <c r="F235" s="19">
        <v>50000</v>
      </c>
      <c r="G235" s="20">
        <v>43818</v>
      </c>
      <c r="H235" s="20">
        <v>44184</v>
      </c>
      <c r="I235" s="24">
        <v>622.291666666667</v>
      </c>
      <c r="J235" s="20">
        <v>43921</v>
      </c>
      <c r="K235" s="17" t="s">
        <v>4199</v>
      </c>
      <c r="L235" s="25">
        <v>0.0435</v>
      </c>
      <c r="M235" s="17" t="s">
        <v>529</v>
      </c>
      <c r="N235" s="17" t="s">
        <v>4689</v>
      </c>
      <c r="O235" s="17" t="s">
        <v>4690</v>
      </c>
      <c r="P235" s="17" t="s">
        <v>53</v>
      </c>
      <c r="Q235" s="17" t="s">
        <v>4202</v>
      </c>
      <c r="R235" s="17" t="str">
        <f>VLOOKUP(O235,[14]Sheet2!$O$4:$R$93,4,FALSE)</f>
        <v>金桂荣</v>
      </c>
      <c r="S235" s="74" t="str">
        <f>VLOOKUP(O235,[14]Sheet2!$O$4:$S$93,5,FALSE)</f>
        <v>623059137801711556</v>
      </c>
      <c r="T235" s="9"/>
    </row>
    <row r="236" customHeight="1" spans="1:20">
      <c r="A236" s="17">
        <v>233</v>
      </c>
      <c r="B236" s="17" t="s">
        <v>71</v>
      </c>
      <c r="C236" s="17" t="s">
        <v>4691</v>
      </c>
      <c r="D236" s="17" t="s">
        <v>1066</v>
      </c>
      <c r="E236" s="18">
        <v>0.0435</v>
      </c>
      <c r="F236" s="19">
        <v>50000</v>
      </c>
      <c r="G236" s="20">
        <v>43818</v>
      </c>
      <c r="H236" s="20">
        <v>44184</v>
      </c>
      <c r="I236" s="24">
        <v>622.291666666667</v>
      </c>
      <c r="J236" s="20">
        <v>43921</v>
      </c>
      <c r="K236" s="17" t="s">
        <v>4199</v>
      </c>
      <c r="L236" s="25">
        <v>0.0435</v>
      </c>
      <c r="M236" s="17" t="s">
        <v>842</v>
      </c>
      <c r="N236" s="17" t="s">
        <v>4692</v>
      </c>
      <c r="O236" s="17" t="s">
        <v>4693</v>
      </c>
      <c r="P236" s="17" t="s">
        <v>53</v>
      </c>
      <c r="Q236" s="17" t="s">
        <v>4202</v>
      </c>
      <c r="R236" s="17" t="str">
        <f>VLOOKUP(O236,'[7]2019年11月-2020年3月31新贷款人员'!$O$133:$R$1129,4,FALSE)</f>
        <v>李鑫</v>
      </c>
      <c r="S236" s="17" t="str">
        <f>VLOOKUP(O236,'[7]2019年11月-2020年3月31新贷款人员'!$O$133:$S$1129,5,FALSE)</f>
        <v>623059137803464998</v>
      </c>
      <c r="T236" s="29"/>
    </row>
    <row r="237" customHeight="1" spans="1:20">
      <c r="A237" s="17">
        <v>234</v>
      </c>
      <c r="B237" s="17" t="s">
        <v>71</v>
      </c>
      <c r="C237" s="17" t="s">
        <v>4691</v>
      </c>
      <c r="D237" s="17" t="s">
        <v>1067</v>
      </c>
      <c r="E237" s="18">
        <v>0.0435</v>
      </c>
      <c r="F237" s="19">
        <v>20000</v>
      </c>
      <c r="G237" s="20">
        <v>43818</v>
      </c>
      <c r="H237" s="20">
        <v>44184</v>
      </c>
      <c r="I237" s="24">
        <v>248.916666666667</v>
      </c>
      <c r="J237" s="20">
        <v>43921</v>
      </c>
      <c r="K237" s="17" t="s">
        <v>4199</v>
      </c>
      <c r="L237" s="25">
        <v>0.0435</v>
      </c>
      <c r="M237" s="17" t="s">
        <v>842</v>
      </c>
      <c r="N237" s="17" t="s">
        <v>4692</v>
      </c>
      <c r="O237" s="17" t="s">
        <v>4694</v>
      </c>
      <c r="P237" s="17" t="s">
        <v>53</v>
      </c>
      <c r="Q237" s="17" t="s">
        <v>4202</v>
      </c>
      <c r="R237" s="17" t="str">
        <f>VLOOKUP(O237,'[7]2019年11月-2020年3月31新贷款人员'!$O$133:$R$1129,4,FALSE)</f>
        <v>宋华生</v>
      </c>
      <c r="S237" s="17" t="str">
        <f>VLOOKUP(O237,'[7]2019年11月-2020年3月31新贷款人员'!$O$133:$S$1129,5,FALSE)</f>
        <v>623059137801505248</v>
      </c>
      <c r="T237" s="29"/>
    </row>
    <row r="238" customHeight="1" spans="1:20">
      <c r="A238" s="17">
        <v>235</v>
      </c>
      <c r="B238" s="17" t="s">
        <v>71</v>
      </c>
      <c r="C238" s="17" t="s">
        <v>4578</v>
      </c>
      <c r="D238" s="17" t="s">
        <v>1068</v>
      </c>
      <c r="E238" s="18">
        <v>0.0435</v>
      </c>
      <c r="F238" s="19">
        <v>30000</v>
      </c>
      <c r="G238" s="20">
        <v>43818</v>
      </c>
      <c r="H238" s="20">
        <v>44184</v>
      </c>
      <c r="I238" s="24">
        <v>373.375</v>
      </c>
      <c r="J238" s="20">
        <v>43921</v>
      </c>
      <c r="K238" s="17" t="s">
        <v>4199</v>
      </c>
      <c r="L238" s="25">
        <v>0.0435</v>
      </c>
      <c r="M238" s="17" t="s">
        <v>842</v>
      </c>
      <c r="N238" s="17" t="s">
        <v>4579</v>
      </c>
      <c r="O238" s="17" t="s">
        <v>4695</v>
      </c>
      <c r="P238" s="17" t="s">
        <v>53</v>
      </c>
      <c r="Q238" s="17" t="s">
        <v>4202</v>
      </c>
      <c r="R238" s="17" t="str">
        <f>VLOOKUP(O238,'[7]2019年11月-2020年3月31新贷款人员'!$O$133:$R$1129,4,FALSE)</f>
        <v>李炎喜</v>
      </c>
      <c r="S238" s="17" t="str">
        <f>VLOOKUP(O238,'[7]2019年11月-2020年3月31新贷款人员'!$O$133:$S$1129,5,FALSE)</f>
        <v>37821002400007549</v>
      </c>
      <c r="T238" s="29"/>
    </row>
    <row r="239" customHeight="1" spans="1:20">
      <c r="A239" s="17">
        <v>236</v>
      </c>
      <c r="B239" s="17" t="s">
        <v>71</v>
      </c>
      <c r="C239" s="17" t="s">
        <v>4578</v>
      </c>
      <c r="D239" s="17" t="s">
        <v>1069</v>
      </c>
      <c r="E239" s="18">
        <v>0.0435</v>
      </c>
      <c r="F239" s="19">
        <v>30000</v>
      </c>
      <c r="G239" s="20">
        <v>43818</v>
      </c>
      <c r="H239" s="20">
        <v>44184</v>
      </c>
      <c r="I239" s="24">
        <v>373.375</v>
      </c>
      <c r="J239" s="20">
        <v>43921</v>
      </c>
      <c r="K239" s="17" t="s">
        <v>4199</v>
      </c>
      <c r="L239" s="25">
        <v>0.0435</v>
      </c>
      <c r="M239" s="17" t="s">
        <v>842</v>
      </c>
      <c r="N239" s="17" t="s">
        <v>4579</v>
      </c>
      <c r="O239" s="17" t="s">
        <v>4696</v>
      </c>
      <c r="P239" s="17" t="s">
        <v>53</v>
      </c>
      <c r="Q239" s="17" t="s">
        <v>4202</v>
      </c>
      <c r="R239" s="17" t="str">
        <f>VLOOKUP(O239,'[7]2019年11月-2020年3月31新贷款人员'!$O$133:$R$1129,4,FALSE)</f>
        <v>王大兴</v>
      </c>
      <c r="S239" s="17" t="str">
        <f>VLOOKUP(O239,'[7]2019年11月-2020年3月31新贷款人员'!$O$133:$S$1129,5,FALSE)</f>
        <v>623059137803640365</v>
      </c>
      <c r="T239" s="29"/>
    </row>
    <row r="240" customHeight="1" spans="1:20">
      <c r="A240" s="17">
        <v>237</v>
      </c>
      <c r="B240" s="17" t="s">
        <v>71</v>
      </c>
      <c r="C240" s="17" t="s">
        <v>4496</v>
      </c>
      <c r="D240" s="17" t="s">
        <v>1070</v>
      </c>
      <c r="E240" s="18">
        <v>0.0435</v>
      </c>
      <c r="F240" s="19">
        <v>50000</v>
      </c>
      <c r="G240" s="20">
        <v>43818</v>
      </c>
      <c r="H240" s="20">
        <v>44184</v>
      </c>
      <c r="I240" s="24">
        <v>622.291666666667</v>
      </c>
      <c r="J240" s="20">
        <v>43921</v>
      </c>
      <c r="K240" s="17" t="s">
        <v>4199</v>
      </c>
      <c r="L240" s="25">
        <v>0.0435</v>
      </c>
      <c r="M240" s="17" t="s">
        <v>842</v>
      </c>
      <c r="N240" s="17" t="s">
        <v>4697</v>
      </c>
      <c r="O240" s="17" t="s">
        <v>4698</v>
      </c>
      <c r="P240" s="17" t="s">
        <v>53</v>
      </c>
      <c r="Q240" s="17" t="s">
        <v>4202</v>
      </c>
      <c r="R240" s="17" t="str">
        <f>VLOOKUP(O240,'[7]2019年11月-2020年3月31新贷款人员'!$O$133:$R$1129,4,FALSE)</f>
        <v>王纪伟</v>
      </c>
      <c r="S240" s="17" t="str">
        <f>VLOOKUP(O240,'[7]2019年11月-2020年3月31新贷款人员'!$O$133:$S$1129,5,FALSE)</f>
        <v>622991137800772941</v>
      </c>
      <c r="T240" s="29"/>
    </row>
    <row r="241" customHeight="1" spans="1:20">
      <c r="A241" s="17">
        <v>238</v>
      </c>
      <c r="B241" s="17" t="s">
        <v>71</v>
      </c>
      <c r="C241" s="17" t="s">
        <v>4578</v>
      </c>
      <c r="D241" s="17" t="s">
        <v>1071</v>
      </c>
      <c r="E241" s="18">
        <v>0.0435</v>
      </c>
      <c r="F241" s="19">
        <v>50000</v>
      </c>
      <c r="G241" s="20">
        <v>43818</v>
      </c>
      <c r="H241" s="20">
        <v>44184</v>
      </c>
      <c r="I241" s="24">
        <v>622.291666666667</v>
      </c>
      <c r="J241" s="20">
        <v>43921</v>
      </c>
      <c r="K241" s="17" t="s">
        <v>4199</v>
      </c>
      <c r="L241" s="25">
        <v>0.0435</v>
      </c>
      <c r="M241" s="17" t="s">
        <v>842</v>
      </c>
      <c r="N241" s="17" t="s">
        <v>4699</v>
      </c>
      <c r="O241" s="17" t="s">
        <v>4700</v>
      </c>
      <c r="P241" s="17" t="s">
        <v>53</v>
      </c>
      <c r="Q241" s="17" t="s">
        <v>4202</v>
      </c>
      <c r="R241" s="17" t="str">
        <f>VLOOKUP(O241,'[7]2019年11月-2020年3月31新贷款人员'!$O$133:$R$1129,4,FALSE)</f>
        <v>李三军</v>
      </c>
      <c r="S241" s="17" t="str">
        <f>VLOOKUP(O241,'[7]2019年11月-2020年3月31新贷款人员'!$O$133:$S$1129,5,FALSE)</f>
        <v>623059137803640373</v>
      </c>
      <c r="T241" s="29"/>
    </row>
    <row r="242" customHeight="1" spans="1:20">
      <c r="A242" s="17">
        <v>239</v>
      </c>
      <c r="B242" s="17" t="s">
        <v>71</v>
      </c>
      <c r="C242" s="17" t="s">
        <v>4496</v>
      </c>
      <c r="D242" s="17" t="s">
        <v>1072</v>
      </c>
      <c r="E242" s="18">
        <v>0.0435</v>
      </c>
      <c r="F242" s="19">
        <v>50000</v>
      </c>
      <c r="G242" s="20">
        <v>43818</v>
      </c>
      <c r="H242" s="20">
        <v>44184</v>
      </c>
      <c r="I242" s="24">
        <v>622.291666666667</v>
      </c>
      <c r="J242" s="20">
        <v>43921</v>
      </c>
      <c r="K242" s="17" t="s">
        <v>4199</v>
      </c>
      <c r="L242" s="25">
        <v>0.0435</v>
      </c>
      <c r="M242" s="17" t="s">
        <v>842</v>
      </c>
      <c r="N242" s="17" t="s">
        <v>4697</v>
      </c>
      <c r="O242" s="17" t="s">
        <v>4701</v>
      </c>
      <c r="P242" s="17" t="s">
        <v>53</v>
      </c>
      <c r="Q242" s="17" t="s">
        <v>4202</v>
      </c>
      <c r="R242" s="17" t="str">
        <f>VLOOKUP(O242,'[7]2019年11月-2020年3月31新贷款人员'!$O$133:$R$1129,4,FALSE)</f>
        <v>闫超齐</v>
      </c>
      <c r="S242" s="17" t="str">
        <f>VLOOKUP(O242,'[7]2019年11月-2020年3月31新贷款人员'!$O$133:$S$1129,5,FALSE)</f>
        <v>623059137803640399</v>
      </c>
      <c r="T242" s="29"/>
    </row>
    <row r="243" customHeight="1" spans="1:20">
      <c r="A243" s="17">
        <v>240</v>
      </c>
      <c r="B243" s="17" t="s">
        <v>71</v>
      </c>
      <c r="C243" s="17" t="s">
        <v>4691</v>
      </c>
      <c r="D243" s="17" t="s">
        <v>1073</v>
      </c>
      <c r="E243" s="18">
        <v>0.0435</v>
      </c>
      <c r="F243" s="19">
        <v>50000</v>
      </c>
      <c r="G243" s="20">
        <v>43818</v>
      </c>
      <c r="H243" s="20">
        <v>44184</v>
      </c>
      <c r="I243" s="24">
        <v>622.291666666667</v>
      </c>
      <c r="J243" s="20">
        <v>43921</v>
      </c>
      <c r="K243" s="17" t="s">
        <v>4199</v>
      </c>
      <c r="L243" s="25">
        <v>0.0435</v>
      </c>
      <c r="M243" s="17" t="s">
        <v>842</v>
      </c>
      <c r="N243" s="17" t="s">
        <v>4692</v>
      </c>
      <c r="O243" s="17" t="s">
        <v>4702</v>
      </c>
      <c r="P243" s="17" t="s">
        <v>53</v>
      </c>
      <c r="Q243" s="17" t="s">
        <v>4202</v>
      </c>
      <c r="R243" s="17" t="str">
        <f>VLOOKUP(O243,'[7]2019年11月-2020年3月31新贷款人员'!$O$133:$R$1129,4,FALSE)</f>
        <v>刘景理</v>
      </c>
      <c r="S243" s="17" t="str">
        <f>VLOOKUP(O243,'[7]2019年11月-2020年3月31新贷款人员'!$O$133:$S$1129,5,FALSE)</f>
        <v>37802012100001955</v>
      </c>
      <c r="T243" s="29"/>
    </row>
    <row r="244" customHeight="1" spans="1:20">
      <c r="A244" s="17">
        <v>241</v>
      </c>
      <c r="B244" s="17" t="s">
        <v>71</v>
      </c>
      <c r="C244" s="17" t="s">
        <v>4691</v>
      </c>
      <c r="D244" s="17" t="s">
        <v>1074</v>
      </c>
      <c r="E244" s="18">
        <v>0.0435</v>
      </c>
      <c r="F244" s="19">
        <v>50000</v>
      </c>
      <c r="G244" s="20">
        <v>43818</v>
      </c>
      <c r="H244" s="20">
        <v>44184</v>
      </c>
      <c r="I244" s="24">
        <v>622.291666666667</v>
      </c>
      <c r="J244" s="20">
        <v>43921</v>
      </c>
      <c r="K244" s="17" t="s">
        <v>4199</v>
      </c>
      <c r="L244" s="25">
        <v>0.0435</v>
      </c>
      <c r="M244" s="17" t="s">
        <v>842</v>
      </c>
      <c r="N244" s="17" t="s">
        <v>4703</v>
      </c>
      <c r="O244" s="17" t="s">
        <v>4704</v>
      </c>
      <c r="P244" s="17" t="s">
        <v>53</v>
      </c>
      <c r="Q244" s="17" t="s">
        <v>4202</v>
      </c>
      <c r="R244" s="17" t="str">
        <f>VLOOKUP(O244,'[7]2019年11月-2020年3月31新贷款人员'!$O$133:$R$1129,4,FALSE)</f>
        <v>耿贝贝</v>
      </c>
      <c r="S244" s="17" t="str">
        <f>VLOOKUP(O244,'[7]2019年11月-2020年3月31新贷款人员'!$O$133:$S$1129,5,FALSE)</f>
        <v>623059137802688738</v>
      </c>
      <c r="T244" s="29"/>
    </row>
    <row r="245" customHeight="1" spans="1:20">
      <c r="A245" s="17">
        <v>242</v>
      </c>
      <c r="B245" s="17" t="s">
        <v>63</v>
      </c>
      <c r="C245" s="17" t="s">
        <v>4705</v>
      </c>
      <c r="D245" s="17" t="s">
        <v>1075</v>
      </c>
      <c r="E245" s="18">
        <v>0.0435</v>
      </c>
      <c r="F245" s="19">
        <v>10000</v>
      </c>
      <c r="G245" s="20">
        <v>43818</v>
      </c>
      <c r="H245" s="20">
        <v>44184</v>
      </c>
      <c r="I245" s="24">
        <v>124.458333333333</v>
      </c>
      <c r="J245" s="20">
        <v>43921</v>
      </c>
      <c r="K245" s="17" t="s">
        <v>4199</v>
      </c>
      <c r="L245" s="25">
        <v>0.0435</v>
      </c>
      <c r="M245" s="17" t="s">
        <v>538</v>
      </c>
      <c r="N245" s="17" t="s">
        <v>4706</v>
      </c>
      <c r="O245" s="17" t="s">
        <v>4707</v>
      </c>
      <c r="P245" s="17" t="s">
        <v>53</v>
      </c>
      <c r="Q245" s="17" t="s">
        <v>4202</v>
      </c>
      <c r="R245" s="17" t="str">
        <f>VLOOKUP(O245,'[17]2019.11-2020.3新贷人员贴息'!$O$3:$R$55,4,FALSE)</f>
        <v>郑文生</v>
      </c>
      <c r="S245" s="74" t="str">
        <f>VLOOKUP(O245,'[17]2019.11-2020.3新贷人员贴息'!$O$3:$S$55,5,FALSE)</f>
        <v>00000071953983786889</v>
      </c>
      <c r="T245" s="9"/>
    </row>
    <row r="246" customHeight="1" spans="1:20">
      <c r="A246" s="17">
        <v>243</v>
      </c>
      <c r="B246" s="17" t="s">
        <v>63</v>
      </c>
      <c r="C246" s="17" t="s">
        <v>4708</v>
      </c>
      <c r="D246" s="17" t="s">
        <v>1076</v>
      </c>
      <c r="E246" s="18">
        <v>0.0435</v>
      </c>
      <c r="F246" s="19">
        <v>10000</v>
      </c>
      <c r="G246" s="20">
        <v>43818</v>
      </c>
      <c r="H246" s="20">
        <v>44184</v>
      </c>
      <c r="I246" s="24">
        <v>124.458333333333</v>
      </c>
      <c r="J246" s="20">
        <v>43921</v>
      </c>
      <c r="K246" s="17" t="s">
        <v>4199</v>
      </c>
      <c r="L246" s="25">
        <v>0.0435</v>
      </c>
      <c r="M246" s="17" t="s">
        <v>538</v>
      </c>
      <c r="N246" s="17" t="s">
        <v>4709</v>
      </c>
      <c r="O246" s="17" t="s">
        <v>4710</v>
      </c>
      <c r="P246" s="17" t="s">
        <v>53</v>
      </c>
      <c r="Q246" s="17" t="s">
        <v>4202</v>
      </c>
      <c r="R246" s="17" t="str">
        <f>VLOOKUP(O246,'[17]2019.11-2020.3新贷人员贴息'!$O$3:$R$55,4,FALSE)</f>
        <v>张军锋</v>
      </c>
      <c r="S246" s="74" t="str">
        <f>VLOOKUP(O246,'[17]2019.11-2020.3新贷人员贴息'!$O$3:$S$55,5,FALSE)</f>
        <v>623059137802698406</v>
      </c>
      <c r="T246" s="9"/>
    </row>
    <row r="247" customHeight="1" spans="1:20">
      <c r="A247" s="17">
        <v>244</v>
      </c>
      <c r="B247" s="17" t="s">
        <v>63</v>
      </c>
      <c r="C247" s="17" t="s">
        <v>4708</v>
      </c>
      <c r="D247" s="17" t="s">
        <v>1077</v>
      </c>
      <c r="E247" s="18">
        <v>0.0435</v>
      </c>
      <c r="F247" s="19">
        <v>10000</v>
      </c>
      <c r="G247" s="20">
        <v>43818</v>
      </c>
      <c r="H247" s="20">
        <v>44184</v>
      </c>
      <c r="I247" s="24">
        <v>124.458333333333</v>
      </c>
      <c r="J247" s="20">
        <v>43921</v>
      </c>
      <c r="K247" s="17" t="s">
        <v>4199</v>
      </c>
      <c r="L247" s="25">
        <v>0.0435</v>
      </c>
      <c r="M247" s="17" t="s">
        <v>538</v>
      </c>
      <c r="N247" s="17" t="s">
        <v>4711</v>
      </c>
      <c r="O247" s="17" t="s">
        <v>4712</v>
      </c>
      <c r="P247" s="17" t="s">
        <v>53</v>
      </c>
      <c r="Q247" s="17" t="s">
        <v>4202</v>
      </c>
      <c r="R247" s="17" t="str">
        <f>VLOOKUP(O247,'[17]2019.11-2020.3新贷人员贴息'!$O$3:$R$55,4,FALSE)</f>
        <v>王小刚</v>
      </c>
      <c r="S247" s="74" t="str">
        <f>VLOOKUP(O247,'[17]2019.11-2020.3新贷人员贴息'!$O$3:$S$55,5,FALSE)</f>
        <v>623059137803402998</v>
      </c>
      <c r="T247" s="9"/>
    </row>
    <row r="248" customHeight="1" spans="1:20">
      <c r="A248" s="17">
        <v>245</v>
      </c>
      <c r="B248" s="17" t="s">
        <v>63</v>
      </c>
      <c r="C248" s="17" t="s">
        <v>4454</v>
      </c>
      <c r="D248" s="17" t="s">
        <v>1078</v>
      </c>
      <c r="E248" s="18">
        <v>0.0435</v>
      </c>
      <c r="F248" s="19">
        <v>10000</v>
      </c>
      <c r="G248" s="20">
        <v>43818</v>
      </c>
      <c r="H248" s="20">
        <v>44184</v>
      </c>
      <c r="I248" s="24">
        <v>124.458333333333</v>
      </c>
      <c r="J248" s="20">
        <v>43921</v>
      </c>
      <c r="K248" s="17" t="s">
        <v>4199</v>
      </c>
      <c r="L248" s="25">
        <v>0.0435</v>
      </c>
      <c r="M248" s="17" t="s">
        <v>538</v>
      </c>
      <c r="N248" s="17" t="s">
        <v>4457</v>
      </c>
      <c r="O248" s="17" t="s">
        <v>4713</v>
      </c>
      <c r="P248" s="17" t="s">
        <v>53</v>
      </c>
      <c r="Q248" s="17" t="s">
        <v>4202</v>
      </c>
      <c r="R248" s="17" t="str">
        <f>VLOOKUP(O248,'[17]2019.11-2020.3新贷人员贴息'!$O$3:$R$55,4,FALSE)</f>
        <v>王彩</v>
      </c>
      <c r="S248" s="74" t="str">
        <f>VLOOKUP(O248,'[17]2019.11-2020.3新贷人员贴息'!$O$3:$S$55,5,FALSE)</f>
        <v>623059137801870204</v>
      </c>
      <c r="T248" s="9"/>
    </row>
    <row r="249" customHeight="1" spans="1:20">
      <c r="A249" s="17">
        <v>246</v>
      </c>
      <c r="B249" s="17" t="s">
        <v>63</v>
      </c>
      <c r="C249" s="17" t="s">
        <v>4454</v>
      </c>
      <c r="D249" s="17" t="s">
        <v>1079</v>
      </c>
      <c r="E249" s="18">
        <v>0.0435</v>
      </c>
      <c r="F249" s="19">
        <v>10000</v>
      </c>
      <c r="G249" s="20">
        <v>43818</v>
      </c>
      <c r="H249" s="20">
        <v>44184</v>
      </c>
      <c r="I249" s="24">
        <v>124.458333333333</v>
      </c>
      <c r="J249" s="20">
        <v>43921</v>
      </c>
      <c r="K249" s="17" t="s">
        <v>4199</v>
      </c>
      <c r="L249" s="25">
        <v>0.0435</v>
      </c>
      <c r="M249" s="17" t="s">
        <v>538</v>
      </c>
      <c r="N249" s="17" t="s">
        <v>4457</v>
      </c>
      <c r="O249" s="17" t="s">
        <v>4714</v>
      </c>
      <c r="P249" s="17" t="s">
        <v>53</v>
      </c>
      <c r="Q249" s="17" t="s">
        <v>4202</v>
      </c>
      <c r="R249" s="17" t="str">
        <f>VLOOKUP(O249,'[17]2019.11-2020.3新贷人员贴息'!$O$3:$R$55,4,FALSE)</f>
        <v>王双成</v>
      </c>
      <c r="S249" s="74" t="str">
        <f>VLOOKUP(O249,'[17]2019.11-2020.3新贷人员贴息'!$O$3:$S$55,5,FALSE)</f>
        <v>623059137801983254</v>
      </c>
      <c r="T249" s="9"/>
    </row>
    <row r="250" customHeight="1" spans="1:20">
      <c r="A250" s="17">
        <v>247</v>
      </c>
      <c r="B250" s="17" t="s">
        <v>63</v>
      </c>
      <c r="C250" s="17" t="s">
        <v>4715</v>
      </c>
      <c r="D250" s="17" t="s">
        <v>1080</v>
      </c>
      <c r="E250" s="18">
        <v>0.0435</v>
      </c>
      <c r="F250" s="19">
        <v>10000</v>
      </c>
      <c r="G250" s="20">
        <v>43818</v>
      </c>
      <c r="H250" s="20">
        <v>44184</v>
      </c>
      <c r="I250" s="24">
        <v>124.458333333333</v>
      </c>
      <c r="J250" s="20">
        <v>43921</v>
      </c>
      <c r="K250" s="17" t="s">
        <v>4199</v>
      </c>
      <c r="L250" s="25">
        <v>0.0435</v>
      </c>
      <c r="M250" s="17" t="s">
        <v>538</v>
      </c>
      <c r="N250" s="17" t="s">
        <v>4716</v>
      </c>
      <c r="O250" s="17" t="s">
        <v>4717</v>
      </c>
      <c r="P250" s="17" t="s">
        <v>53</v>
      </c>
      <c r="Q250" s="17" t="s">
        <v>4202</v>
      </c>
      <c r="R250" s="17" t="str">
        <f>VLOOKUP(O250,'[17]2019.11-2020.3新贷人员贴息'!$O$3:$R$55,4,FALSE)</f>
        <v>樊金玲</v>
      </c>
      <c r="S250" s="74" t="str">
        <f>VLOOKUP(O250,'[17]2019.11-2020.3新贷人员贴息'!$O$3:$S$55,5,FALSE)</f>
        <v>623059137802101773</v>
      </c>
      <c r="T250" s="9"/>
    </row>
    <row r="251" customHeight="1" spans="1:20">
      <c r="A251" s="17">
        <v>248</v>
      </c>
      <c r="B251" s="17" t="s">
        <v>63</v>
      </c>
      <c r="C251" s="17" t="s">
        <v>4705</v>
      </c>
      <c r="D251" s="17" t="s">
        <v>1081</v>
      </c>
      <c r="E251" s="18">
        <v>0.0435</v>
      </c>
      <c r="F251" s="19">
        <v>20000</v>
      </c>
      <c r="G251" s="20">
        <v>43818</v>
      </c>
      <c r="H251" s="20">
        <v>44184</v>
      </c>
      <c r="I251" s="24">
        <v>248.916666666667</v>
      </c>
      <c r="J251" s="20">
        <v>43921</v>
      </c>
      <c r="K251" s="17" t="s">
        <v>4199</v>
      </c>
      <c r="L251" s="25">
        <v>0.0435</v>
      </c>
      <c r="M251" s="17" t="s">
        <v>538</v>
      </c>
      <c r="N251" s="17" t="s">
        <v>4706</v>
      </c>
      <c r="O251" s="17" t="s">
        <v>4718</v>
      </c>
      <c r="P251" s="17" t="s">
        <v>53</v>
      </c>
      <c r="Q251" s="17" t="s">
        <v>4202</v>
      </c>
      <c r="R251" s="17" t="str">
        <f>VLOOKUP(O251,'[17]2019.11-2020.3新贷人员贴息'!$O$3:$R$55,4,FALSE)</f>
        <v>刘小倩</v>
      </c>
      <c r="S251" s="74" t="str">
        <f>VLOOKUP(O251,'[17]2019.11-2020.3新贷人员贴息'!$O$3:$S$55,5,FALSE)</f>
        <v>623059137803330652</v>
      </c>
      <c r="T251" s="9"/>
    </row>
    <row r="252" customHeight="1" spans="1:20">
      <c r="A252" s="17">
        <v>249</v>
      </c>
      <c r="B252" s="17" t="s">
        <v>71</v>
      </c>
      <c r="C252" s="17" t="s">
        <v>4496</v>
      </c>
      <c r="D252" s="17" t="s">
        <v>1082</v>
      </c>
      <c r="E252" s="18">
        <v>0.0435</v>
      </c>
      <c r="F252" s="19">
        <v>50000</v>
      </c>
      <c r="G252" s="20">
        <v>43818</v>
      </c>
      <c r="H252" s="20">
        <v>44184</v>
      </c>
      <c r="I252" s="24">
        <v>622.291666666667</v>
      </c>
      <c r="J252" s="20">
        <v>43921</v>
      </c>
      <c r="K252" s="17" t="s">
        <v>4199</v>
      </c>
      <c r="L252" s="25">
        <v>0.0435</v>
      </c>
      <c r="M252" s="17" t="s">
        <v>842</v>
      </c>
      <c r="N252" s="17" t="s">
        <v>4697</v>
      </c>
      <c r="O252" s="17" t="s">
        <v>4719</v>
      </c>
      <c r="P252" s="17" t="s">
        <v>53</v>
      </c>
      <c r="Q252" s="17" t="s">
        <v>4202</v>
      </c>
      <c r="R252" s="17" t="str">
        <f>VLOOKUP(O252,'[7]2019年11月-2020年3月31新贷款人员'!$O$133:$R$1129,4,FALSE)</f>
        <v>王金英</v>
      </c>
      <c r="S252" s="17" t="str">
        <f>VLOOKUP(O252,'[7]2019年11月-2020年3月31新贷款人员'!$O$133:$S$1129,5,FALSE)</f>
        <v>623059137801849612</v>
      </c>
      <c r="T252" s="29"/>
    </row>
    <row r="253" customHeight="1" spans="1:20">
      <c r="A253" s="17">
        <v>250</v>
      </c>
      <c r="B253" s="17" t="s">
        <v>4615</v>
      </c>
      <c r="C253" s="17" t="s">
        <v>4720</v>
      </c>
      <c r="D253" s="17" t="s">
        <v>1083</v>
      </c>
      <c r="E253" s="18">
        <v>0.0435</v>
      </c>
      <c r="F253" s="19">
        <v>50000</v>
      </c>
      <c r="G253" s="20">
        <v>43819</v>
      </c>
      <c r="H253" s="20">
        <v>44185</v>
      </c>
      <c r="I253" s="24">
        <v>616.25</v>
      </c>
      <c r="J253" s="20">
        <v>43921</v>
      </c>
      <c r="K253" s="17" t="s">
        <v>4199</v>
      </c>
      <c r="L253" s="25">
        <v>0.0435</v>
      </c>
      <c r="M253" s="17" t="s">
        <v>538</v>
      </c>
      <c r="N253" s="17" t="s">
        <v>4721</v>
      </c>
      <c r="O253" s="17" t="s">
        <v>4722</v>
      </c>
      <c r="P253" s="17" t="s">
        <v>53</v>
      </c>
      <c r="Q253" s="17" t="s">
        <v>4202</v>
      </c>
      <c r="R253" s="17" t="str">
        <f>VLOOKUP(O253,'[19]2019年11月-2020年3月31新贷款人员'!$O$4:$R$86,4,FALSE)</f>
        <v>王志强</v>
      </c>
      <c r="S253" s="17" t="str">
        <f>VLOOKUP(O253,'[19]2019年11月-2020年3月31新贷款人员'!$O$4:$S$86,5,FALSE)</f>
        <v>623059137802674712</v>
      </c>
      <c r="T253" s="9"/>
    </row>
    <row r="254" customHeight="1" spans="1:20">
      <c r="A254" s="17">
        <v>251</v>
      </c>
      <c r="B254" s="17" t="s">
        <v>4615</v>
      </c>
      <c r="C254" s="17" t="s">
        <v>4720</v>
      </c>
      <c r="D254" s="17" t="s">
        <v>1084</v>
      </c>
      <c r="E254" s="18">
        <v>0.0435</v>
      </c>
      <c r="F254" s="19">
        <v>30000</v>
      </c>
      <c r="G254" s="20">
        <v>43819</v>
      </c>
      <c r="H254" s="20">
        <v>44185</v>
      </c>
      <c r="I254" s="24">
        <v>369.75</v>
      </c>
      <c r="J254" s="20">
        <v>43921</v>
      </c>
      <c r="K254" s="17" t="s">
        <v>4199</v>
      </c>
      <c r="L254" s="25">
        <v>0.0435</v>
      </c>
      <c r="M254" s="17" t="s">
        <v>538</v>
      </c>
      <c r="N254" s="17" t="s">
        <v>4723</v>
      </c>
      <c r="O254" s="17" t="s">
        <v>4724</v>
      </c>
      <c r="P254" s="17" t="s">
        <v>53</v>
      </c>
      <c r="Q254" s="17" t="s">
        <v>4202</v>
      </c>
      <c r="R254" s="17" t="str">
        <f>VLOOKUP(O254,'[19]2019年11月-2020年3月31新贷款人员'!$O$4:$R$86,4,FALSE)</f>
        <v>陈小毛</v>
      </c>
      <c r="S254" s="17" t="str">
        <f>VLOOKUP(O254,'[19]2019年11月-2020年3月31新贷款人员'!$O$4:$S$86,5,FALSE)</f>
        <v>00000025269603788889</v>
      </c>
      <c r="T254" s="9"/>
    </row>
    <row r="255" customHeight="1" spans="1:20">
      <c r="A255" s="17">
        <v>252</v>
      </c>
      <c r="B255" s="17" t="s">
        <v>4615</v>
      </c>
      <c r="C255" s="17" t="s">
        <v>4725</v>
      </c>
      <c r="D255" s="17" t="s">
        <v>1085</v>
      </c>
      <c r="E255" s="18">
        <v>0.0435</v>
      </c>
      <c r="F255" s="19">
        <v>30000</v>
      </c>
      <c r="G255" s="20">
        <v>43819</v>
      </c>
      <c r="H255" s="20">
        <v>44185</v>
      </c>
      <c r="I255" s="24">
        <v>369.75</v>
      </c>
      <c r="J255" s="20">
        <v>43921</v>
      </c>
      <c r="K255" s="17" t="s">
        <v>4199</v>
      </c>
      <c r="L255" s="25">
        <v>0.0435</v>
      </c>
      <c r="M255" s="17" t="s">
        <v>538</v>
      </c>
      <c r="N255" s="17" t="s">
        <v>4726</v>
      </c>
      <c r="O255" s="17" t="s">
        <v>4727</v>
      </c>
      <c r="P255" s="17" t="s">
        <v>53</v>
      </c>
      <c r="Q255" s="17" t="s">
        <v>4202</v>
      </c>
      <c r="R255" s="17" t="str">
        <f>VLOOKUP(O255,'[19]2019年11月-2020年3月31新贷款人员'!$O$4:$R$86,4,FALSE)</f>
        <v>屈军良</v>
      </c>
      <c r="S255" s="74" t="str">
        <f>VLOOKUP(O255,'[19]2019年11月-2020年3月31新贷款人员'!$O$4:$S$86,5,FALSE)</f>
        <v>623059137801942466</v>
      </c>
      <c r="T255" s="9"/>
    </row>
    <row r="256" customHeight="1" spans="1:20">
      <c r="A256" s="17">
        <v>253</v>
      </c>
      <c r="B256" s="17" t="s">
        <v>71</v>
      </c>
      <c r="C256" s="17" t="s">
        <v>4578</v>
      </c>
      <c r="D256" s="17" t="s">
        <v>1086</v>
      </c>
      <c r="E256" s="18">
        <v>0.0435</v>
      </c>
      <c r="F256" s="19">
        <v>50000</v>
      </c>
      <c r="G256" s="20">
        <v>43819</v>
      </c>
      <c r="H256" s="20">
        <v>44185</v>
      </c>
      <c r="I256" s="24">
        <v>616.25</v>
      </c>
      <c r="J256" s="20">
        <v>43921</v>
      </c>
      <c r="K256" s="17" t="s">
        <v>4199</v>
      </c>
      <c r="L256" s="25">
        <v>0.0435</v>
      </c>
      <c r="M256" s="17" t="s">
        <v>842</v>
      </c>
      <c r="N256" s="17" t="s">
        <v>4579</v>
      </c>
      <c r="O256" s="17" t="s">
        <v>4728</v>
      </c>
      <c r="P256" s="17" t="s">
        <v>53</v>
      </c>
      <c r="Q256" s="17" t="s">
        <v>4202</v>
      </c>
      <c r="R256" s="17" t="str">
        <f>VLOOKUP(O256,'[7]2019年11月-2020年3月31新贷款人员'!$O$133:$R$1129,4,FALSE)</f>
        <v>王廷发</v>
      </c>
      <c r="S256" s="17" t="str">
        <f>VLOOKUP(O256,'[7]2019年11月-2020年3月31新贷款人员'!$O$133:$S$1129,5,FALSE)</f>
        <v>37821002400005357</v>
      </c>
      <c r="T256" s="29"/>
    </row>
    <row r="257" customHeight="1" spans="1:20">
      <c r="A257" s="17">
        <v>254</v>
      </c>
      <c r="B257" s="17" t="s">
        <v>23</v>
      </c>
      <c r="C257" s="17" t="s">
        <v>4729</v>
      </c>
      <c r="D257" s="17" t="s">
        <v>1088</v>
      </c>
      <c r="E257" s="18">
        <v>0.0435</v>
      </c>
      <c r="F257" s="19">
        <v>30000</v>
      </c>
      <c r="G257" s="20">
        <v>43821</v>
      </c>
      <c r="H257" s="20">
        <v>44187</v>
      </c>
      <c r="I257" s="24">
        <v>362.5</v>
      </c>
      <c r="J257" s="20">
        <v>43921</v>
      </c>
      <c r="K257" s="17" t="s">
        <v>4199</v>
      </c>
      <c r="L257" s="25">
        <v>0.0435</v>
      </c>
      <c r="M257" s="17" t="s">
        <v>1087</v>
      </c>
      <c r="N257" s="17" t="s">
        <v>4730</v>
      </c>
      <c r="O257" s="17" t="s">
        <v>4731</v>
      </c>
      <c r="P257" s="17" t="s">
        <v>53</v>
      </c>
      <c r="Q257" s="17" t="s">
        <v>4202</v>
      </c>
      <c r="R257" s="17" t="str">
        <f>VLOOKUP(O257,[16]Sheet1!$O$4:$R$104,4,FALSE)</f>
        <v>刘云翔</v>
      </c>
      <c r="S257" s="74" t="str">
        <f>VLOOKUP(O257,[16]Sheet1!$O$4:$S$104,5,FALSE)</f>
        <v>00000208242873789889</v>
      </c>
      <c r="T257" s="9"/>
    </row>
    <row r="258" customHeight="1" spans="1:20">
      <c r="A258" s="17">
        <v>255</v>
      </c>
      <c r="B258" s="17" t="s">
        <v>23</v>
      </c>
      <c r="C258" s="17" t="s">
        <v>4732</v>
      </c>
      <c r="D258" s="17" t="s">
        <v>1089</v>
      </c>
      <c r="E258" s="18">
        <v>0.0435</v>
      </c>
      <c r="F258" s="19">
        <v>50000</v>
      </c>
      <c r="G258" s="20">
        <v>43821</v>
      </c>
      <c r="H258" s="20">
        <v>44187</v>
      </c>
      <c r="I258" s="24">
        <v>604.166666666667</v>
      </c>
      <c r="J258" s="20">
        <v>43921</v>
      </c>
      <c r="K258" s="17" t="s">
        <v>4199</v>
      </c>
      <c r="L258" s="25">
        <v>0.0435</v>
      </c>
      <c r="M258" s="17" t="s">
        <v>52</v>
      </c>
      <c r="N258" s="17" t="s">
        <v>4733</v>
      </c>
      <c r="O258" s="17" t="s">
        <v>4734</v>
      </c>
      <c r="P258" s="17" t="s">
        <v>53</v>
      </c>
      <c r="Q258" s="17" t="s">
        <v>4202</v>
      </c>
      <c r="R258" s="17" t="str">
        <f>VLOOKUP(O258,[16]Sheet1!$O$4:$R$104,4,FALSE)</f>
        <v>高艳秋</v>
      </c>
      <c r="S258" s="74" t="str">
        <f>VLOOKUP(O258,[16]Sheet1!$O$4:$S$104,5,FALSE)</f>
        <v>623059137803752731</v>
      </c>
      <c r="T258" s="9"/>
    </row>
    <row r="259" customHeight="1" spans="1:20">
      <c r="A259" s="17">
        <v>256</v>
      </c>
      <c r="B259" s="17" t="s">
        <v>23</v>
      </c>
      <c r="C259" s="17" t="s">
        <v>4735</v>
      </c>
      <c r="D259" s="17" t="s">
        <v>1090</v>
      </c>
      <c r="E259" s="18">
        <v>0.0435</v>
      </c>
      <c r="F259" s="19">
        <v>20000</v>
      </c>
      <c r="G259" s="20">
        <v>43821</v>
      </c>
      <c r="H259" s="20">
        <v>44187</v>
      </c>
      <c r="I259" s="24">
        <v>241.666666666667</v>
      </c>
      <c r="J259" s="20">
        <v>43921</v>
      </c>
      <c r="K259" s="17" t="s">
        <v>4199</v>
      </c>
      <c r="L259" s="25">
        <v>0.0435</v>
      </c>
      <c r="M259" s="17" t="s">
        <v>52</v>
      </c>
      <c r="N259" s="17" t="s">
        <v>4736</v>
      </c>
      <c r="O259" s="17" t="s">
        <v>4737</v>
      </c>
      <c r="P259" s="17" t="s">
        <v>53</v>
      </c>
      <c r="Q259" s="17" t="s">
        <v>4202</v>
      </c>
      <c r="R259" s="17" t="str">
        <f>VLOOKUP(O259,[16]Sheet1!$O$4:$R$104,4,FALSE)</f>
        <v>刘工厂</v>
      </c>
      <c r="S259" s="17" t="str">
        <f>VLOOKUP(O259,[16]Sheet1!$O$4:$S$104,5,FALSE)</f>
        <v>00000026264403780889</v>
      </c>
      <c r="T259" s="9"/>
    </row>
    <row r="260" customHeight="1" spans="1:20">
      <c r="A260" s="17">
        <v>257</v>
      </c>
      <c r="B260" s="17" t="s">
        <v>23</v>
      </c>
      <c r="C260" s="17" t="s">
        <v>4735</v>
      </c>
      <c r="D260" s="17" t="s">
        <v>1091</v>
      </c>
      <c r="E260" s="18">
        <v>0.0435</v>
      </c>
      <c r="F260" s="19">
        <v>20000</v>
      </c>
      <c r="G260" s="20">
        <v>43821</v>
      </c>
      <c r="H260" s="20">
        <v>44187</v>
      </c>
      <c r="I260" s="24">
        <v>241.666666666667</v>
      </c>
      <c r="J260" s="20">
        <v>43921</v>
      </c>
      <c r="K260" s="17" t="s">
        <v>4199</v>
      </c>
      <c r="L260" s="25">
        <v>0.0435</v>
      </c>
      <c r="M260" s="17" t="s">
        <v>52</v>
      </c>
      <c r="N260" s="17" t="s">
        <v>4736</v>
      </c>
      <c r="O260" s="17" t="s">
        <v>4738</v>
      </c>
      <c r="P260" s="17" t="s">
        <v>53</v>
      </c>
      <c r="Q260" s="17" t="s">
        <v>4202</v>
      </c>
      <c r="R260" s="17" t="str">
        <f>VLOOKUP(O260,[16]Sheet1!$O$4:$R$104,4,FALSE)</f>
        <v>刘应征</v>
      </c>
      <c r="S260" s="17" t="str">
        <f>VLOOKUP(O260,[16]Sheet1!$O$4:$S$104,5,FALSE)</f>
        <v>00000083616973780889</v>
      </c>
      <c r="T260" s="9"/>
    </row>
    <row r="261" customHeight="1" spans="1:20">
      <c r="A261" s="17">
        <v>258</v>
      </c>
      <c r="B261" s="17" t="s">
        <v>23</v>
      </c>
      <c r="C261" s="17" t="s">
        <v>4739</v>
      </c>
      <c r="D261" s="17" t="s">
        <v>1092</v>
      </c>
      <c r="E261" s="18">
        <v>0.0435</v>
      </c>
      <c r="F261" s="19">
        <v>20000</v>
      </c>
      <c r="G261" s="20">
        <v>43821</v>
      </c>
      <c r="H261" s="20">
        <v>44187</v>
      </c>
      <c r="I261" s="24">
        <v>241.666666666667</v>
      </c>
      <c r="J261" s="20">
        <v>43921</v>
      </c>
      <c r="K261" s="17" t="s">
        <v>4199</v>
      </c>
      <c r="L261" s="25">
        <v>0.0435</v>
      </c>
      <c r="M261" s="17" t="s">
        <v>52</v>
      </c>
      <c r="N261" s="17" t="s">
        <v>4740</v>
      </c>
      <c r="O261" s="17" t="s">
        <v>4741</v>
      </c>
      <c r="P261" s="17" t="s">
        <v>53</v>
      </c>
      <c r="Q261" s="17" t="s">
        <v>4202</v>
      </c>
      <c r="R261" s="17" t="str">
        <f>VLOOKUP(O261,[16]Sheet1!$O$4:$R$104,4,FALSE)</f>
        <v>董波涛</v>
      </c>
      <c r="S261" s="17" t="str">
        <f>VLOOKUP(O261,[16]Sheet1!$O$4:$S$104,5,FALSE)</f>
        <v>623059137802739903</v>
      </c>
      <c r="T261" s="9"/>
    </row>
    <row r="262" customHeight="1" spans="1:20">
      <c r="A262" s="17">
        <v>259</v>
      </c>
      <c r="B262" s="17" t="s">
        <v>23</v>
      </c>
      <c r="C262" s="17" t="s">
        <v>4729</v>
      </c>
      <c r="D262" s="17" t="s">
        <v>1093</v>
      </c>
      <c r="E262" s="18">
        <v>0.0435</v>
      </c>
      <c r="F262" s="19">
        <v>20000</v>
      </c>
      <c r="G262" s="20">
        <v>43821</v>
      </c>
      <c r="H262" s="20">
        <v>44187</v>
      </c>
      <c r="I262" s="24">
        <v>241.666666666667</v>
      </c>
      <c r="J262" s="20">
        <v>43921</v>
      </c>
      <c r="K262" s="17" t="s">
        <v>4199</v>
      </c>
      <c r="L262" s="25">
        <v>0.0435</v>
      </c>
      <c r="M262" s="17" t="s">
        <v>52</v>
      </c>
      <c r="N262" s="17" t="s">
        <v>4730</v>
      </c>
      <c r="O262" s="17" t="s">
        <v>4742</v>
      </c>
      <c r="P262" s="17" t="s">
        <v>53</v>
      </c>
      <c r="Q262" s="17" t="s">
        <v>4202</v>
      </c>
      <c r="R262" s="17" t="str">
        <f>VLOOKUP(O262,[16]Sheet1!$O$4:$R$104,4,FALSE)</f>
        <v>尤防震</v>
      </c>
      <c r="S262" s="74" t="str">
        <f>VLOOKUP(O262,[16]Sheet1!$O$4:$S$104,5,FALSE)</f>
        <v>623059137802275189</v>
      </c>
      <c r="T262" s="9"/>
    </row>
    <row r="263" customHeight="1" spans="1:20">
      <c r="A263" s="17">
        <v>260</v>
      </c>
      <c r="B263" s="17" t="s">
        <v>23</v>
      </c>
      <c r="C263" s="17" t="s">
        <v>4743</v>
      </c>
      <c r="D263" s="17" t="s">
        <v>1094</v>
      </c>
      <c r="E263" s="18">
        <v>0.0435</v>
      </c>
      <c r="F263" s="19">
        <v>30000</v>
      </c>
      <c r="G263" s="20">
        <v>43821</v>
      </c>
      <c r="H263" s="20">
        <v>44187</v>
      </c>
      <c r="I263" s="24">
        <v>362.5</v>
      </c>
      <c r="J263" s="20">
        <v>43921</v>
      </c>
      <c r="K263" s="17" t="s">
        <v>4199</v>
      </c>
      <c r="L263" s="25">
        <v>0.0435</v>
      </c>
      <c r="M263" s="17" t="s">
        <v>52</v>
      </c>
      <c r="N263" s="17" t="s">
        <v>4744</v>
      </c>
      <c r="O263" s="17" t="s">
        <v>4745</v>
      </c>
      <c r="P263" s="17" t="s">
        <v>53</v>
      </c>
      <c r="Q263" s="17" t="s">
        <v>4202</v>
      </c>
      <c r="R263" s="17" t="str">
        <f>VLOOKUP(O263,[16]Sheet1!$O$4:$R$104,4,FALSE)</f>
        <v>郭子功</v>
      </c>
      <c r="S263" s="17" t="str">
        <f>VLOOKUP(O263,[16]Sheet1!$O$4:$S$104,5,FALSE)</f>
        <v>00000062887013782889</v>
      </c>
      <c r="T263" s="9"/>
    </row>
    <row r="264" customHeight="1" spans="1:20">
      <c r="A264" s="17">
        <v>261</v>
      </c>
      <c r="B264" s="17" t="s">
        <v>23</v>
      </c>
      <c r="C264" s="17" t="s">
        <v>4746</v>
      </c>
      <c r="D264" s="17" t="s">
        <v>1095</v>
      </c>
      <c r="E264" s="18">
        <v>0.0435</v>
      </c>
      <c r="F264" s="19">
        <v>20000</v>
      </c>
      <c r="G264" s="20">
        <v>43821</v>
      </c>
      <c r="H264" s="20">
        <v>44187</v>
      </c>
      <c r="I264" s="24">
        <v>241.666666666667</v>
      </c>
      <c r="J264" s="20">
        <v>43921</v>
      </c>
      <c r="K264" s="17" t="s">
        <v>4199</v>
      </c>
      <c r="L264" s="25">
        <v>0.0435</v>
      </c>
      <c r="M264" s="17" t="s">
        <v>52</v>
      </c>
      <c r="N264" s="17" t="s">
        <v>4747</v>
      </c>
      <c r="O264" s="17" t="s">
        <v>4748</v>
      </c>
      <c r="P264" s="17" t="s">
        <v>53</v>
      </c>
      <c r="Q264" s="17" t="s">
        <v>4202</v>
      </c>
      <c r="R264" s="17" t="str">
        <f>VLOOKUP(O264,[16]Sheet1!$O$4:$R$104,4,FALSE)</f>
        <v>孟宪臣</v>
      </c>
      <c r="S264" s="17" t="str">
        <f>VLOOKUP(O264,[16]Sheet1!$O$4:$S$104,5,FALSE)</f>
        <v>00000026173703785889</v>
      </c>
      <c r="T264" s="9"/>
    </row>
    <row r="265" customHeight="1" spans="1:20">
      <c r="A265" s="17">
        <v>262</v>
      </c>
      <c r="B265" s="17" t="s">
        <v>56</v>
      </c>
      <c r="C265" s="17" t="s">
        <v>4749</v>
      </c>
      <c r="D265" s="17" t="s">
        <v>1096</v>
      </c>
      <c r="E265" s="18">
        <v>0.0435</v>
      </c>
      <c r="F265" s="19">
        <v>50000</v>
      </c>
      <c r="G265" s="20">
        <v>43822</v>
      </c>
      <c r="H265" s="20">
        <v>44188</v>
      </c>
      <c r="I265" s="24">
        <v>598.125</v>
      </c>
      <c r="J265" s="20">
        <v>43921</v>
      </c>
      <c r="K265" s="17" t="s">
        <v>4199</v>
      </c>
      <c r="L265" s="25">
        <v>0.0435</v>
      </c>
      <c r="M265" s="17" t="s">
        <v>52</v>
      </c>
      <c r="N265" s="17" t="s">
        <v>4750</v>
      </c>
      <c r="O265" s="17" t="s">
        <v>4751</v>
      </c>
      <c r="P265" s="17" t="s">
        <v>53</v>
      </c>
      <c r="Q265" s="17" t="s">
        <v>4202</v>
      </c>
      <c r="R265" s="17" t="str">
        <f>VLOOKUP(O265,[14]Sheet2!$O$4:$R$93,4,FALSE)</f>
        <v>高飞</v>
      </c>
      <c r="S265" s="74" t="str">
        <f>VLOOKUP(O265,[14]Sheet2!$O$4:$S$93,5,FALSE)</f>
        <v>623059137802789536</v>
      </c>
      <c r="T265" s="9"/>
    </row>
    <row r="266" customHeight="1" spans="1:20">
      <c r="A266" s="17">
        <v>263</v>
      </c>
      <c r="B266" s="17" t="s">
        <v>23</v>
      </c>
      <c r="C266" s="17" t="s">
        <v>4752</v>
      </c>
      <c r="D266" s="17" t="s">
        <v>1097</v>
      </c>
      <c r="E266" s="18">
        <v>0.0435</v>
      </c>
      <c r="F266" s="19">
        <v>30000</v>
      </c>
      <c r="G266" s="20">
        <v>43822</v>
      </c>
      <c r="H266" s="20">
        <v>44188</v>
      </c>
      <c r="I266" s="24">
        <v>358.875</v>
      </c>
      <c r="J266" s="20">
        <v>43921</v>
      </c>
      <c r="K266" s="17" t="s">
        <v>4199</v>
      </c>
      <c r="L266" s="25">
        <v>0.0435</v>
      </c>
      <c r="M266" s="17" t="s">
        <v>52</v>
      </c>
      <c r="N266" s="17" t="s">
        <v>4753</v>
      </c>
      <c r="O266" s="17" t="s">
        <v>4754</v>
      </c>
      <c r="P266" s="17" t="s">
        <v>53</v>
      </c>
      <c r="Q266" s="17" t="s">
        <v>4202</v>
      </c>
      <c r="R266" s="17" t="str">
        <f>VLOOKUP(O266,[16]Sheet1!$O$4:$R$104,4,FALSE)</f>
        <v>高刘帅</v>
      </c>
      <c r="S266" s="17" t="str">
        <f>VLOOKUP(O266,[16]Sheet1!$O$4:$S$104,5,FALSE)</f>
        <v>623059137801838938</v>
      </c>
      <c r="T266" s="9"/>
    </row>
    <row r="267" customHeight="1" spans="1:20">
      <c r="A267" s="17">
        <v>264</v>
      </c>
      <c r="B267" s="17" t="s">
        <v>65</v>
      </c>
      <c r="C267" s="17" t="s">
        <v>4755</v>
      </c>
      <c r="D267" s="17" t="s">
        <v>1098</v>
      </c>
      <c r="E267" s="18">
        <v>0.0435</v>
      </c>
      <c r="F267" s="19">
        <v>50000</v>
      </c>
      <c r="G267" s="20">
        <v>43822</v>
      </c>
      <c r="H267" s="20">
        <v>44188</v>
      </c>
      <c r="I267" s="24">
        <v>598.125</v>
      </c>
      <c r="J267" s="20">
        <v>43921</v>
      </c>
      <c r="K267" s="17" t="s">
        <v>4199</v>
      </c>
      <c r="L267" s="25">
        <v>0.0435</v>
      </c>
      <c r="M267" s="17" t="s">
        <v>52</v>
      </c>
      <c r="N267" s="17" t="s">
        <v>4756</v>
      </c>
      <c r="O267" s="17" t="s">
        <v>4757</v>
      </c>
      <c r="P267" s="17" t="s">
        <v>53</v>
      </c>
      <c r="Q267" s="17" t="s">
        <v>4202</v>
      </c>
      <c r="R267" s="17" t="str">
        <f>VLOOKUP(O267,'[11]2019年11月-2020年3月31新贷款人员'!$O$55:$R$950,4,FALSE)</f>
        <v>王保健</v>
      </c>
      <c r="S267" s="74" t="str">
        <f>VLOOKUP(O267,'[11]2019年11月-2020年3月31新贷款人员'!$O$55:$S$950,5,FALSE)</f>
        <v>623059137802490101</v>
      </c>
      <c r="T267" s="9"/>
    </row>
    <row r="268" customHeight="1" spans="1:20">
      <c r="A268" s="17">
        <v>265</v>
      </c>
      <c r="B268" s="17" t="s">
        <v>65</v>
      </c>
      <c r="C268" s="17" t="s">
        <v>4327</v>
      </c>
      <c r="D268" s="17" t="s">
        <v>70</v>
      </c>
      <c r="E268" s="18">
        <v>0.0435</v>
      </c>
      <c r="F268" s="19">
        <v>50000</v>
      </c>
      <c r="G268" s="20">
        <v>43822</v>
      </c>
      <c r="H268" s="20">
        <v>44188</v>
      </c>
      <c r="I268" s="24">
        <v>598.125</v>
      </c>
      <c r="J268" s="20">
        <v>43921</v>
      </c>
      <c r="K268" s="17" t="s">
        <v>4199</v>
      </c>
      <c r="L268" s="25">
        <v>0.0435</v>
      </c>
      <c r="M268" s="17" t="s">
        <v>52</v>
      </c>
      <c r="N268" s="17" t="s">
        <v>4758</v>
      </c>
      <c r="O268" s="17" t="s">
        <v>4759</v>
      </c>
      <c r="P268" s="17" t="s">
        <v>53</v>
      </c>
      <c r="Q268" s="17" t="s">
        <v>4202</v>
      </c>
      <c r="R268" s="17" t="str">
        <f>VLOOKUP(O268,'[11]2019年11月-2020年3月31新贷款人员'!$O$55:$R$950,4,FALSE)</f>
        <v>涂万里</v>
      </c>
      <c r="S268" s="17" t="str">
        <f>VLOOKUP(O268,'[11]2019年11月-2020年3月31新贷款人员'!$O$55:$S$950,5,FALSE)</f>
        <v>623059137802846393</v>
      </c>
      <c r="T268" s="9"/>
    </row>
    <row r="269" customHeight="1" spans="1:20">
      <c r="A269" s="17">
        <v>266</v>
      </c>
      <c r="B269" s="17" t="s">
        <v>65</v>
      </c>
      <c r="C269" s="17" t="s">
        <v>4327</v>
      </c>
      <c r="D269" s="17" t="s">
        <v>1099</v>
      </c>
      <c r="E269" s="18">
        <v>0.0435</v>
      </c>
      <c r="F269" s="19">
        <v>50000</v>
      </c>
      <c r="G269" s="20">
        <v>43822</v>
      </c>
      <c r="H269" s="20">
        <v>44188</v>
      </c>
      <c r="I269" s="24">
        <v>598.125</v>
      </c>
      <c r="J269" s="20">
        <v>43921</v>
      </c>
      <c r="K269" s="17" t="s">
        <v>4199</v>
      </c>
      <c r="L269" s="25">
        <v>0.0435</v>
      </c>
      <c r="M269" s="17" t="s">
        <v>52</v>
      </c>
      <c r="N269" s="17" t="s">
        <v>4330</v>
      </c>
      <c r="O269" s="17" t="s">
        <v>4760</v>
      </c>
      <c r="P269" s="17" t="s">
        <v>53</v>
      </c>
      <c r="Q269" s="17" t="s">
        <v>4202</v>
      </c>
      <c r="R269" s="17" t="str">
        <f>VLOOKUP(O269,'[11]2019年11月-2020年3月31新贷款人员'!$O$55:$R$950,4,FALSE)</f>
        <v>涂兰英</v>
      </c>
      <c r="S269" s="17" t="str">
        <f>VLOOKUP(O269,'[11]2019年11月-2020年3月31新贷款人员'!$O$55:$S$950,5,FALSE)</f>
        <v>623059137803801132</v>
      </c>
      <c r="T269" s="9"/>
    </row>
    <row r="270" customHeight="1" spans="1:20">
      <c r="A270" s="17">
        <v>267</v>
      </c>
      <c r="B270" s="17" t="s">
        <v>65</v>
      </c>
      <c r="C270" s="17" t="s">
        <v>4307</v>
      </c>
      <c r="D270" s="17" t="s">
        <v>1100</v>
      </c>
      <c r="E270" s="18">
        <v>0.0435</v>
      </c>
      <c r="F270" s="19">
        <v>50000</v>
      </c>
      <c r="G270" s="20">
        <v>43822</v>
      </c>
      <c r="H270" s="20">
        <v>44188</v>
      </c>
      <c r="I270" s="24">
        <v>598.125</v>
      </c>
      <c r="J270" s="20">
        <v>43921</v>
      </c>
      <c r="K270" s="17" t="s">
        <v>4199</v>
      </c>
      <c r="L270" s="25">
        <v>0.0435</v>
      </c>
      <c r="M270" s="17" t="s">
        <v>52</v>
      </c>
      <c r="N270" s="17" t="s">
        <v>4310</v>
      </c>
      <c r="O270" s="17" t="s">
        <v>4761</v>
      </c>
      <c r="P270" s="17" t="s">
        <v>53</v>
      </c>
      <c r="Q270" s="17" t="s">
        <v>4202</v>
      </c>
      <c r="R270" s="17" t="str">
        <f>VLOOKUP(O270,'[11]2019年11月-2020年3月31新贷款人员'!$O$55:$R$950,4,FALSE)</f>
        <v>鲁智勇</v>
      </c>
      <c r="S270" s="74" t="str">
        <f>VLOOKUP(O270,'[11]2019年11月-2020年3月31新贷款人员'!$O$55:$S$950,5,FALSE)</f>
        <v>37803002900001027</v>
      </c>
      <c r="T270" s="9"/>
    </row>
    <row r="271" customHeight="1" spans="1:20">
      <c r="A271" s="17">
        <v>268</v>
      </c>
      <c r="B271" s="17" t="s">
        <v>65</v>
      </c>
      <c r="C271" s="17" t="s">
        <v>4681</v>
      </c>
      <c r="D271" s="17" t="s">
        <v>1101</v>
      </c>
      <c r="E271" s="18">
        <v>0.0435</v>
      </c>
      <c r="F271" s="19">
        <v>50000</v>
      </c>
      <c r="G271" s="20">
        <v>43822</v>
      </c>
      <c r="H271" s="20">
        <v>44188</v>
      </c>
      <c r="I271" s="24">
        <v>598.125</v>
      </c>
      <c r="J271" s="20">
        <v>43921</v>
      </c>
      <c r="K271" s="17" t="s">
        <v>4199</v>
      </c>
      <c r="L271" s="25">
        <v>0.0435</v>
      </c>
      <c r="M271" s="17" t="s">
        <v>52</v>
      </c>
      <c r="N271" s="17" t="s">
        <v>4762</v>
      </c>
      <c r="O271" s="17" t="s">
        <v>4763</v>
      </c>
      <c r="P271" s="17" t="s">
        <v>53</v>
      </c>
      <c r="Q271" s="17" t="s">
        <v>4202</v>
      </c>
      <c r="R271" s="17" t="str">
        <f>VLOOKUP(O271,'[11]2019年11月-2020年3月31新贷款人员'!$O$55:$R$950,4,FALSE)</f>
        <v>李得强</v>
      </c>
      <c r="S271" s="74" t="str">
        <f>VLOOKUP(O271,'[11]2019年11月-2020年3月31新贷款人员'!$O$55:$S$950,5,FALSE)</f>
        <v>623059137803745602</v>
      </c>
      <c r="T271" s="9"/>
    </row>
    <row r="272" customHeight="1" spans="1:20">
      <c r="A272" s="17">
        <v>269</v>
      </c>
      <c r="B272" s="17" t="s">
        <v>4303</v>
      </c>
      <c r="C272" s="17" t="s">
        <v>4764</v>
      </c>
      <c r="D272" s="17" t="s">
        <v>1102</v>
      </c>
      <c r="E272" s="18">
        <v>0.0435</v>
      </c>
      <c r="F272" s="19">
        <v>50000</v>
      </c>
      <c r="G272" s="20">
        <v>43824</v>
      </c>
      <c r="H272" s="20">
        <v>44190</v>
      </c>
      <c r="I272" s="24">
        <v>586.041666666667</v>
      </c>
      <c r="J272" s="20">
        <v>43921</v>
      </c>
      <c r="K272" s="17" t="s">
        <v>4199</v>
      </c>
      <c r="L272" s="25">
        <v>0.0435</v>
      </c>
      <c r="M272" s="17" t="s">
        <v>52</v>
      </c>
      <c r="N272" s="17" t="s">
        <v>4765</v>
      </c>
      <c r="O272" s="17" t="s">
        <v>4766</v>
      </c>
      <c r="P272" s="17" t="s">
        <v>53</v>
      </c>
      <c r="Q272" s="17" t="s">
        <v>4202</v>
      </c>
      <c r="R272" s="17" t="str">
        <f>VLOOKUP(O272,'[15]2019年11月-2020年3月31新贷款人员'!$O$54:$R$839,4,FALSE)</f>
        <v>肖万</v>
      </c>
      <c r="S272" s="17" t="str">
        <f>VLOOKUP(O272,'[15]2019年11月-2020年3月31新贷款人员'!$O$54:$S$839,5,FALSE)</f>
        <v>00000024316493786889</v>
      </c>
      <c r="T272" s="9"/>
    </row>
    <row r="273" customHeight="1" spans="1:20">
      <c r="A273" s="17">
        <v>270</v>
      </c>
      <c r="B273" s="17" t="s">
        <v>4303</v>
      </c>
      <c r="C273" s="17" t="s">
        <v>4365</v>
      </c>
      <c r="D273" s="17" t="s">
        <v>1103</v>
      </c>
      <c r="E273" s="18">
        <v>0.0435</v>
      </c>
      <c r="F273" s="19">
        <v>50000</v>
      </c>
      <c r="G273" s="20">
        <v>43824</v>
      </c>
      <c r="H273" s="20">
        <v>44190</v>
      </c>
      <c r="I273" s="24">
        <v>586.041666666667</v>
      </c>
      <c r="J273" s="20">
        <v>43921</v>
      </c>
      <c r="K273" s="17" t="s">
        <v>4199</v>
      </c>
      <c r="L273" s="25">
        <v>0.0435</v>
      </c>
      <c r="M273" s="17" t="s">
        <v>52</v>
      </c>
      <c r="N273" s="17" t="s">
        <v>4366</v>
      </c>
      <c r="O273" s="17" t="s">
        <v>4767</v>
      </c>
      <c r="P273" s="17" t="s">
        <v>53</v>
      </c>
      <c r="Q273" s="17" t="s">
        <v>4202</v>
      </c>
      <c r="R273" s="17" t="str">
        <f>VLOOKUP(O273,'[15]2019年11月-2020年3月31新贷款人员'!$O$54:$R$839,4,FALSE)</f>
        <v>宋西稳</v>
      </c>
      <c r="S273" s="17" t="str">
        <f>VLOOKUP(O273,'[15]2019年11月-2020年3月31新贷款人员'!$O$54:$S$839,5,FALSE)</f>
        <v>00000023899763780889</v>
      </c>
      <c r="T273" s="9"/>
    </row>
    <row r="274" customHeight="1" spans="1:20">
      <c r="A274" s="17">
        <v>271</v>
      </c>
      <c r="B274" s="17" t="s">
        <v>23</v>
      </c>
      <c r="C274" s="17" t="s">
        <v>4768</v>
      </c>
      <c r="D274" s="17" t="s">
        <v>1104</v>
      </c>
      <c r="E274" s="18">
        <v>0.0435</v>
      </c>
      <c r="F274" s="19">
        <v>20000</v>
      </c>
      <c r="G274" s="20">
        <v>43824</v>
      </c>
      <c r="H274" s="20">
        <v>44190</v>
      </c>
      <c r="I274" s="24">
        <v>234.416666666667</v>
      </c>
      <c r="J274" s="20">
        <v>43921</v>
      </c>
      <c r="K274" s="17" t="s">
        <v>4199</v>
      </c>
      <c r="L274" s="25">
        <v>0.0435</v>
      </c>
      <c r="M274" s="17" t="s">
        <v>529</v>
      </c>
      <c r="N274" s="17" t="s">
        <v>4769</v>
      </c>
      <c r="O274" s="17" t="s">
        <v>4770</v>
      </c>
      <c r="P274" s="17" t="s">
        <v>53</v>
      </c>
      <c r="Q274" s="17" t="s">
        <v>4202</v>
      </c>
      <c r="R274" s="17" t="str">
        <f>VLOOKUP(O274,[16]Sheet1!$O$4:$R$104,4,FALSE)</f>
        <v>李新岭</v>
      </c>
      <c r="S274" s="17" t="str">
        <f>VLOOKUP(O274,[16]Sheet1!$O$4:$S$104,5,FALSE)</f>
        <v>00000085491133785889</v>
      </c>
      <c r="T274" s="9"/>
    </row>
    <row r="275" customHeight="1" spans="1:20">
      <c r="A275" s="17">
        <v>272</v>
      </c>
      <c r="B275" s="17" t="s">
        <v>23</v>
      </c>
      <c r="C275" s="17" t="s">
        <v>4771</v>
      </c>
      <c r="D275" s="17" t="s">
        <v>1105</v>
      </c>
      <c r="E275" s="18">
        <v>0.0435</v>
      </c>
      <c r="F275" s="19">
        <v>30000</v>
      </c>
      <c r="G275" s="20">
        <v>43824</v>
      </c>
      <c r="H275" s="20">
        <v>44190</v>
      </c>
      <c r="I275" s="24">
        <v>351.625</v>
      </c>
      <c r="J275" s="20">
        <v>43921</v>
      </c>
      <c r="K275" s="17" t="s">
        <v>4199</v>
      </c>
      <c r="L275" s="25">
        <v>0.0435</v>
      </c>
      <c r="M275" s="17" t="s">
        <v>52</v>
      </c>
      <c r="N275" s="17" t="s">
        <v>4772</v>
      </c>
      <c r="O275" s="17" t="s">
        <v>4773</v>
      </c>
      <c r="P275" s="17" t="s">
        <v>53</v>
      </c>
      <c r="Q275" s="17" t="s">
        <v>4202</v>
      </c>
      <c r="R275" s="17" t="str">
        <f>VLOOKUP(O275,[16]Sheet1!$O$4:$R$104,4,FALSE)</f>
        <v>欧广志</v>
      </c>
      <c r="S275" s="74" t="str">
        <f>VLOOKUP(O275,[16]Sheet1!$O$4:$S$104,5,FALSE)</f>
        <v>622991137800623326</v>
      </c>
      <c r="T275" s="9"/>
    </row>
    <row r="276" customHeight="1" spans="1:20">
      <c r="A276" s="17">
        <v>273</v>
      </c>
      <c r="B276" s="17" t="s">
        <v>23</v>
      </c>
      <c r="C276" s="17" t="s">
        <v>4774</v>
      </c>
      <c r="D276" s="17" t="s">
        <v>1106</v>
      </c>
      <c r="E276" s="18">
        <v>0.0435</v>
      </c>
      <c r="F276" s="19">
        <v>50000</v>
      </c>
      <c r="G276" s="20">
        <v>43824</v>
      </c>
      <c r="H276" s="20">
        <v>44190</v>
      </c>
      <c r="I276" s="24">
        <v>586.041666666667</v>
      </c>
      <c r="J276" s="20">
        <v>43921</v>
      </c>
      <c r="K276" s="17" t="s">
        <v>4199</v>
      </c>
      <c r="L276" s="25">
        <v>0.0435</v>
      </c>
      <c r="M276" s="17" t="s">
        <v>529</v>
      </c>
      <c r="N276" s="17" t="s">
        <v>4775</v>
      </c>
      <c r="O276" s="17" t="s">
        <v>4776</v>
      </c>
      <c r="P276" s="17" t="s">
        <v>53</v>
      </c>
      <c r="Q276" s="17" t="s">
        <v>4202</v>
      </c>
      <c r="R276" s="17" t="str">
        <f>VLOOKUP(O276,[16]Sheet1!$O$4:$R$104,4,FALSE)</f>
        <v>王志广</v>
      </c>
      <c r="S276" s="17" t="str">
        <f>VLOOKUP(O276,[16]Sheet1!$O$4:$S$104,5,FALSE)</f>
        <v>623059100805068746</v>
      </c>
      <c r="T276" s="9"/>
    </row>
    <row r="277" customHeight="1" spans="1:20">
      <c r="A277" s="17">
        <v>274</v>
      </c>
      <c r="B277" s="17" t="s">
        <v>4303</v>
      </c>
      <c r="C277" s="17" t="s">
        <v>4777</v>
      </c>
      <c r="D277" s="17" t="s">
        <v>1107</v>
      </c>
      <c r="E277" s="18">
        <v>0.0435</v>
      </c>
      <c r="F277" s="19">
        <v>50000</v>
      </c>
      <c r="G277" s="20">
        <v>43824</v>
      </c>
      <c r="H277" s="20">
        <v>44190</v>
      </c>
      <c r="I277" s="24">
        <v>586.041666666667</v>
      </c>
      <c r="J277" s="20">
        <v>43921</v>
      </c>
      <c r="K277" s="17" t="s">
        <v>4199</v>
      </c>
      <c r="L277" s="25">
        <v>0.0435</v>
      </c>
      <c r="M277" s="17" t="s">
        <v>52</v>
      </c>
      <c r="N277" s="17" t="s">
        <v>4778</v>
      </c>
      <c r="O277" s="17" t="s">
        <v>4779</v>
      </c>
      <c r="P277" s="17" t="s">
        <v>53</v>
      </c>
      <c r="Q277" s="17" t="s">
        <v>4202</v>
      </c>
      <c r="R277" s="17" t="str">
        <f>VLOOKUP(O277,'[15]2019年11月-2020年3月31新贷款人员'!$O$54:$R$839,4,FALSE)</f>
        <v>徐如点</v>
      </c>
      <c r="S277" s="17" t="str">
        <f>VLOOKUP(O277,'[15]2019年11月-2020年3月31新贷款人员'!$O$54:$S$839,5,FALSE)</f>
        <v>623059137802551662</v>
      </c>
      <c r="T277" s="9"/>
    </row>
    <row r="278" customHeight="1" spans="1:20">
      <c r="A278" s="17">
        <v>275</v>
      </c>
      <c r="B278" s="17" t="s">
        <v>47</v>
      </c>
      <c r="C278" s="17" t="s">
        <v>4780</v>
      </c>
      <c r="D278" s="17" t="s">
        <v>1108</v>
      </c>
      <c r="E278" s="18">
        <v>0.0435</v>
      </c>
      <c r="F278" s="19">
        <v>20000</v>
      </c>
      <c r="G278" s="20">
        <v>43824</v>
      </c>
      <c r="H278" s="20">
        <v>44190</v>
      </c>
      <c r="I278" s="24">
        <v>234.416666666667</v>
      </c>
      <c r="J278" s="20">
        <v>43921</v>
      </c>
      <c r="K278" s="17" t="s">
        <v>4199</v>
      </c>
      <c r="L278" s="25">
        <v>0.0435</v>
      </c>
      <c r="M278" s="17" t="s">
        <v>52</v>
      </c>
      <c r="N278" s="17" t="s">
        <v>4781</v>
      </c>
      <c r="O278" s="17" t="s">
        <v>4782</v>
      </c>
      <c r="P278" s="17" t="s">
        <v>53</v>
      </c>
      <c r="Q278" s="17" t="s">
        <v>4202</v>
      </c>
      <c r="R278" s="17" t="str">
        <f>VLOOKUP(O278,'[8]2019年11月-2020年3月31新贷款人员'!$O$4:$R$124,4,FALSE)</f>
        <v>杨文全</v>
      </c>
      <c r="S278" s="74" t="str">
        <f>VLOOKUP(O278,'[8]2019年11月-2020年3月31新贷款人员'!$O$4:$S$124,5,FALSE)</f>
        <v>623059137801811752</v>
      </c>
      <c r="T278" s="9"/>
    </row>
    <row r="279" customHeight="1" spans="1:20">
      <c r="A279" s="17">
        <v>276</v>
      </c>
      <c r="B279" s="17" t="s">
        <v>47</v>
      </c>
      <c r="C279" s="17" t="s">
        <v>4780</v>
      </c>
      <c r="D279" s="17" t="s">
        <v>1109</v>
      </c>
      <c r="E279" s="18">
        <v>0.0435</v>
      </c>
      <c r="F279" s="19">
        <v>50000</v>
      </c>
      <c r="G279" s="20">
        <v>43824</v>
      </c>
      <c r="H279" s="20">
        <v>44190</v>
      </c>
      <c r="I279" s="24">
        <v>586.041666666667</v>
      </c>
      <c r="J279" s="20">
        <v>43921</v>
      </c>
      <c r="K279" s="17" t="s">
        <v>4199</v>
      </c>
      <c r="L279" s="25">
        <v>0.0435</v>
      </c>
      <c r="M279" s="17" t="s">
        <v>52</v>
      </c>
      <c r="N279" s="17" t="s">
        <v>4783</v>
      </c>
      <c r="O279" s="17" t="s">
        <v>4784</v>
      </c>
      <c r="P279" s="17" t="s">
        <v>53</v>
      </c>
      <c r="Q279" s="17" t="s">
        <v>4202</v>
      </c>
      <c r="R279" s="17" t="str">
        <f>VLOOKUP(O279,'[8]2019年11月-2020年3月31新贷款人员'!$O$4:$R$124,4,FALSE)</f>
        <v>宋现丽</v>
      </c>
      <c r="S279" s="74" t="str">
        <f>VLOOKUP(O279,'[8]2019年11月-2020年3月31新贷款人员'!$O$4:$S$124,5,FALSE)</f>
        <v>623059137803076370</v>
      </c>
      <c r="T279" s="9"/>
    </row>
    <row r="280" customHeight="1" spans="1:20">
      <c r="A280" s="17">
        <v>277</v>
      </c>
      <c r="B280" s="17" t="s">
        <v>47</v>
      </c>
      <c r="C280" s="17" t="s">
        <v>4785</v>
      </c>
      <c r="D280" s="17" t="s">
        <v>1110</v>
      </c>
      <c r="E280" s="18">
        <v>0.0435</v>
      </c>
      <c r="F280" s="19">
        <v>50000</v>
      </c>
      <c r="G280" s="20">
        <v>43824</v>
      </c>
      <c r="H280" s="20">
        <v>44190</v>
      </c>
      <c r="I280" s="24">
        <v>586.041666666667</v>
      </c>
      <c r="J280" s="20">
        <v>43921</v>
      </c>
      <c r="K280" s="17" t="s">
        <v>4199</v>
      </c>
      <c r="L280" s="25">
        <v>0.0435</v>
      </c>
      <c r="M280" s="17" t="s">
        <v>52</v>
      </c>
      <c r="N280" s="17" t="s">
        <v>4786</v>
      </c>
      <c r="O280" s="17" t="s">
        <v>4787</v>
      </c>
      <c r="P280" s="17" t="s">
        <v>53</v>
      </c>
      <c r="Q280" s="17" t="s">
        <v>4202</v>
      </c>
      <c r="R280" s="17" t="str">
        <f>VLOOKUP(O280,'[8]2019年11月-2020年3月31新贷款人员'!$O$4:$R$124,4,FALSE)</f>
        <v>宋井长</v>
      </c>
      <c r="S280" s="74" t="str">
        <f>VLOOKUP(O280,'[8]2019年11月-2020年3月31新贷款人员'!$O$4:$S$124,5,FALSE)</f>
        <v>623059137801535344</v>
      </c>
      <c r="T280" s="9"/>
    </row>
    <row r="281" customHeight="1" spans="1:20">
      <c r="A281" s="17">
        <v>278</v>
      </c>
      <c r="B281" s="17" t="s">
        <v>47</v>
      </c>
      <c r="C281" s="17" t="s">
        <v>4785</v>
      </c>
      <c r="D281" s="17" t="s">
        <v>1111</v>
      </c>
      <c r="E281" s="18">
        <v>0.0435</v>
      </c>
      <c r="F281" s="19">
        <v>50000</v>
      </c>
      <c r="G281" s="20">
        <v>43824</v>
      </c>
      <c r="H281" s="20">
        <v>44190</v>
      </c>
      <c r="I281" s="24">
        <v>586.041666666667</v>
      </c>
      <c r="J281" s="20">
        <v>43921</v>
      </c>
      <c r="K281" s="17" t="s">
        <v>4199</v>
      </c>
      <c r="L281" s="25">
        <v>0.0435</v>
      </c>
      <c r="M281" s="17" t="s">
        <v>52</v>
      </c>
      <c r="N281" s="17" t="s">
        <v>4788</v>
      </c>
      <c r="O281" s="17" t="s">
        <v>4789</v>
      </c>
      <c r="P281" s="17" t="s">
        <v>53</v>
      </c>
      <c r="Q281" s="17" t="s">
        <v>4202</v>
      </c>
      <c r="R281" s="17" t="str">
        <f>VLOOKUP(O281,'[8]2019年11月-2020年3月31新贷款人员'!$O$4:$R$124,4,FALSE)</f>
        <v>赵心忠</v>
      </c>
      <c r="S281" s="74" t="str">
        <f>VLOOKUP(O281,'[8]2019年11月-2020年3月31新贷款人员'!$O$4:$S$124,5,FALSE)</f>
        <v>623059137803586493</v>
      </c>
      <c r="T281" s="9"/>
    </row>
    <row r="282" customHeight="1" spans="1:20">
      <c r="A282" s="17">
        <v>279</v>
      </c>
      <c r="B282" s="17" t="s">
        <v>47</v>
      </c>
      <c r="C282" s="17" t="s">
        <v>4477</v>
      </c>
      <c r="D282" s="17" t="s">
        <v>1112</v>
      </c>
      <c r="E282" s="18">
        <v>0.0435</v>
      </c>
      <c r="F282" s="19">
        <v>50000</v>
      </c>
      <c r="G282" s="20">
        <v>43824</v>
      </c>
      <c r="H282" s="20">
        <v>44190</v>
      </c>
      <c r="I282" s="24">
        <v>586.041666666667</v>
      </c>
      <c r="J282" s="20">
        <v>43921</v>
      </c>
      <c r="K282" s="17" t="s">
        <v>4199</v>
      </c>
      <c r="L282" s="25">
        <v>0.0435</v>
      </c>
      <c r="M282" s="17" t="s">
        <v>52</v>
      </c>
      <c r="N282" s="17" t="s">
        <v>4790</v>
      </c>
      <c r="O282" s="17" t="s">
        <v>4791</v>
      </c>
      <c r="P282" s="17" t="s">
        <v>53</v>
      </c>
      <c r="Q282" s="17" t="s">
        <v>4202</v>
      </c>
      <c r="R282" s="17" t="str">
        <f>VLOOKUP(O282,'[8]2019年11月-2020年3月31新贷款人员'!$O$4:$R$124,4,FALSE)</f>
        <v>林保明</v>
      </c>
      <c r="S282" s="74" t="str">
        <f>VLOOKUP(O282,'[8]2019年11月-2020年3月31新贷款人员'!$O$4:$S$124,5,FALSE)</f>
        <v>00000024265953783889</v>
      </c>
      <c r="T282" s="9"/>
    </row>
    <row r="283" customHeight="1" spans="1:20">
      <c r="A283" s="17">
        <v>280</v>
      </c>
      <c r="B283" s="17" t="s">
        <v>47</v>
      </c>
      <c r="C283" s="17" t="s">
        <v>4480</v>
      </c>
      <c r="D283" s="17" t="s">
        <v>1113</v>
      </c>
      <c r="E283" s="18">
        <v>0.0435</v>
      </c>
      <c r="F283" s="19">
        <v>50000</v>
      </c>
      <c r="G283" s="20">
        <v>43824</v>
      </c>
      <c r="H283" s="20">
        <v>44190</v>
      </c>
      <c r="I283" s="24">
        <v>586.041666666667</v>
      </c>
      <c r="J283" s="20">
        <v>43921</v>
      </c>
      <c r="K283" s="17" t="s">
        <v>4199</v>
      </c>
      <c r="L283" s="25">
        <v>0.0435</v>
      </c>
      <c r="M283" s="17" t="s">
        <v>52</v>
      </c>
      <c r="N283" s="17" t="s">
        <v>4792</v>
      </c>
      <c r="O283" s="17" t="s">
        <v>4793</v>
      </c>
      <c r="P283" s="17" t="s">
        <v>53</v>
      </c>
      <c r="Q283" s="17" t="s">
        <v>4202</v>
      </c>
      <c r="R283" s="17" t="str">
        <f>VLOOKUP(O283,'[8]2019年11月-2020年3月31新贷款人员'!$O$4:$R$124,4,FALSE)</f>
        <v>王学海</v>
      </c>
      <c r="S283" s="74" t="str">
        <f>VLOOKUP(O283,'[8]2019年11月-2020年3月31新贷款人员'!$O$4:$S$124,5,FALSE)</f>
        <v>00000023949423782889</v>
      </c>
      <c r="T283" s="9"/>
    </row>
    <row r="284" customHeight="1" spans="1:20">
      <c r="A284" s="17">
        <v>281</v>
      </c>
      <c r="B284" s="17" t="s">
        <v>47</v>
      </c>
      <c r="C284" s="17" t="s">
        <v>4794</v>
      </c>
      <c r="D284" s="17" t="s">
        <v>1114</v>
      </c>
      <c r="E284" s="18">
        <v>0.0435</v>
      </c>
      <c r="F284" s="19">
        <v>50000</v>
      </c>
      <c r="G284" s="20">
        <v>43824</v>
      </c>
      <c r="H284" s="20">
        <v>44190</v>
      </c>
      <c r="I284" s="24">
        <v>586.041666666667</v>
      </c>
      <c r="J284" s="20">
        <v>43921</v>
      </c>
      <c r="K284" s="17" t="s">
        <v>4199</v>
      </c>
      <c r="L284" s="25">
        <v>0.0435</v>
      </c>
      <c r="M284" s="17" t="s">
        <v>52</v>
      </c>
      <c r="N284" s="17" t="s">
        <v>4795</v>
      </c>
      <c r="O284" s="17" t="s">
        <v>4796</v>
      </c>
      <c r="P284" s="17" t="s">
        <v>53</v>
      </c>
      <c r="Q284" s="17" t="s">
        <v>4202</v>
      </c>
      <c r="R284" s="17" t="str">
        <f>VLOOKUP(O284,'[8]2019年11月-2020年3月31新贷款人员'!$O$4:$R$124,4,FALSE)</f>
        <v>柳可俊</v>
      </c>
      <c r="S284" s="74" t="str">
        <f>VLOOKUP(O284,'[8]2019年11月-2020年3月31新贷款人员'!$O$4:$S$124,5,FALSE)</f>
        <v>623059137800627019</v>
      </c>
      <c r="T284" s="9"/>
    </row>
    <row r="285" customHeight="1" spans="1:20">
      <c r="A285" s="17">
        <v>282</v>
      </c>
      <c r="B285" s="17" t="s">
        <v>47</v>
      </c>
      <c r="C285" s="17" t="s">
        <v>4797</v>
      </c>
      <c r="D285" s="17" t="s">
        <v>1115</v>
      </c>
      <c r="E285" s="18">
        <v>0.0435</v>
      </c>
      <c r="F285" s="19">
        <v>20000</v>
      </c>
      <c r="G285" s="20">
        <v>43824</v>
      </c>
      <c r="H285" s="20">
        <v>44190</v>
      </c>
      <c r="I285" s="24">
        <v>234.416666666667</v>
      </c>
      <c r="J285" s="20">
        <v>43921</v>
      </c>
      <c r="K285" s="17" t="s">
        <v>4199</v>
      </c>
      <c r="L285" s="25">
        <v>0.0435</v>
      </c>
      <c r="M285" s="17" t="s">
        <v>52</v>
      </c>
      <c r="N285" s="17" t="s">
        <v>4798</v>
      </c>
      <c r="O285" s="17" t="s">
        <v>4799</v>
      </c>
      <c r="P285" s="17" t="s">
        <v>53</v>
      </c>
      <c r="Q285" s="17" t="s">
        <v>4202</v>
      </c>
      <c r="R285" s="17" t="str">
        <f>VLOOKUP(O285,'[8]2019年11月-2020年3月31新贷款人员'!$O$4:$R$124,4,FALSE)</f>
        <v>于金志</v>
      </c>
      <c r="S285" s="74" t="str">
        <f>VLOOKUP(O285,'[8]2019年11月-2020年3月31新贷款人员'!$O$4:$S$124,5,FALSE)</f>
        <v>623059137801693663</v>
      </c>
      <c r="T285" s="9"/>
    </row>
    <row r="286" customHeight="1" spans="1:20">
      <c r="A286" s="17">
        <v>283</v>
      </c>
      <c r="B286" s="17" t="s">
        <v>71</v>
      </c>
      <c r="C286" s="17" t="s">
        <v>4496</v>
      </c>
      <c r="D286" s="17" t="s">
        <v>1116</v>
      </c>
      <c r="E286" s="18">
        <v>0.0435</v>
      </c>
      <c r="F286" s="19">
        <v>50000</v>
      </c>
      <c r="G286" s="20">
        <v>43824</v>
      </c>
      <c r="H286" s="20">
        <v>44190</v>
      </c>
      <c r="I286" s="24">
        <v>586.041666666667</v>
      </c>
      <c r="J286" s="20">
        <v>43921</v>
      </c>
      <c r="K286" s="17" t="s">
        <v>4199</v>
      </c>
      <c r="L286" s="25">
        <v>0.0435</v>
      </c>
      <c r="M286" s="17" t="s">
        <v>842</v>
      </c>
      <c r="N286" s="17" t="s">
        <v>4697</v>
      </c>
      <c r="O286" s="17" t="s">
        <v>4800</v>
      </c>
      <c r="P286" s="17" t="s">
        <v>53</v>
      </c>
      <c r="Q286" s="17" t="s">
        <v>4202</v>
      </c>
      <c r="R286" s="17" t="str">
        <f>VLOOKUP(O286,'[7]2019年11月-2020年3月31新贷款人员'!$O$133:$R$1129,4,FALSE)</f>
        <v>霍春凤</v>
      </c>
      <c r="S286" s="17" t="str">
        <f>VLOOKUP(O286,'[7]2019年11月-2020年3月31新贷款人员'!$O$133:$S$1129,5,FALSE)</f>
        <v>623059137803174092</v>
      </c>
      <c r="T286" s="29"/>
    </row>
    <row r="287" customHeight="1" spans="1:20">
      <c r="A287" s="17">
        <v>284</v>
      </c>
      <c r="B287" s="17" t="s">
        <v>65</v>
      </c>
      <c r="C287" s="17" t="s">
        <v>4681</v>
      </c>
      <c r="D287" s="17" t="s">
        <v>1117</v>
      </c>
      <c r="E287" s="18">
        <v>0.0435</v>
      </c>
      <c r="F287" s="19">
        <v>50000</v>
      </c>
      <c r="G287" s="20">
        <v>43826</v>
      </c>
      <c r="H287" s="20">
        <v>44192</v>
      </c>
      <c r="I287" s="24">
        <v>573.958333333333</v>
      </c>
      <c r="J287" s="20">
        <v>43921</v>
      </c>
      <c r="K287" s="17" t="s">
        <v>4199</v>
      </c>
      <c r="L287" s="25">
        <v>0.0435</v>
      </c>
      <c r="M287" s="17" t="s">
        <v>52</v>
      </c>
      <c r="N287" s="17" t="s">
        <v>4801</v>
      </c>
      <c r="O287" s="17" t="s">
        <v>4802</v>
      </c>
      <c r="P287" s="17" t="s">
        <v>53</v>
      </c>
      <c r="Q287" s="17" t="s">
        <v>4202</v>
      </c>
      <c r="R287" s="17" t="str">
        <f>VLOOKUP(O287,'[11]2019年11月-2020年3月31新贷款人员'!$O$55:$R$950,4,FALSE)</f>
        <v>周新华</v>
      </c>
      <c r="S287" s="17" t="str">
        <f>VLOOKUP(O287,'[11]2019年11月-2020年3月31新贷款人员'!$O$55:$S$950,5,FALSE)</f>
        <v>623059137801689190</v>
      </c>
      <c r="T287" s="9"/>
    </row>
    <row r="288" customHeight="1" spans="1:20">
      <c r="A288" s="17">
        <v>285</v>
      </c>
      <c r="B288" s="17" t="s">
        <v>65</v>
      </c>
      <c r="C288" s="17" t="s">
        <v>4803</v>
      </c>
      <c r="D288" s="17" t="s">
        <v>1118</v>
      </c>
      <c r="E288" s="18">
        <v>0.0435</v>
      </c>
      <c r="F288" s="19">
        <v>50000</v>
      </c>
      <c r="G288" s="20">
        <v>43826</v>
      </c>
      <c r="H288" s="20">
        <v>44192</v>
      </c>
      <c r="I288" s="24">
        <v>573.958333333333</v>
      </c>
      <c r="J288" s="20">
        <v>43921</v>
      </c>
      <c r="K288" s="17" t="s">
        <v>4199</v>
      </c>
      <c r="L288" s="25">
        <v>0.0435</v>
      </c>
      <c r="M288" s="17" t="s">
        <v>52</v>
      </c>
      <c r="N288" s="17" t="s">
        <v>4804</v>
      </c>
      <c r="O288" s="17" t="s">
        <v>4805</v>
      </c>
      <c r="P288" s="17" t="s">
        <v>53</v>
      </c>
      <c r="Q288" s="17" t="s">
        <v>4202</v>
      </c>
      <c r="R288" s="17" t="str">
        <f>VLOOKUP(O288,'[11]2019年11月-2020年3月31新贷款人员'!$O$55:$R$950,4,FALSE)</f>
        <v>庞双田</v>
      </c>
      <c r="S288" s="17" t="str">
        <f>VLOOKUP(O288,'[11]2019年11月-2020年3月31新贷款人员'!$O$55:$S$950,5,FALSE)</f>
        <v>623059137802492800</v>
      </c>
      <c r="T288" s="9"/>
    </row>
    <row r="289" customHeight="1" spans="1:20">
      <c r="A289" s="17">
        <v>286</v>
      </c>
      <c r="B289" s="17" t="s">
        <v>65</v>
      </c>
      <c r="C289" s="17" t="s">
        <v>4806</v>
      </c>
      <c r="D289" s="17" t="s">
        <v>1119</v>
      </c>
      <c r="E289" s="18">
        <v>0.0435</v>
      </c>
      <c r="F289" s="19">
        <v>50000</v>
      </c>
      <c r="G289" s="20">
        <v>43826</v>
      </c>
      <c r="H289" s="20">
        <v>44192</v>
      </c>
      <c r="I289" s="24">
        <v>573.958333333333</v>
      </c>
      <c r="J289" s="20">
        <v>43921</v>
      </c>
      <c r="K289" s="17" t="s">
        <v>4199</v>
      </c>
      <c r="L289" s="25">
        <v>0.0435</v>
      </c>
      <c r="M289" s="17" t="s">
        <v>52</v>
      </c>
      <c r="N289" s="17" t="s">
        <v>4807</v>
      </c>
      <c r="O289" s="17" t="s">
        <v>4808</v>
      </c>
      <c r="P289" s="17" t="s">
        <v>53</v>
      </c>
      <c r="Q289" s="17" t="s">
        <v>4202</v>
      </c>
      <c r="R289" s="17" t="str">
        <f>VLOOKUP(O289,'[11]2019年11月-2020年3月31新贷款人员'!$O$55:$R$950,4,FALSE)</f>
        <v>艾思芳</v>
      </c>
      <c r="S289" s="74" t="str">
        <f>VLOOKUP(O289,'[11]2019年11月-2020年3月31新贷款人员'!$O$55:$S$950,5,FALSE)</f>
        <v>623059137802663285</v>
      </c>
      <c r="T289" s="9"/>
    </row>
    <row r="290" customHeight="1" spans="1:20">
      <c r="A290" s="17">
        <v>287</v>
      </c>
      <c r="B290" s="17" t="s">
        <v>65</v>
      </c>
      <c r="C290" s="17" t="s">
        <v>4681</v>
      </c>
      <c r="D290" s="17" t="s">
        <v>1120</v>
      </c>
      <c r="E290" s="18">
        <v>0.0435</v>
      </c>
      <c r="F290" s="19">
        <v>30000</v>
      </c>
      <c r="G290" s="20">
        <v>43826</v>
      </c>
      <c r="H290" s="20">
        <v>44192</v>
      </c>
      <c r="I290" s="24">
        <v>344.375</v>
      </c>
      <c r="J290" s="20">
        <v>43921</v>
      </c>
      <c r="K290" s="17" t="s">
        <v>4199</v>
      </c>
      <c r="L290" s="25">
        <v>0.0435</v>
      </c>
      <c r="M290" s="17" t="s">
        <v>52</v>
      </c>
      <c r="N290" s="17" t="s">
        <v>4809</v>
      </c>
      <c r="O290" s="17" t="s">
        <v>4810</v>
      </c>
      <c r="P290" s="17" t="s">
        <v>53</v>
      </c>
      <c r="Q290" s="17" t="s">
        <v>4202</v>
      </c>
      <c r="R290" s="17" t="str">
        <f>VLOOKUP(O290,'[11]2019年11月-2020年3月31新贷款人员'!$O$55:$R$950,4,FALSE)</f>
        <v>王士峰</v>
      </c>
      <c r="S290" s="17" t="str">
        <f>VLOOKUP(O290,'[11]2019年11月-2020年3月31新贷款人员'!$O$55:$S$950,5,FALSE)</f>
        <v>37803002100019639</v>
      </c>
      <c r="T290" s="9"/>
    </row>
    <row r="291" customHeight="1" spans="1:20">
      <c r="A291" s="17">
        <v>288</v>
      </c>
      <c r="B291" s="17" t="s">
        <v>65</v>
      </c>
      <c r="C291" s="17" t="s">
        <v>4811</v>
      </c>
      <c r="D291" s="17" t="s">
        <v>1121</v>
      </c>
      <c r="E291" s="18">
        <v>0.0435</v>
      </c>
      <c r="F291" s="19">
        <v>50000</v>
      </c>
      <c r="G291" s="20">
        <v>43827</v>
      </c>
      <c r="H291" s="20">
        <v>44193</v>
      </c>
      <c r="I291" s="24">
        <v>567.916666666667</v>
      </c>
      <c r="J291" s="20">
        <v>43921</v>
      </c>
      <c r="K291" s="17" t="s">
        <v>4199</v>
      </c>
      <c r="L291" s="25">
        <v>0.0435</v>
      </c>
      <c r="M291" s="17" t="s">
        <v>52</v>
      </c>
      <c r="N291" s="17" t="s">
        <v>4812</v>
      </c>
      <c r="O291" s="17" t="s">
        <v>4813</v>
      </c>
      <c r="P291" s="17" t="s">
        <v>53</v>
      </c>
      <c r="Q291" s="17" t="s">
        <v>4202</v>
      </c>
      <c r="R291" s="17" t="str">
        <f>VLOOKUP(O291,'[11]2019年11月-2020年3月31新贷款人员'!$O$55:$R$950,4,FALSE)</f>
        <v>杨志坤</v>
      </c>
      <c r="S291" s="74" t="str">
        <f>VLOOKUP(O291,'[11]2019年11月-2020年3月31新贷款人员'!$O$55:$S$950,5,FALSE)</f>
        <v>623059137803508209</v>
      </c>
      <c r="T291" s="9"/>
    </row>
    <row r="292" customHeight="1" spans="1:20">
      <c r="A292" s="17">
        <v>289</v>
      </c>
      <c r="B292" s="17" t="s">
        <v>65</v>
      </c>
      <c r="C292" s="17" t="s">
        <v>4814</v>
      </c>
      <c r="D292" s="17" t="s">
        <v>1122</v>
      </c>
      <c r="E292" s="18">
        <v>0.0435</v>
      </c>
      <c r="F292" s="19">
        <v>30000</v>
      </c>
      <c r="G292" s="20">
        <v>43827</v>
      </c>
      <c r="H292" s="20">
        <v>44193</v>
      </c>
      <c r="I292" s="24">
        <v>340.75</v>
      </c>
      <c r="J292" s="20">
        <v>43921</v>
      </c>
      <c r="K292" s="17" t="s">
        <v>4199</v>
      </c>
      <c r="L292" s="25">
        <v>0.0435</v>
      </c>
      <c r="M292" s="17" t="s">
        <v>52</v>
      </c>
      <c r="N292" s="17" t="s">
        <v>4815</v>
      </c>
      <c r="O292" s="17" t="s">
        <v>4816</v>
      </c>
      <c r="P292" s="17" t="s">
        <v>53</v>
      </c>
      <c r="Q292" s="17" t="s">
        <v>4202</v>
      </c>
      <c r="R292" s="17" t="str">
        <f>VLOOKUP(O292,'[11]2019年11月-2020年3月31新贷款人员'!$O$55:$R$950,4,FALSE)</f>
        <v>李国星</v>
      </c>
      <c r="S292" s="74" t="str">
        <f>VLOOKUP(O292,'[11]2019年11月-2020年3月31新贷款人员'!$O$55:$S$950,5,FALSE)</f>
        <v>623059137802006832</v>
      </c>
      <c r="T292" s="9"/>
    </row>
    <row r="293" customHeight="1" spans="1:20">
      <c r="A293" s="17">
        <v>290</v>
      </c>
      <c r="B293" s="17" t="s">
        <v>65</v>
      </c>
      <c r="C293" s="17" t="s">
        <v>4567</v>
      </c>
      <c r="D293" s="17" t="s">
        <v>1123</v>
      </c>
      <c r="E293" s="18">
        <v>0.0435</v>
      </c>
      <c r="F293" s="19">
        <v>20000</v>
      </c>
      <c r="G293" s="20">
        <v>43827</v>
      </c>
      <c r="H293" s="20">
        <v>44193</v>
      </c>
      <c r="I293" s="24">
        <v>227.166666666667</v>
      </c>
      <c r="J293" s="20">
        <v>43921</v>
      </c>
      <c r="K293" s="17" t="s">
        <v>4199</v>
      </c>
      <c r="L293" s="25">
        <v>0.0435</v>
      </c>
      <c r="M293" s="17" t="s">
        <v>52</v>
      </c>
      <c r="N293" s="17" t="s">
        <v>4568</v>
      </c>
      <c r="O293" s="17" t="s">
        <v>4817</v>
      </c>
      <c r="P293" s="17" t="s">
        <v>53</v>
      </c>
      <c r="Q293" s="17" t="s">
        <v>4202</v>
      </c>
      <c r="R293" s="17" t="str">
        <f>VLOOKUP(O293,'[11]2019年11月-2020年3月31新贷款人员'!$O$55:$R$950,4,FALSE)</f>
        <v>赵铁庄</v>
      </c>
      <c r="S293" s="74" t="str">
        <f>VLOOKUP(O293,'[11]2019年11月-2020年3月31新贷款人员'!$O$55:$S$950,5,FALSE)</f>
        <v>623059137801832170</v>
      </c>
      <c r="T293" s="9"/>
    </row>
    <row r="294" customHeight="1" spans="1:20">
      <c r="A294" s="17">
        <v>291</v>
      </c>
      <c r="B294" s="17" t="s">
        <v>65</v>
      </c>
      <c r="C294" s="17" t="s">
        <v>4536</v>
      </c>
      <c r="D294" s="17" t="s">
        <v>1124</v>
      </c>
      <c r="E294" s="18">
        <v>0.0435</v>
      </c>
      <c r="F294" s="19">
        <v>30000</v>
      </c>
      <c r="G294" s="20">
        <v>43827</v>
      </c>
      <c r="H294" s="20">
        <v>44193</v>
      </c>
      <c r="I294" s="24">
        <v>340.75</v>
      </c>
      <c r="J294" s="20">
        <v>43921</v>
      </c>
      <c r="K294" s="17" t="s">
        <v>4199</v>
      </c>
      <c r="L294" s="25">
        <v>0.0435</v>
      </c>
      <c r="M294" s="17" t="s">
        <v>52</v>
      </c>
      <c r="N294" s="17" t="s">
        <v>4537</v>
      </c>
      <c r="O294" s="17" t="s">
        <v>4818</v>
      </c>
      <c r="P294" s="17" t="s">
        <v>53</v>
      </c>
      <c r="Q294" s="17" t="s">
        <v>4202</v>
      </c>
      <c r="R294" s="17" t="str">
        <f>VLOOKUP(O294,'[11]2019年11月-2020年3月31新贷款人员'!$O$55:$R$950,4,FALSE)</f>
        <v>任志敏</v>
      </c>
      <c r="S294" s="74" t="str">
        <f>VLOOKUP(O294,'[11]2019年11月-2020年3月31新贷款人员'!$O$55:$S$950,5,FALSE)</f>
        <v>623059137802918036</v>
      </c>
      <c r="T294" s="9"/>
    </row>
    <row r="295" customHeight="1" spans="1:20">
      <c r="A295" s="17">
        <v>292</v>
      </c>
      <c r="B295" s="17" t="s">
        <v>54</v>
      </c>
      <c r="C295" s="17" t="s">
        <v>4819</v>
      </c>
      <c r="D295" s="17" t="s">
        <v>1125</v>
      </c>
      <c r="E295" s="18">
        <v>0.0435</v>
      </c>
      <c r="F295" s="19">
        <v>50000</v>
      </c>
      <c r="G295" s="20">
        <v>43832</v>
      </c>
      <c r="H295" s="20">
        <v>44198</v>
      </c>
      <c r="I295" s="24">
        <v>537.708333333333</v>
      </c>
      <c r="J295" s="20">
        <v>43921</v>
      </c>
      <c r="K295" s="17" t="s">
        <v>4199</v>
      </c>
      <c r="L295" s="25">
        <v>0.0435</v>
      </c>
      <c r="M295" s="17" t="s">
        <v>52</v>
      </c>
      <c r="N295" s="17" t="s">
        <v>4820</v>
      </c>
      <c r="O295" s="17" t="s">
        <v>4821</v>
      </c>
      <c r="P295" s="17" t="s">
        <v>53</v>
      </c>
      <c r="Q295" s="17" t="s">
        <v>4202</v>
      </c>
      <c r="R295" s="17" t="str">
        <f>VLOOKUP(O295,[22]Sheet1!$O$4:$R$61,4,FALSE)</f>
        <v>单工厂</v>
      </c>
      <c r="S295" s="17" t="str">
        <f>VLOOKUP(O295,[22]Sheet1!$O$4:$S$61,5,FALSE)</f>
        <v>00000116620353780889</v>
      </c>
      <c r="T295" s="9"/>
    </row>
    <row r="296" customHeight="1" spans="1:20">
      <c r="A296" s="17">
        <v>293</v>
      </c>
      <c r="B296" s="17" t="s">
        <v>71</v>
      </c>
      <c r="C296" s="17" t="s">
        <v>4822</v>
      </c>
      <c r="D296" s="17" t="s">
        <v>1126</v>
      </c>
      <c r="E296" s="18">
        <v>0.0435</v>
      </c>
      <c r="F296" s="19">
        <v>50000</v>
      </c>
      <c r="G296" s="20">
        <v>43836</v>
      </c>
      <c r="H296" s="20">
        <v>44202</v>
      </c>
      <c r="I296" s="24">
        <v>513.541666666667</v>
      </c>
      <c r="J296" s="20">
        <v>43921</v>
      </c>
      <c r="K296" s="17" t="s">
        <v>4199</v>
      </c>
      <c r="L296" s="25">
        <v>0.0435</v>
      </c>
      <c r="M296" s="17" t="s">
        <v>842</v>
      </c>
      <c r="N296" s="17" t="s">
        <v>4823</v>
      </c>
      <c r="O296" s="17" t="s">
        <v>4824</v>
      </c>
      <c r="P296" s="17" t="s">
        <v>53</v>
      </c>
      <c r="Q296" s="17" t="s">
        <v>4202</v>
      </c>
      <c r="R296" s="17" t="str">
        <f>VLOOKUP(O296,'[7]2019年11月-2020年3月31新贷款人员'!$O$133:$R$1129,4,FALSE)</f>
        <v>徐其龙</v>
      </c>
      <c r="S296" s="17" t="str">
        <f>VLOOKUP(O296,'[7]2019年11月-2020年3月31新贷款人员'!$O$133:$S$1129,5,FALSE)</f>
        <v>37802032200007296</v>
      </c>
      <c r="T296" s="29"/>
    </row>
    <row r="297" customHeight="1" spans="1:20">
      <c r="A297" s="17">
        <v>294</v>
      </c>
      <c r="B297" s="17" t="s">
        <v>71</v>
      </c>
      <c r="C297" s="17" t="s">
        <v>4822</v>
      </c>
      <c r="D297" s="17" t="s">
        <v>1127</v>
      </c>
      <c r="E297" s="18">
        <v>0.0435</v>
      </c>
      <c r="F297" s="19">
        <v>50000</v>
      </c>
      <c r="G297" s="20">
        <v>43836</v>
      </c>
      <c r="H297" s="20">
        <v>44202</v>
      </c>
      <c r="I297" s="24">
        <v>513.541666666667</v>
      </c>
      <c r="J297" s="20">
        <v>43921</v>
      </c>
      <c r="K297" s="17" t="s">
        <v>4199</v>
      </c>
      <c r="L297" s="25">
        <v>0.0435</v>
      </c>
      <c r="M297" s="17" t="s">
        <v>842</v>
      </c>
      <c r="N297" s="17" t="s">
        <v>4823</v>
      </c>
      <c r="O297" s="17" t="s">
        <v>4825</v>
      </c>
      <c r="P297" s="17" t="s">
        <v>53</v>
      </c>
      <c r="Q297" s="17" t="s">
        <v>4202</v>
      </c>
      <c r="R297" s="17" t="str">
        <f>VLOOKUP(O297,'[7]2019年11月-2020年3月31新贷款人员'!$O$133:$R$1129,4,FALSE)</f>
        <v>徐东升</v>
      </c>
      <c r="S297" s="17" t="str">
        <f>VLOOKUP(O297,'[7]2019年11月-2020年3月31新贷款人员'!$O$133:$S$1129,5,FALSE)</f>
        <v>00000185833063787889</v>
      </c>
      <c r="T297" s="29"/>
    </row>
    <row r="298" customHeight="1" spans="1:20">
      <c r="A298" s="17">
        <v>295</v>
      </c>
      <c r="B298" s="17" t="s">
        <v>71</v>
      </c>
      <c r="C298" s="17" t="s">
        <v>4822</v>
      </c>
      <c r="D298" s="17" t="s">
        <v>1128</v>
      </c>
      <c r="E298" s="18">
        <v>0.0435</v>
      </c>
      <c r="F298" s="19">
        <v>50000</v>
      </c>
      <c r="G298" s="20">
        <v>43836</v>
      </c>
      <c r="H298" s="20">
        <v>44202</v>
      </c>
      <c r="I298" s="24">
        <v>513.541666666667</v>
      </c>
      <c r="J298" s="20">
        <v>43921</v>
      </c>
      <c r="K298" s="17" t="s">
        <v>4199</v>
      </c>
      <c r="L298" s="25">
        <v>0.0435</v>
      </c>
      <c r="M298" s="17" t="s">
        <v>842</v>
      </c>
      <c r="N298" s="17" t="s">
        <v>4826</v>
      </c>
      <c r="O298" s="17" t="s">
        <v>4827</v>
      </c>
      <c r="P298" s="17" t="s">
        <v>53</v>
      </c>
      <c r="Q298" s="17" t="s">
        <v>4202</v>
      </c>
      <c r="R298" s="17" t="str">
        <f>VLOOKUP(O298,'[7]2019年11月-2020年3月31新贷款人员'!$O$133:$R$1129,4,FALSE)</f>
        <v>李铁良</v>
      </c>
      <c r="S298" s="17" t="str">
        <f>VLOOKUP(O298,'[7]2019年11月-2020年3月31新贷款人员'!$O$133:$S$1129,5,FALSE)</f>
        <v>00000026501143784889</v>
      </c>
      <c r="T298" s="29"/>
    </row>
    <row r="299" customHeight="1" spans="1:20">
      <c r="A299" s="17">
        <v>296</v>
      </c>
      <c r="B299" s="17" t="s">
        <v>71</v>
      </c>
      <c r="C299" s="17" t="s">
        <v>4822</v>
      </c>
      <c r="D299" s="17" t="s">
        <v>72</v>
      </c>
      <c r="E299" s="18">
        <v>0.0435</v>
      </c>
      <c r="F299" s="19">
        <v>50000</v>
      </c>
      <c r="G299" s="20">
        <v>43836</v>
      </c>
      <c r="H299" s="20">
        <v>44202</v>
      </c>
      <c r="I299" s="24">
        <v>513.541666666667</v>
      </c>
      <c r="J299" s="20">
        <v>43921</v>
      </c>
      <c r="K299" s="17" t="s">
        <v>4199</v>
      </c>
      <c r="L299" s="25">
        <v>0.0435</v>
      </c>
      <c r="M299" s="17" t="s">
        <v>842</v>
      </c>
      <c r="N299" s="17" t="s">
        <v>4828</v>
      </c>
      <c r="O299" s="17" t="s">
        <v>4829</v>
      </c>
      <c r="P299" s="17" t="s">
        <v>53</v>
      </c>
      <c r="Q299" s="17" t="s">
        <v>4202</v>
      </c>
      <c r="R299" s="17" t="str">
        <f>VLOOKUP(O299,'[7]2019年11月-2020年3月31新贷款人员'!$O$133:$R$1129,4,FALSE)</f>
        <v>张刚领</v>
      </c>
      <c r="S299" s="17" t="str">
        <f>VLOOKUP(O299,'[7]2019年11月-2020年3月31新贷款人员'!$O$133:$S$1129,5,FALSE)</f>
        <v>37821002200006310</v>
      </c>
      <c r="T299" s="29"/>
    </row>
    <row r="300" customHeight="1" spans="1:20">
      <c r="A300" s="17">
        <v>297</v>
      </c>
      <c r="B300" s="17" t="s">
        <v>71</v>
      </c>
      <c r="C300" s="17" t="s">
        <v>4822</v>
      </c>
      <c r="D300" s="17" t="s">
        <v>1129</v>
      </c>
      <c r="E300" s="18">
        <v>0.0435</v>
      </c>
      <c r="F300" s="19">
        <v>50000</v>
      </c>
      <c r="G300" s="20">
        <v>43837</v>
      </c>
      <c r="H300" s="20">
        <v>44203</v>
      </c>
      <c r="I300" s="24">
        <v>507.5</v>
      </c>
      <c r="J300" s="20">
        <v>43921</v>
      </c>
      <c r="K300" s="17" t="s">
        <v>4199</v>
      </c>
      <c r="L300" s="25">
        <v>0.0435</v>
      </c>
      <c r="M300" s="17" t="s">
        <v>842</v>
      </c>
      <c r="N300" s="17" t="s">
        <v>4830</v>
      </c>
      <c r="O300" s="17" t="s">
        <v>4831</v>
      </c>
      <c r="P300" s="17" t="s">
        <v>53</v>
      </c>
      <c r="Q300" s="17" t="s">
        <v>4202</v>
      </c>
      <c r="R300" s="17" t="str">
        <f>VLOOKUP(O300,'[7]2019年11月-2020年3月31新贷款人员'!$O$133:$R$1129,4,FALSE)</f>
        <v>徐长营</v>
      </c>
      <c r="S300" s="17" t="str">
        <f>VLOOKUP(O300,'[7]2019年11月-2020年3月31新贷款人员'!$O$133:$S$1129,5,FALSE)</f>
        <v>37802012900002121</v>
      </c>
      <c r="T300" s="29"/>
    </row>
    <row r="301" customHeight="1" spans="1:20">
      <c r="A301" s="17">
        <v>298</v>
      </c>
      <c r="B301" s="17" t="s">
        <v>71</v>
      </c>
      <c r="C301" s="17" t="s">
        <v>4832</v>
      </c>
      <c r="D301" s="17" t="s">
        <v>1130</v>
      </c>
      <c r="E301" s="18">
        <v>0.0435</v>
      </c>
      <c r="F301" s="19">
        <v>50000</v>
      </c>
      <c r="G301" s="20">
        <v>43838</v>
      </c>
      <c r="H301" s="20">
        <v>44204</v>
      </c>
      <c r="I301" s="24">
        <v>501.458333333333</v>
      </c>
      <c r="J301" s="20">
        <v>43921</v>
      </c>
      <c r="K301" s="17" t="s">
        <v>4199</v>
      </c>
      <c r="L301" s="25">
        <v>0.0435</v>
      </c>
      <c r="M301" s="17" t="s">
        <v>842</v>
      </c>
      <c r="N301" s="17" t="s">
        <v>4833</v>
      </c>
      <c r="O301" s="17" t="s">
        <v>4834</v>
      </c>
      <c r="P301" s="17" t="s">
        <v>53</v>
      </c>
      <c r="Q301" s="17" t="s">
        <v>4202</v>
      </c>
      <c r="R301" s="17" t="str">
        <f>VLOOKUP(O301,'[7]2019年11月-2020年3月31新贷款人员'!$O$133:$R$1129,4,FALSE)</f>
        <v>顾井录</v>
      </c>
      <c r="S301" s="17" t="str">
        <f>VLOOKUP(O301,'[7]2019年11月-2020年3月31新贷款人员'!$O$133:$S$1129,5,FALSE)</f>
        <v>37802032500007431</v>
      </c>
      <c r="T301" s="29"/>
    </row>
    <row r="302" customHeight="1" spans="1:20">
      <c r="A302" s="17">
        <v>299</v>
      </c>
      <c r="B302" s="17" t="s">
        <v>71</v>
      </c>
      <c r="C302" s="17" t="s">
        <v>4832</v>
      </c>
      <c r="D302" s="17" t="s">
        <v>1131</v>
      </c>
      <c r="E302" s="18">
        <v>0.0435</v>
      </c>
      <c r="F302" s="19">
        <v>50000</v>
      </c>
      <c r="G302" s="20">
        <v>43838</v>
      </c>
      <c r="H302" s="20">
        <v>44204</v>
      </c>
      <c r="I302" s="24">
        <v>501.458333333333</v>
      </c>
      <c r="J302" s="20">
        <v>43921</v>
      </c>
      <c r="K302" s="17" t="s">
        <v>4199</v>
      </c>
      <c r="L302" s="25">
        <v>0.0435</v>
      </c>
      <c r="M302" s="17" t="s">
        <v>842</v>
      </c>
      <c r="N302" s="17" t="s">
        <v>4833</v>
      </c>
      <c r="O302" s="17" t="s">
        <v>4835</v>
      </c>
      <c r="P302" s="17" t="s">
        <v>53</v>
      </c>
      <c r="Q302" s="17" t="s">
        <v>4202</v>
      </c>
      <c r="R302" s="17" t="str">
        <f>VLOOKUP(O302,'[7]2019年11月-2020年3月31新贷款人员'!$O$133:$R$1129,4,FALSE)</f>
        <v>顾景峰</v>
      </c>
      <c r="S302" s="17" t="str">
        <f>VLOOKUP(O302,'[7]2019年11月-2020年3月31新贷款人员'!$O$133:$S$1129,5,FALSE)</f>
        <v>623059137801801837</v>
      </c>
      <c r="T302" s="29"/>
    </row>
    <row r="303" customHeight="1" spans="1:20">
      <c r="A303" s="17">
        <v>300</v>
      </c>
      <c r="B303" s="17" t="s">
        <v>71</v>
      </c>
      <c r="C303" s="17" t="s">
        <v>4836</v>
      </c>
      <c r="D303" s="17" t="s">
        <v>1132</v>
      </c>
      <c r="E303" s="18">
        <v>0.0435</v>
      </c>
      <c r="F303" s="19">
        <v>30000</v>
      </c>
      <c r="G303" s="20">
        <v>43838</v>
      </c>
      <c r="H303" s="20">
        <v>44204</v>
      </c>
      <c r="I303" s="24">
        <v>300.875</v>
      </c>
      <c r="J303" s="20">
        <v>43921</v>
      </c>
      <c r="K303" s="17" t="s">
        <v>4199</v>
      </c>
      <c r="L303" s="25">
        <v>0.0435</v>
      </c>
      <c r="M303" s="17" t="s">
        <v>842</v>
      </c>
      <c r="N303" s="17" t="s">
        <v>4837</v>
      </c>
      <c r="O303" s="17" t="s">
        <v>4838</v>
      </c>
      <c r="P303" s="17" t="s">
        <v>53</v>
      </c>
      <c r="Q303" s="17" t="s">
        <v>4202</v>
      </c>
      <c r="R303" s="17" t="str">
        <f>VLOOKUP(O303,'[7]2019年11月-2020年3月31新贷款人员'!$O$133:$R$1129,4,FALSE)</f>
        <v>鹿花兰</v>
      </c>
      <c r="S303" s="17" t="str">
        <f>VLOOKUP(O303,'[7]2019年11月-2020年3月31新贷款人员'!$O$133:$S$1129,5,FALSE)</f>
        <v>6230591378037008584</v>
      </c>
      <c r="T303" s="29"/>
    </row>
    <row r="304" customHeight="1" spans="1:20">
      <c r="A304" s="17">
        <v>301</v>
      </c>
      <c r="B304" s="17" t="s">
        <v>71</v>
      </c>
      <c r="C304" s="17" t="s">
        <v>4822</v>
      </c>
      <c r="D304" s="17" t="s">
        <v>1133</v>
      </c>
      <c r="E304" s="18">
        <v>0.0435</v>
      </c>
      <c r="F304" s="19">
        <v>50000</v>
      </c>
      <c r="G304" s="20">
        <v>43839</v>
      </c>
      <c r="H304" s="20">
        <v>44205</v>
      </c>
      <c r="I304" s="24">
        <v>495.416666666667</v>
      </c>
      <c r="J304" s="20">
        <v>43921</v>
      </c>
      <c r="K304" s="17" t="s">
        <v>4199</v>
      </c>
      <c r="L304" s="25">
        <v>0.0435</v>
      </c>
      <c r="M304" s="17" t="s">
        <v>842</v>
      </c>
      <c r="N304" s="17" t="s">
        <v>4823</v>
      </c>
      <c r="O304" s="17" t="s">
        <v>4839</v>
      </c>
      <c r="P304" s="17" t="s">
        <v>53</v>
      </c>
      <c r="Q304" s="17" t="s">
        <v>4202</v>
      </c>
      <c r="R304" s="17" t="str">
        <f>VLOOKUP(O304,'[7]2019年11月-2020年3月31新贷款人员'!$O$133:$R$1129,4,FALSE)</f>
        <v>徐其利</v>
      </c>
      <c r="S304" s="17" t="str">
        <f>VLOOKUP(O304,'[7]2019年11月-2020年3月31新贷款人员'!$O$133:$S$1129,5,FALSE)</f>
        <v>37821002900006364</v>
      </c>
      <c r="T304" s="29"/>
    </row>
    <row r="305" customHeight="1" spans="1:20">
      <c r="A305" s="17">
        <v>302</v>
      </c>
      <c r="B305" s="17" t="s">
        <v>71</v>
      </c>
      <c r="C305" s="17" t="s">
        <v>4832</v>
      </c>
      <c r="D305" s="17" t="s">
        <v>1134</v>
      </c>
      <c r="E305" s="18">
        <v>0.0435</v>
      </c>
      <c r="F305" s="19">
        <v>30000</v>
      </c>
      <c r="G305" s="20">
        <v>43844</v>
      </c>
      <c r="H305" s="20">
        <v>44210</v>
      </c>
      <c r="I305" s="24">
        <v>279.125</v>
      </c>
      <c r="J305" s="20">
        <v>43921</v>
      </c>
      <c r="K305" s="17" t="s">
        <v>4199</v>
      </c>
      <c r="L305" s="25">
        <v>0.0435</v>
      </c>
      <c r="M305" s="17" t="s">
        <v>842</v>
      </c>
      <c r="N305" s="17" t="s">
        <v>4833</v>
      </c>
      <c r="O305" s="17" t="s">
        <v>4840</v>
      </c>
      <c r="P305" s="17" t="s">
        <v>53</v>
      </c>
      <c r="Q305" s="17" t="s">
        <v>4202</v>
      </c>
      <c r="R305" s="17" t="str">
        <f>VLOOKUP(O305,'[7]2019年11月-2020年3月31新贷款人员'!$O$133:$R$1129,4,FALSE)</f>
        <v>顾瑞</v>
      </c>
      <c r="S305" s="17" t="str">
        <f>VLOOKUP(O305,'[7]2019年11月-2020年3月31新贷款人员'!$O$133:$S$1129,5,FALSE)</f>
        <v>623059137800718925</v>
      </c>
      <c r="T305" s="29"/>
    </row>
    <row r="306" customHeight="1" spans="1:20">
      <c r="A306" s="17">
        <v>303</v>
      </c>
      <c r="B306" s="17" t="s">
        <v>56</v>
      </c>
      <c r="C306" s="17" t="s">
        <v>4841</v>
      </c>
      <c r="D306" s="17" t="s">
        <v>1135</v>
      </c>
      <c r="E306" s="18">
        <v>0.0435</v>
      </c>
      <c r="F306" s="19">
        <v>50000</v>
      </c>
      <c r="G306" s="20">
        <v>43889</v>
      </c>
      <c r="H306" s="20">
        <v>44255</v>
      </c>
      <c r="I306" s="24">
        <v>193.333333333333</v>
      </c>
      <c r="J306" s="20">
        <v>43921</v>
      </c>
      <c r="K306" s="17" t="s">
        <v>4199</v>
      </c>
      <c r="L306" s="25">
        <v>0.0435</v>
      </c>
      <c r="M306" s="17" t="s">
        <v>52</v>
      </c>
      <c r="N306" s="17" t="s">
        <v>4200</v>
      </c>
      <c r="O306" s="17" t="s">
        <v>4842</v>
      </c>
      <c r="P306" s="17" t="s">
        <v>53</v>
      </c>
      <c r="Q306" s="17" t="s">
        <v>4202</v>
      </c>
      <c r="R306" s="17" t="str">
        <f>VLOOKUP(O306,[14]Sheet2!$O$4:$R$93,4,FALSE)</f>
        <v>周保红</v>
      </c>
      <c r="S306" s="74" t="str">
        <f>VLOOKUP(O306,[14]Sheet2!$O$4:$S$93,5,FALSE)</f>
        <v>623059137803520476</v>
      </c>
      <c r="T306" s="9"/>
    </row>
    <row r="307" customHeight="1" spans="1:20">
      <c r="A307" s="17">
        <v>304</v>
      </c>
      <c r="B307" s="17" t="s">
        <v>56</v>
      </c>
      <c r="C307" s="17" t="s">
        <v>4843</v>
      </c>
      <c r="D307" s="17" t="s">
        <v>1136</v>
      </c>
      <c r="E307" s="18">
        <v>0.0435</v>
      </c>
      <c r="F307" s="19">
        <v>30000</v>
      </c>
      <c r="G307" s="20">
        <v>43899</v>
      </c>
      <c r="H307" s="20">
        <v>44264</v>
      </c>
      <c r="I307" s="24">
        <v>79.75</v>
      </c>
      <c r="J307" s="20">
        <v>43921</v>
      </c>
      <c r="K307" s="17" t="s">
        <v>4199</v>
      </c>
      <c r="L307" s="25">
        <v>0.0435</v>
      </c>
      <c r="M307" s="17" t="s">
        <v>52</v>
      </c>
      <c r="N307" s="17" t="s">
        <v>4844</v>
      </c>
      <c r="O307" s="17" t="s">
        <v>4845</v>
      </c>
      <c r="P307" s="17" t="s">
        <v>53</v>
      </c>
      <c r="Q307" s="17" t="s">
        <v>4202</v>
      </c>
      <c r="R307" s="17" t="str">
        <f>VLOOKUP(O307,[14]Sheet2!$O$4:$R$93,4,FALSE)</f>
        <v>王东辉</v>
      </c>
      <c r="S307" s="74" t="str">
        <f>VLOOKUP(O307,[14]Sheet2!$O$4:$S$93,5,FALSE)</f>
        <v>623059137801024901</v>
      </c>
      <c r="T307" s="9"/>
    </row>
    <row r="308" customHeight="1" spans="1:20">
      <c r="A308" s="17">
        <v>305</v>
      </c>
      <c r="B308" s="17" t="s">
        <v>56</v>
      </c>
      <c r="C308" s="17" t="s">
        <v>4846</v>
      </c>
      <c r="D308" s="17" t="s">
        <v>1137</v>
      </c>
      <c r="E308" s="18">
        <v>0.0435</v>
      </c>
      <c r="F308" s="19">
        <v>50000</v>
      </c>
      <c r="G308" s="20">
        <v>43903</v>
      </c>
      <c r="H308" s="20">
        <v>44268</v>
      </c>
      <c r="I308" s="24">
        <v>108.75</v>
      </c>
      <c r="J308" s="20">
        <v>43921</v>
      </c>
      <c r="K308" s="17" t="s">
        <v>4199</v>
      </c>
      <c r="L308" s="25">
        <v>0.0435</v>
      </c>
      <c r="M308" s="17" t="s">
        <v>52</v>
      </c>
      <c r="N308" s="17" t="s">
        <v>4847</v>
      </c>
      <c r="O308" s="17" t="s">
        <v>4848</v>
      </c>
      <c r="P308" s="17" t="s">
        <v>53</v>
      </c>
      <c r="Q308" s="17" t="s">
        <v>4202</v>
      </c>
      <c r="R308" s="17" t="str">
        <f>VLOOKUP(O308,[14]Sheet2!$O$4:$R$93,4,FALSE)</f>
        <v>李红才</v>
      </c>
      <c r="S308" s="17" t="str">
        <f>VLOOKUP(O308,[14]Sheet2!$O$4:$S$93,5,FALSE)</f>
        <v>623059137802615038</v>
      </c>
      <c r="T308" s="9"/>
    </row>
    <row r="309" customHeight="1" spans="1:20">
      <c r="A309" s="17">
        <v>306</v>
      </c>
      <c r="B309" s="17" t="s">
        <v>56</v>
      </c>
      <c r="C309" s="17" t="s">
        <v>4846</v>
      </c>
      <c r="D309" s="17" t="s">
        <v>1138</v>
      </c>
      <c r="E309" s="18">
        <v>0.0435</v>
      </c>
      <c r="F309" s="19">
        <v>20000</v>
      </c>
      <c r="G309" s="20">
        <v>43903</v>
      </c>
      <c r="H309" s="20">
        <v>44268</v>
      </c>
      <c r="I309" s="24">
        <v>43.5</v>
      </c>
      <c r="J309" s="20">
        <v>43921</v>
      </c>
      <c r="K309" s="17" t="s">
        <v>4199</v>
      </c>
      <c r="L309" s="25">
        <v>0.0435</v>
      </c>
      <c r="M309" s="17" t="s">
        <v>52</v>
      </c>
      <c r="N309" s="17" t="s">
        <v>4847</v>
      </c>
      <c r="O309" s="17" t="s">
        <v>4849</v>
      </c>
      <c r="P309" s="17" t="s">
        <v>53</v>
      </c>
      <c r="Q309" s="17" t="s">
        <v>4202</v>
      </c>
      <c r="R309" s="17" t="str">
        <f>VLOOKUP(O309,[14]Sheet2!$O$4:$R$93,4,FALSE)</f>
        <v>李真</v>
      </c>
      <c r="S309" s="74" t="str">
        <f>VLOOKUP(O309,[14]Sheet2!$O$4:$S$93,5,FALSE)</f>
        <v>623059137803198752</v>
      </c>
      <c r="T309" s="9"/>
    </row>
    <row r="310" customHeight="1" spans="1:20">
      <c r="A310" s="17">
        <v>307</v>
      </c>
      <c r="B310" s="17" t="s">
        <v>56</v>
      </c>
      <c r="C310" s="17" t="s">
        <v>4846</v>
      </c>
      <c r="D310" s="17" t="s">
        <v>1139</v>
      </c>
      <c r="E310" s="18">
        <v>0.0435</v>
      </c>
      <c r="F310" s="19">
        <v>50000</v>
      </c>
      <c r="G310" s="20">
        <v>43903</v>
      </c>
      <c r="H310" s="20">
        <v>44268</v>
      </c>
      <c r="I310" s="24">
        <v>108.75</v>
      </c>
      <c r="J310" s="20">
        <v>43921</v>
      </c>
      <c r="K310" s="17" t="s">
        <v>4199</v>
      </c>
      <c r="L310" s="25">
        <v>0.0435</v>
      </c>
      <c r="M310" s="17" t="s">
        <v>52</v>
      </c>
      <c r="N310" s="17" t="s">
        <v>4847</v>
      </c>
      <c r="O310" s="17" t="s">
        <v>4850</v>
      </c>
      <c r="P310" s="17" t="s">
        <v>53</v>
      </c>
      <c r="Q310" s="17" t="s">
        <v>4202</v>
      </c>
      <c r="R310" s="17" t="str">
        <f>VLOOKUP(O310,[14]Sheet2!$O$4:$R$93,4,FALSE)</f>
        <v>李洪彬</v>
      </c>
      <c r="S310" s="74" t="str">
        <f>VLOOKUP(O310,[14]Sheet2!$O$4:$S$93,5,FALSE)</f>
        <v>623059137800862061</v>
      </c>
      <c r="T310" s="9"/>
    </row>
    <row r="311" customHeight="1" spans="1:20">
      <c r="A311" s="17">
        <v>308</v>
      </c>
      <c r="B311" s="17" t="s">
        <v>4303</v>
      </c>
      <c r="C311" s="17" t="s">
        <v>4365</v>
      </c>
      <c r="D311" s="17" t="s">
        <v>1140</v>
      </c>
      <c r="E311" s="18">
        <v>0.0435</v>
      </c>
      <c r="F311" s="19">
        <v>50000</v>
      </c>
      <c r="G311" s="20">
        <v>43903</v>
      </c>
      <c r="H311" s="20">
        <v>44268</v>
      </c>
      <c r="I311" s="24">
        <v>108.75</v>
      </c>
      <c r="J311" s="20">
        <v>43921</v>
      </c>
      <c r="K311" s="17" t="s">
        <v>4199</v>
      </c>
      <c r="L311" s="25">
        <v>0.0435</v>
      </c>
      <c r="M311" s="17" t="s">
        <v>52</v>
      </c>
      <c r="N311" s="17" t="s">
        <v>4366</v>
      </c>
      <c r="O311" s="17" t="s">
        <v>4851</v>
      </c>
      <c r="P311" s="17" t="s">
        <v>53</v>
      </c>
      <c r="Q311" s="17" t="s">
        <v>4202</v>
      </c>
      <c r="R311" s="17" t="str">
        <f>VLOOKUP(O311,'[15]2019年11月-2020年3月31新贷款人员'!$O$54:$R$839,4,FALSE)</f>
        <v>肖荣英</v>
      </c>
      <c r="S311" s="74" t="str">
        <f>VLOOKUP(O311,'[15]2019年11月-2020年3月31新贷款人员'!$O$54:$S$839,5,FALSE)</f>
        <v>623059137803654754</v>
      </c>
      <c r="T311" s="9"/>
    </row>
    <row r="312" customHeight="1" spans="1:20">
      <c r="A312" s="17">
        <v>309</v>
      </c>
      <c r="B312" s="17" t="s">
        <v>4303</v>
      </c>
      <c r="C312" s="17" t="s">
        <v>4365</v>
      </c>
      <c r="D312" s="17" t="s">
        <v>1141</v>
      </c>
      <c r="E312" s="18">
        <v>0.0435</v>
      </c>
      <c r="F312" s="19">
        <v>50000</v>
      </c>
      <c r="G312" s="20">
        <v>43903</v>
      </c>
      <c r="H312" s="20">
        <v>44268</v>
      </c>
      <c r="I312" s="24">
        <v>108.75</v>
      </c>
      <c r="J312" s="20">
        <v>43921</v>
      </c>
      <c r="K312" s="17" t="s">
        <v>4199</v>
      </c>
      <c r="L312" s="25">
        <v>0.0435</v>
      </c>
      <c r="M312" s="17" t="s">
        <v>52</v>
      </c>
      <c r="N312" s="17" t="s">
        <v>4366</v>
      </c>
      <c r="O312" s="17" t="s">
        <v>4852</v>
      </c>
      <c r="P312" s="17" t="s">
        <v>53</v>
      </c>
      <c r="Q312" s="17" t="s">
        <v>4202</v>
      </c>
      <c r="R312" s="17" t="str">
        <f>VLOOKUP(O312,'[15]2019年11月-2020年3月31新贷款人员'!$O$54:$R$839,4,FALSE)</f>
        <v>王俊峰</v>
      </c>
      <c r="S312" s="17" t="str">
        <f>VLOOKUP(O312,'[15]2019年11月-2020年3月31新贷款人员'!$O$54:$S$839,5,FALSE)</f>
        <v>623059137801975599</v>
      </c>
      <c r="T312" s="9"/>
    </row>
    <row r="313" customHeight="1" spans="1:20">
      <c r="A313" s="17">
        <v>310</v>
      </c>
      <c r="B313" s="17" t="s">
        <v>34</v>
      </c>
      <c r="C313" s="17" t="s">
        <v>4422</v>
      </c>
      <c r="D313" s="17" t="s">
        <v>1142</v>
      </c>
      <c r="E313" s="18">
        <v>0.0435</v>
      </c>
      <c r="F313" s="19">
        <v>50000</v>
      </c>
      <c r="G313" s="20">
        <v>43904</v>
      </c>
      <c r="H313" s="20">
        <v>44269</v>
      </c>
      <c r="I313" s="24">
        <v>102.708333333333</v>
      </c>
      <c r="J313" s="20">
        <v>43921</v>
      </c>
      <c r="K313" s="17" t="s">
        <v>4199</v>
      </c>
      <c r="L313" s="25">
        <v>0.0435</v>
      </c>
      <c r="M313" s="17" t="s">
        <v>52</v>
      </c>
      <c r="N313" s="17" t="s">
        <v>4853</v>
      </c>
      <c r="O313" s="17" t="s">
        <v>4854</v>
      </c>
      <c r="P313" s="17" t="s">
        <v>53</v>
      </c>
      <c r="Q313" s="17" t="s">
        <v>4202</v>
      </c>
      <c r="R313" s="17" t="str">
        <f>VLOOKUP(O313,'[5]2019年11月-2020年3月31新贷款人员'!$O$4:$R$66,4,FALSE)</f>
        <v>李艳廷</v>
      </c>
      <c r="S313" s="74" t="str">
        <f>VLOOKUP(O313,'[5]2019年11月-2020年3月31新贷款人员'!$O$4:$S$66,5,FALSE)</f>
        <v>623059137802700236</v>
      </c>
      <c r="T313" s="9"/>
    </row>
    <row r="314" customHeight="1" spans="1:20">
      <c r="A314" s="17">
        <v>311</v>
      </c>
      <c r="B314" s="17" t="s">
        <v>56</v>
      </c>
      <c r="C314" s="17" t="s">
        <v>4555</v>
      </c>
      <c r="D314" s="17" t="s">
        <v>1143</v>
      </c>
      <c r="E314" s="18">
        <v>0.0435</v>
      </c>
      <c r="F314" s="19">
        <v>30000</v>
      </c>
      <c r="G314" s="20">
        <v>43904</v>
      </c>
      <c r="H314" s="20">
        <v>44269</v>
      </c>
      <c r="I314" s="24">
        <v>61.625</v>
      </c>
      <c r="J314" s="20">
        <v>43921</v>
      </c>
      <c r="K314" s="17" t="s">
        <v>4199</v>
      </c>
      <c r="L314" s="25">
        <v>0.0435</v>
      </c>
      <c r="M314" s="17" t="s">
        <v>52</v>
      </c>
      <c r="N314" s="17" t="s">
        <v>4556</v>
      </c>
      <c r="O314" s="17" t="s">
        <v>4855</v>
      </c>
      <c r="P314" s="17" t="s">
        <v>53</v>
      </c>
      <c r="Q314" s="17" t="s">
        <v>4202</v>
      </c>
      <c r="R314" s="17" t="str">
        <f>VLOOKUP(O314,[14]Sheet2!$O$4:$R$93,4,FALSE)</f>
        <v>孙建伟</v>
      </c>
      <c r="S314" s="17" t="str">
        <f>VLOOKUP(O314,[14]Sheet2!$O$4:$S$93,5,FALSE)</f>
        <v>00000026603823785889</v>
      </c>
      <c r="T314" s="9"/>
    </row>
    <row r="315" customHeight="1" spans="1:20">
      <c r="A315" s="17">
        <v>312</v>
      </c>
      <c r="B315" s="17" t="s">
        <v>56</v>
      </c>
      <c r="C315" s="17" t="s">
        <v>4555</v>
      </c>
      <c r="D315" s="17" t="s">
        <v>1144</v>
      </c>
      <c r="E315" s="18">
        <v>0.0435</v>
      </c>
      <c r="F315" s="19">
        <v>30000</v>
      </c>
      <c r="G315" s="20">
        <v>43904</v>
      </c>
      <c r="H315" s="20">
        <v>44269</v>
      </c>
      <c r="I315" s="24">
        <v>61.625</v>
      </c>
      <c r="J315" s="20">
        <v>43921</v>
      </c>
      <c r="K315" s="17" t="s">
        <v>4199</v>
      </c>
      <c r="L315" s="25">
        <v>0.0435</v>
      </c>
      <c r="M315" s="17" t="s">
        <v>52</v>
      </c>
      <c r="N315" s="17" t="s">
        <v>4556</v>
      </c>
      <c r="O315" s="17" t="s">
        <v>4856</v>
      </c>
      <c r="P315" s="17" t="s">
        <v>53</v>
      </c>
      <c r="Q315" s="17" t="s">
        <v>4202</v>
      </c>
      <c r="R315" s="17" t="str">
        <f>VLOOKUP(O315,[14]Sheet2!$O$4:$R$93,4,FALSE)</f>
        <v>孙春红</v>
      </c>
      <c r="S315" s="17" t="str">
        <f>VLOOKUP(O315,[14]Sheet2!$O$4:$S$93,5,FALSE)</f>
        <v>00000026600403781889</v>
      </c>
      <c r="T315" s="9"/>
    </row>
    <row r="316" customHeight="1" spans="1:20">
      <c r="A316" s="17">
        <v>313</v>
      </c>
      <c r="B316" s="17" t="s">
        <v>56</v>
      </c>
      <c r="C316" s="17" t="s">
        <v>4555</v>
      </c>
      <c r="D316" s="17" t="s">
        <v>1145</v>
      </c>
      <c r="E316" s="18">
        <v>0.0435</v>
      </c>
      <c r="F316" s="19">
        <v>30000</v>
      </c>
      <c r="G316" s="20">
        <v>43904</v>
      </c>
      <c r="H316" s="20">
        <v>44269</v>
      </c>
      <c r="I316" s="24">
        <v>61.625</v>
      </c>
      <c r="J316" s="20">
        <v>43921</v>
      </c>
      <c r="K316" s="17" t="s">
        <v>4199</v>
      </c>
      <c r="L316" s="25">
        <v>0.0435</v>
      </c>
      <c r="M316" s="17" t="s">
        <v>52</v>
      </c>
      <c r="N316" s="17" t="s">
        <v>4556</v>
      </c>
      <c r="O316" s="17" t="s">
        <v>4857</v>
      </c>
      <c r="P316" s="17" t="s">
        <v>53</v>
      </c>
      <c r="Q316" s="17" t="s">
        <v>4202</v>
      </c>
      <c r="R316" s="17" t="str">
        <f>VLOOKUP(O316,[14]Sheet2!$O$4:$R$93,4,FALSE)</f>
        <v>孙朋朋</v>
      </c>
      <c r="S316" s="17" t="str">
        <f>VLOOKUP(O316,[14]Sheet2!$O$4:$S$93,5,FALSE)</f>
        <v>00000026601263787889</v>
      </c>
      <c r="T316" s="9"/>
    </row>
    <row r="317" customHeight="1" spans="1:20">
      <c r="A317" s="17">
        <v>314</v>
      </c>
      <c r="B317" s="17" t="s">
        <v>56</v>
      </c>
      <c r="C317" s="17" t="s">
        <v>4555</v>
      </c>
      <c r="D317" s="17" t="s">
        <v>1146</v>
      </c>
      <c r="E317" s="18">
        <v>0.0435</v>
      </c>
      <c r="F317" s="19">
        <v>30000</v>
      </c>
      <c r="G317" s="20">
        <v>43904</v>
      </c>
      <c r="H317" s="20">
        <v>44269</v>
      </c>
      <c r="I317" s="24">
        <v>61.625</v>
      </c>
      <c r="J317" s="20">
        <v>43921</v>
      </c>
      <c r="K317" s="17" t="s">
        <v>4199</v>
      </c>
      <c r="L317" s="25">
        <v>0.0435</v>
      </c>
      <c r="M317" s="17" t="s">
        <v>52</v>
      </c>
      <c r="N317" s="17" t="s">
        <v>4556</v>
      </c>
      <c r="O317" s="17" t="s">
        <v>4858</v>
      </c>
      <c r="P317" s="17" t="s">
        <v>53</v>
      </c>
      <c r="Q317" s="17" t="s">
        <v>4202</v>
      </c>
      <c r="R317" s="17" t="str">
        <f>VLOOKUP(O317,[14]Sheet2!$O$4:$R$93,4,FALSE)</f>
        <v>孙留景</v>
      </c>
      <c r="S317" s="17" t="str">
        <f>VLOOKUP(O317,[14]Sheet2!$O$4:$S$93,5,FALSE)</f>
        <v>00000026603223780889</v>
      </c>
      <c r="T317" s="9"/>
    </row>
    <row r="318" customHeight="1" spans="1:20">
      <c r="A318" s="17">
        <v>315</v>
      </c>
      <c r="B318" s="17" t="s">
        <v>56</v>
      </c>
      <c r="C318" s="17" t="s">
        <v>4555</v>
      </c>
      <c r="D318" s="17" t="s">
        <v>1147</v>
      </c>
      <c r="E318" s="18">
        <v>0.0435</v>
      </c>
      <c r="F318" s="19">
        <v>20000</v>
      </c>
      <c r="G318" s="20">
        <v>43904</v>
      </c>
      <c r="H318" s="20">
        <v>44269</v>
      </c>
      <c r="I318" s="24">
        <v>41.0833333333333</v>
      </c>
      <c r="J318" s="20">
        <v>43921</v>
      </c>
      <c r="K318" s="17" t="s">
        <v>4199</v>
      </c>
      <c r="L318" s="25">
        <v>0.0435</v>
      </c>
      <c r="M318" s="17" t="s">
        <v>52</v>
      </c>
      <c r="N318" s="17" t="s">
        <v>4556</v>
      </c>
      <c r="O318" s="17" t="s">
        <v>4859</v>
      </c>
      <c r="P318" s="17" t="s">
        <v>53</v>
      </c>
      <c r="Q318" s="17" t="s">
        <v>4202</v>
      </c>
      <c r="R318" s="17" t="str">
        <f>VLOOKUP(O318,[14]Sheet2!$O$4:$R$93,4,FALSE)</f>
        <v>孙中华</v>
      </c>
      <c r="S318" s="17" t="str">
        <f>VLOOKUP(O318,[14]Sheet2!$O$4:$S$93,5,FALSE)</f>
        <v>00000026601943785889</v>
      </c>
      <c r="T318" s="9"/>
    </row>
    <row r="319" customHeight="1" spans="1:20">
      <c r="A319" s="17">
        <v>316</v>
      </c>
      <c r="B319" s="17" t="s">
        <v>56</v>
      </c>
      <c r="C319" s="17" t="s">
        <v>4555</v>
      </c>
      <c r="D319" s="17" t="s">
        <v>1148</v>
      </c>
      <c r="E319" s="18">
        <v>0.0435</v>
      </c>
      <c r="F319" s="19">
        <v>30000</v>
      </c>
      <c r="G319" s="20">
        <v>43904</v>
      </c>
      <c r="H319" s="20">
        <v>44269</v>
      </c>
      <c r="I319" s="24">
        <v>61.625</v>
      </c>
      <c r="J319" s="20">
        <v>43921</v>
      </c>
      <c r="K319" s="17" t="s">
        <v>4199</v>
      </c>
      <c r="L319" s="25">
        <v>0.0435</v>
      </c>
      <c r="M319" s="17" t="s">
        <v>52</v>
      </c>
      <c r="N319" s="17" t="s">
        <v>4556</v>
      </c>
      <c r="O319" s="17" t="s">
        <v>4860</v>
      </c>
      <c r="P319" s="17" t="s">
        <v>53</v>
      </c>
      <c r="Q319" s="17" t="s">
        <v>4202</v>
      </c>
      <c r="R319" s="17" t="str">
        <f>VLOOKUP(O319,[14]Sheet2!$O$4:$R$93,4,FALSE)</f>
        <v>孙纪兵</v>
      </c>
      <c r="S319" s="17" t="str">
        <f>VLOOKUP(O319,[14]Sheet2!$O$4:$S$93,5,FALSE)</f>
        <v>00000026601943785889</v>
      </c>
      <c r="T319" s="9"/>
    </row>
    <row r="320" customHeight="1" spans="1:20">
      <c r="A320" s="17">
        <v>317</v>
      </c>
      <c r="B320" s="17" t="s">
        <v>56</v>
      </c>
      <c r="C320" s="17" t="s">
        <v>4555</v>
      </c>
      <c r="D320" s="17" t="s">
        <v>1149</v>
      </c>
      <c r="E320" s="18">
        <v>0.0435</v>
      </c>
      <c r="F320" s="19">
        <v>50000</v>
      </c>
      <c r="G320" s="20">
        <v>43904</v>
      </c>
      <c r="H320" s="20">
        <v>44269</v>
      </c>
      <c r="I320" s="24">
        <v>102.708333333333</v>
      </c>
      <c r="J320" s="20">
        <v>43921</v>
      </c>
      <c r="K320" s="17" t="s">
        <v>4199</v>
      </c>
      <c r="L320" s="25">
        <v>0.0435</v>
      </c>
      <c r="M320" s="17" t="s">
        <v>52</v>
      </c>
      <c r="N320" s="17" t="s">
        <v>4556</v>
      </c>
      <c r="O320" s="17" t="s">
        <v>4861</v>
      </c>
      <c r="P320" s="17" t="s">
        <v>53</v>
      </c>
      <c r="Q320" s="17" t="s">
        <v>4202</v>
      </c>
      <c r="R320" s="17" t="str">
        <f>VLOOKUP(O320,[14]Sheet2!$O$4:$R$93,4,FALSE)</f>
        <v>孙永</v>
      </c>
      <c r="S320" s="17" t="str">
        <f>VLOOKUP(O320,[14]Sheet2!$O$4:$S$93,5,FALSE)</f>
        <v>00000026603823785889</v>
      </c>
      <c r="T320" s="9"/>
    </row>
    <row r="321" customHeight="1" spans="1:20">
      <c r="A321" s="17">
        <v>318</v>
      </c>
      <c r="B321" s="17" t="s">
        <v>56</v>
      </c>
      <c r="C321" s="17" t="s">
        <v>4555</v>
      </c>
      <c r="D321" s="17" t="s">
        <v>1150</v>
      </c>
      <c r="E321" s="18">
        <v>0.0435</v>
      </c>
      <c r="F321" s="19">
        <v>20000</v>
      </c>
      <c r="G321" s="20">
        <v>43904</v>
      </c>
      <c r="H321" s="20">
        <v>44269</v>
      </c>
      <c r="I321" s="24">
        <v>41.0833333333333</v>
      </c>
      <c r="J321" s="20">
        <v>43921</v>
      </c>
      <c r="K321" s="17" t="s">
        <v>4199</v>
      </c>
      <c r="L321" s="25">
        <v>0.0435</v>
      </c>
      <c r="M321" s="17" t="s">
        <v>52</v>
      </c>
      <c r="N321" s="17" t="s">
        <v>4556</v>
      </c>
      <c r="O321" s="17" t="s">
        <v>4862</v>
      </c>
      <c r="P321" s="17" t="s">
        <v>53</v>
      </c>
      <c r="Q321" s="17" t="s">
        <v>4202</v>
      </c>
      <c r="R321" s="17" t="str">
        <f>VLOOKUP(O321,[14]Sheet2!$O$4:$R$93,4,FALSE)</f>
        <v>孙留洋</v>
      </c>
      <c r="S321" s="17" t="str">
        <f>VLOOKUP(O321,[14]Sheet2!$O$4:$S$93,5,FALSE)</f>
        <v>37812002100005335</v>
      </c>
      <c r="T321" s="9"/>
    </row>
    <row r="322" customHeight="1" spans="1:20">
      <c r="A322" s="17">
        <v>319</v>
      </c>
      <c r="B322" s="17" t="s">
        <v>56</v>
      </c>
      <c r="C322" s="17" t="s">
        <v>4555</v>
      </c>
      <c r="D322" s="17" t="s">
        <v>1151</v>
      </c>
      <c r="E322" s="18">
        <v>0.0435</v>
      </c>
      <c r="F322" s="19">
        <v>30000</v>
      </c>
      <c r="G322" s="20">
        <v>43904</v>
      </c>
      <c r="H322" s="20">
        <v>44269</v>
      </c>
      <c r="I322" s="24">
        <v>61.625</v>
      </c>
      <c r="J322" s="20">
        <v>43921</v>
      </c>
      <c r="K322" s="17" t="s">
        <v>4199</v>
      </c>
      <c r="L322" s="25">
        <v>0.0435</v>
      </c>
      <c r="M322" s="17" t="s">
        <v>52</v>
      </c>
      <c r="N322" s="17" t="s">
        <v>4556</v>
      </c>
      <c r="O322" s="17" t="s">
        <v>4863</v>
      </c>
      <c r="P322" s="17" t="s">
        <v>53</v>
      </c>
      <c r="Q322" s="17" t="s">
        <v>4202</v>
      </c>
      <c r="R322" s="17" t="str">
        <f>VLOOKUP(O322,[14]Sheet2!$O$4:$R$93,4,FALSE)</f>
        <v>孙红伟</v>
      </c>
      <c r="S322" s="17" t="str">
        <f>VLOOKUP(O322,[14]Sheet2!$O$4:$S$93,5,FALSE)</f>
        <v>623059137803190502</v>
      </c>
      <c r="T322" s="9"/>
    </row>
    <row r="323" customHeight="1" spans="1:20">
      <c r="A323" s="17">
        <v>320</v>
      </c>
      <c r="B323" s="17" t="s">
        <v>56</v>
      </c>
      <c r="C323" s="17" t="s">
        <v>4555</v>
      </c>
      <c r="D323" s="17" t="s">
        <v>1152</v>
      </c>
      <c r="E323" s="18">
        <v>0.0435</v>
      </c>
      <c r="F323" s="19">
        <v>30000</v>
      </c>
      <c r="G323" s="20">
        <v>43904</v>
      </c>
      <c r="H323" s="20">
        <v>44269</v>
      </c>
      <c r="I323" s="24">
        <v>61.625</v>
      </c>
      <c r="J323" s="20">
        <v>43921</v>
      </c>
      <c r="K323" s="17" t="s">
        <v>4199</v>
      </c>
      <c r="L323" s="25">
        <v>0.0435</v>
      </c>
      <c r="M323" s="17" t="s">
        <v>52</v>
      </c>
      <c r="N323" s="17" t="s">
        <v>4556</v>
      </c>
      <c r="O323" s="17" t="s">
        <v>4864</v>
      </c>
      <c r="P323" s="17" t="s">
        <v>53</v>
      </c>
      <c r="Q323" s="17" t="s">
        <v>4202</v>
      </c>
      <c r="R323" s="17" t="str">
        <f>VLOOKUP(O323,[14]Sheet2!$O$4:$R$93,4,FALSE)</f>
        <v>孙绍才</v>
      </c>
      <c r="S323" s="17" t="str">
        <f>VLOOKUP(O323,[14]Sheet2!$O$4:$S$93,5,FALSE)</f>
        <v>00000026603223780889</v>
      </c>
      <c r="T323" s="9"/>
    </row>
    <row r="324" customHeight="1" spans="1:20">
      <c r="A324" s="17">
        <v>321</v>
      </c>
      <c r="B324" s="17" t="s">
        <v>56</v>
      </c>
      <c r="C324" s="17" t="s">
        <v>4555</v>
      </c>
      <c r="D324" s="17" t="s">
        <v>1153</v>
      </c>
      <c r="E324" s="18">
        <v>0.0435</v>
      </c>
      <c r="F324" s="19">
        <v>30000</v>
      </c>
      <c r="G324" s="20">
        <v>43904</v>
      </c>
      <c r="H324" s="20">
        <v>44269</v>
      </c>
      <c r="I324" s="24">
        <v>61.625</v>
      </c>
      <c r="J324" s="20">
        <v>43921</v>
      </c>
      <c r="K324" s="17" t="s">
        <v>4199</v>
      </c>
      <c r="L324" s="25">
        <v>0.0435</v>
      </c>
      <c r="M324" s="17" t="s">
        <v>52</v>
      </c>
      <c r="N324" s="17" t="s">
        <v>4556</v>
      </c>
      <c r="O324" s="17" t="s">
        <v>4865</v>
      </c>
      <c r="P324" s="17" t="s">
        <v>53</v>
      </c>
      <c r="Q324" s="17" t="s">
        <v>4202</v>
      </c>
      <c r="R324" s="17" t="str">
        <f>VLOOKUP(O324,[14]Sheet2!$O$4:$R$93,4,FALSE)</f>
        <v>孙先锋</v>
      </c>
      <c r="S324" s="17" t="str">
        <f>VLOOKUP(O324,[14]Sheet2!$O$4:$S$93,5,FALSE)</f>
        <v>00000026601263787889</v>
      </c>
      <c r="T324" s="9"/>
    </row>
    <row r="325" customHeight="1" spans="1:20">
      <c r="A325" s="17">
        <v>322</v>
      </c>
      <c r="B325" s="17" t="s">
        <v>56</v>
      </c>
      <c r="C325" s="17" t="s">
        <v>4564</v>
      </c>
      <c r="D325" s="17" t="s">
        <v>1154</v>
      </c>
      <c r="E325" s="18">
        <v>0.0435</v>
      </c>
      <c r="F325" s="19">
        <v>20000</v>
      </c>
      <c r="G325" s="20">
        <v>43904</v>
      </c>
      <c r="H325" s="20">
        <v>44269</v>
      </c>
      <c r="I325" s="24">
        <v>41.0833333333333</v>
      </c>
      <c r="J325" s="20">
        <v>43921</v>
      </c>
      <c r="K325" s="17" t="s">
        <v>4199</v>
      </c>
      <c r="L325" s="25">
        <v>0.0435</v>
      </c>
      <c r="M325" s="17" t="s">
        <v>52</v>
      </c>
      <c r="N325" s="17" t="s">
        <v>4565</v>
      </c>
      <c r="O325" s="17" t="s">
        <v>4866</v>
      </c>
      <c r="P325" s="17" t="s">
        <v>53</v>
      </c>
      <c r="Q325" s="17" t="s">
        <v>4202</v>
      </c>
      <c r="R325" s="17" t="str">
        <f>VLOOKUP(O325,[14]Sheet2!$O$4:$R$93,4,FALSE)</f>
        <v>杨东</v>
      </c>
      <c r="S325" s="17" t="str">
        <f>VLOOKUP(O325,[14]Sheet2!$O$4:$S$93,5,FALSE)</f>
        <v>37812002500009082</v>
      </c>
      <c r="T325" s="9"/>
    </row>
    <row r="326" customHeight="1" spans="1:20">
      <c r="A326" s="17">
        <v>323</v>
      </c>
      <c r="B326" s="17" t="s">
        <v>56</v>
      </c>
      <c r="C326" s="17" t="s">
        <v>4564</v>
      </c>
      <c r="D326" s="17" t="s">
        <v>1155</v>
      </c>
      <c r="E326" s="18">
        <v>0.0435</v>
      </c>
      <c r="F326" s="19">
        <v>20000</v>
      </c>
      <c r="G326" s="20">
        <v>43904</v>
      </c>
      <c r="H326" s="20">
        <v>44269</v>
      </c>
      <c r="I326" s="24">
        <v>41.0833333333333</v>
      </c>
      <c r="J326" s="20">
        <v>43921</v>
      </c>
      <c r="K326" s="17" t="s">
        <v>4199</v>
      </c>
      <c r="L326" s="25">
        <v>0.0435</v>
      </c>
      <c r="M326" s="17" t="s">
        <v>52</v>
      </c>
      <c r="N326" s="17" t="s">
        <v>4565</v>
      </c>
      <c r="O326" s="17" t="s">
        <v>4867</v>
      </c>
      <c r="P326" s="17" t="s">
        <v>53</v>
      </c>
      <c r="Q326" s="17" t="s">
        <v>4202</v>
      </c>
      <c r="R326" s="17" t="str">
        <f>VLOOKUP(O326,[14]Sheet2!$O$4:$R$93,4,FALSE)</f>
        <v>王凤英</v>
      </c>
      <c r="S326" s="17" t="str">
        <f>VLOOKUP(O326,[14]Sheet2!$O$4:$S$93,5,FALSE)</f>
        <v>37812012300004443</v>
      </c>
      <c r="T326" s="9"/>
    </row>
    <row r="327" customHeight="1" spans="1:20">
      <c r="A327" s="17">
        <v>324</v>
      </c>
      <c r="B327" s="17" t="s">
        <v>56</v>
      </c>
      <c r="C327" s="17" t="s">
        <v>4564</v>
      </c>
      <c r="D327" s="17" t="s">
        <v>1156</v>
      </c>
      <c r="E327" s="18">
        <v>0.0435</v>
      </c>
      <c r="F327" s="19">
        <v>20000</v>
      </c>
      <c r="G327" s="20">
        <v>43904</v>
      </c>
      <c r="H327" s="20">
        <v>44269</v>
      </c>
      <c r="I327" s="24">
        <v>41.0833333333333</v>
      </c>
      <c r="J327" s="20">
        <v>43921</v>
      </c>
      <c r="K327" s="17" t="s">
        <v>4199</v>
      </c>
      <c r="L327" s="25">
        <v>0.0435</v>
      </c>
      <c r="M327" s="17" t="s">
        <v>52</v>
      </c>
      <c r="N327" s="17" t="s">
        <v>4565</v>
      </c>
      <c r="O327" s="17" t="s">
        <v>4868</v>
      </c>
      <c r="P327" s="17" t="s">
        <v>53</v>
      </c>
      <c r="Q327" s="17" t="s">
        <v>4202</v>
      </c>
      <c r="R327" s="17" t="str">
        <f>VLOOKUP(O327,[14]Sheet2!$O$4:$R$93,4,FALSE)</f>
        <v>杨建国</v>
      </c>
      <c r="S327" s="17" t="str">
        <f>VLOOKUP(O327,[14]Sheet2!$O$4:$S$93,5,FALSE)</f>
        <v>623059137803521326</v>
      </c>
      <c r="T327" s="9"/>
    </row>
    <row r="328" customHeight="1" spans="1:20">
      <c r="A328" s="17">
        <v>325</v>
      </c>
      <c r="B328" s="17" t="s">
        <v>56</v>
      </c>
      <c r="C328" s="17" t="s">
        <v>4564</v>
      </c>
      <c r="D328" s="17" t="s">
        <v>1157</v>
      </c>
      <c r="E328" s="18">
        <v>0.0435</v>
      </c>
      <c r="F328" s="19">
        <v>20000</v>
      </c>
      <c r="G328" s="20">
        <v>43904</v>
      </c>
      <c r="H328" s="20">
        <v>44269</v>
      </c>
      <c r="I328" s="24">
        <v>41.0833333333333</v>
      </c>
      <c r="J328" s="20">
        <v>43921</v>
      </c>
      <c r="K328" s="17" t="s">
        <v>4199</v>
      </c>
      <c r="L328" s="25">
        <v>0.0435</v>
      </c>
      <c r="M328" s="17" t="s">
        <v>52</v>
      </c>
      <c r="N328" s="17" t="s">
        <v>4565</v>
      </c>
      <c r="O328" s="17" t="s">
        <v>4869</v>
      </c>
      <c r="P328" s="17" t="s">
        <v>53</v>
      </c>
      <c r="Q328" s="17" t="s">
        <v>4202</v>
      </c>
      <c r="R328" s="17" t="str">
        <f>VLOOKUP(O328,[14]Sheet2!$O$4:$R$93,4,FALSE)</f>
        <v>杨来昌</v>
      </c>
      <c r="S328" s="17" t="str">
        <f>VLOOKUP(O328,[14]Sheet2!$O$4:$S$93,5,FALSE)</f>
        <v>623059137800862806</v>
      </c>
      <c r="T328" s="9"/>
    </row>
    <row r="329" customHeight="1" spans="1:20">
      <c r="A329" s="17">
        <v>326</v>
      </c>
      <c r="B329" s="17" t="s">
        <v>56</v>
      </c>
      <c r="C329" s="17" t="s">
        <v>4542</v>
      </c>
      <c r="D329" s="17" t="s">
        <v>1158</v>
      </c>
      <c r="E329" s="18">
        <v>0.0435</v>
      </c>
      <c r="F329" s="19">
        <v>30000</v>
      </c>
      <c r="G329" s="20">
        <v>43904</v>
      </c>
      <c r="H329" s="20">
        <v>44269</v>
      </c>
      <c r="I329" s="24">
        <v>61.625</v>
      </c>
      <c r="J329" s="20">
        <v>43921</v>
      </c>
      <c r="K329" s="17" t="s">
        <v>4199</v>
      </c>
      <c r="L329" s="25">
        <v>0.0435</v>
      </c>
      <c r="M329" s="17" t="s">
        <v>52</v>
      </c>
      <c r="N329" s="17" t="s">
        <v>4870</v>
      </c>
      <c r="O329" s="17" t="s">
        <v>4871</v>
      </c>
      <c r="P329" s="17" t="s">
        <v>53</v>
      </c>
      <c r="Q329" s="17" t="s">
        <v>4202</v>
      </c>
      <c r="R329" s="17" t="str">
        <f>VLOOKUP(O329,[14]Sheet2!$O$4:$R$93,4,FALSE)</f>
        <v>赵连治</v>
      </c>
      <c r="S329" s="74" t="str">
        <f>VLOOKUP(O329,[14]Sheet2!$O$4:$S$93,5,FALSE)</f>
        <v>37812002600011838</v>
      </c>
      <c r="T329" s="9"/>
    </row>
    <row r="330" customHeight="1" spans="1:20">
      <c r="A330" s="17">
        <v>327</v>
      </c>
      <c r="B330" s="17" t="s">
        <v>56</v>
      </c>
      <c r="C330" s="17" t="s">
        <v>4872</v>
      </c>
      <c r="D330" s="17" t="s">
        <v>1159</v>
      </c>
      <c r="E330" s="18">
        <v>0.0435</v>
      </c>
      <c r="F330" s="19">
        <v>30000</v>
      </c>
      <c r="G330" s="20">
        <v>43904</v>
      </c>
      <c r="H330" s="20">
        <v>44269</v>
      </c>
      <c r="I330" s="24">
        <v>61.625</v>
      </c>
      <c r="J330" s="20">
        <v>43921</v>
      </c>
      <c r="K330" s="17" t="s">
        <v>4199</v>
      </c>
      <c r="L330" s="25">
        <v>0.0435</v>
      </c>
      <c r="M330" s="17" t="s">
        <v>52</v>
      </c>
      <c r="N330" s="17" t="s">
        <v>4873</v>
      </c>
      <c r="O330" s="17" t="s">
        <v>4874</v>
      </c>
      <c r="P330" s="17" t="s">
        <v>53</v>
      </c>
      <c r="Q330" s="17" t="s">
        <v>4202</v>
      </c>
      <c r="R330" s="17" t="str">
        <f>VLOOKUP(O330,[14]Sheet2!$O$4:$R$93,4,FALSE)</f>
        <v>王发展</v>
      </c>
      <c r="S330" s="74" t="str">
        <f>VLOOKUP(O330,[14]Sheet2!$O$4:$S$93,5,FALSE)</f>
        <v>623059137802053149</v>
      </c>
      <c r="T330" s="9"/>
    </row>
    <row r="331" customHeight="1" spans="1:20">
      <c r="A331" s="17">
        <v>328</v>
      </c>
      <c r="B331" s="17" t="s">
        <v>337</v>
      </c>
      <c r="C331" s="17" t="s">
        <v>4397</v>
      </c>
      <c r="D331" s="17" t="s">
        <v>1160</v>
      </c>
      <c r="E331" s="18">
        <v>0.0435</v>
      </c>
      <c r="F331" s="19">
        <v>50000</v>
      </c>
      <c r="G331" s="20">
        <v>43905</v>
      </c>
      <c r="H331" s="20">
        <v>44270</v>
      </c>
      <c r="I331" s="24">
        <v>96.6666666666667</v>
      </c>
      <c r="J331" s="20">
        <v>43921</v>
      </c>
      <c r="K331" s="17" t="s">
        <v>4199</v>
      </c>
      <c r="L331" s="25">
        <v>0.0435</v>
      </c>
      <c r="M331" s="17" t="s">
        <v>52</v>
      </c>
      <c r="N331" s="17" t="s">
        <v>4875</v>
      </c>
      <c r="O331" s="17" t="s">
        <v>4876</v>
      </c>
      <c r="P331" s="17" t="s">
        <v>53</v>
      </c>
      <c r="Q331" s="17" t="s">
        <v>4202</v>
      </c>
      <c r="R331" s="17" t="str">
        <f>VLOOKUP(O331,'[2]2019年11月-2020年3月31新贷款人员'!$K$4:$O$97,4,FALSE)</f>
        <v>辛海清</v>
      </c>
      <c r="S331" s="74" t="str">
        <f>VLOOKUP(O331,'[2]2019年11月-2020年3月31新贷款人员'!$K$4:$O$97,5,FALSE)</f>
        <v>37801082500002865</v>
      </c>
      <c r="T331" s="9"/>
    </row>
    <row r="332" customHeight="1" spans="1:20">
      <c r="A332" s="17">
        <v>329</v>
      </c>
      <c r="B332" s="17" t="s">
        <v>337</v>
      </c>
      <c r="C332" s="17" t="s">
        <v>4397</v>
      </c>
      <c r="D332" s="17" t="s">
        <v>1161</v>
      </c>
      <c r="E332" s="18">
        <v>0.0435</v>
      </c>
      <c r="F332" s="19">
        <v>50000</v>
      </c>
      <c r="G332" s="20">
        <v>43905</v>
      </c>
      <c r="H332" s="20">
        <v>44270</v>
      </c>
      <c r="I332" s="24">
        <v>96.6666666666667</v>
      </c>
      <c r="J332" s="20">
        <v>43921</v>
      </c>
      <c r="K332" s="17" t="s">
        <v>4199</v>
      </c>
      <c r="L332" s="25">
        <v>0.0435</v>
      </c>
      <c r="M332" s="17" t="s">
        <v>52</v>
      </c>
      <c r="N332" s="17" t="s">
        <v>4877</v>
      </c>
      <c r="O332" s="17" t="s">
        <v>4878</v>
      </c>
      <c r="P332" s="17" t="s">
        <v>53</v>
      </c>
      <c r="Q332" s="17" t="s">
        <v>4202</v>
      </c>
      <c r="R332" s="17" t="str">
        <f>VLOOKUP(O332,'[2]2019年11月-2020年3月31新贷款人员'!$K$4:$O$97,4,FALSE)</f>
        <v>张振峰</v>
      </c>
      <c r="S332" s="74" t="str">
        <f>VLOOKUP(O332,'[2]2019年11月-2020年3月31新贷款人员'!$K$4:$O$97,5,FALSE)</f>
        <v>623059137803636819</v>
      </c>
      <c r="T332" s="9"/>
    </row>
    <row r="333" customHeight="1" spans="1:20">
      <c r="A333" s="17">
        <v>330</v>
      </c>
      <c r="B333" s="17" t="s">
        <v>337</v>
      </c>
      <c r="C333" s="17" t="s">
        <v>4879</v>
      </c>
      <c r="D333" s="17" t="s">
        <v>1162</v>
      </c>
      <c r="E333" s="18">
        <v>0.0435</v>
      </c>
      <c r="F333" s="19">
        <v>50000</v>
      </c>
      <c r="G333" s="20">
        <v>43905</v>
      </c>
      <c r="H333" s="20">
        <v>44270</v>
      </c>
      <c r="I333" s="24">
        <v>96.6666666666667</v>
      </c>
      <c r="J333" s="20">
        <v>43921</v>
      </c>
      <c r="K333" s="17" t="s">
        <v>4199</v>
      </c>
      <c r="L333" s="25">
        <v>0.0435</v>
      </c>
      <c r="M333" s="17" t="s">
        <v>52</v>
      </c>
      <c r="N333" s="17" t="s">
        <v>4880</v>
      </c>
      <c r="O333" s="17" t="s">
        <v>4881</v>
      </c>
      <c r="P333" s="17" t="s">
        <v>53</v>
      </c>
      <c r="Q333" s="17" t="s">
        <v>4202</v>
      </c>
      <c r="R333" s="17" t="str">
        <f>VLOOKUP(O333,'[2]2019年11月-2020年3月31新贷款人员'!$K$4:$O$97,4,FALSE)</f>
        <v>肖爱玉</v>
      </c>
      <c r="S333" s="74" t="str">
        <f>VLOOKUP(O333,'[2]2019年11月-2020年3月31新贷款人员'!$K$4:$O$97,5,FALSE)</f>
        <v>00000093426903789889</v>
      </c>
      <c r="T333" s="9"/>
    </row>
    <row r="334" customHeight="1" spans="1:20">
      <c r="A334" s="17">
        <v>331</v>
      </c>
      <c r="B334" s="17" t="s">
        <v>337</v>
      </c>
      <c r="C334" s="17" t="s">
        <v>4879</v>
      </c>
      <c r="D334" s="17" t="s">
        <v>1163</v>
      </c>
      <c r="E334" s="18">
        <v>0.0435</v>
      </c>
      <c r="F334" s="19">
        <v>50000</v>
      </c>
      <c r="G334" s="20">
        <v>43905</v>
      </c>
      <c r="H334" s="20">
        <v>44270</v>
      </c>
      <c r="I334" s="24">
        <v>96.6666666666667</v>
      </c>
      <c r="J334" s="20">
        <v>43921</v>
      </c>
      <c r="K334" s="17" t="s">
        <v>4199</v>
      </c>
      <c r="L334" s="25">
        <v>0.0435</v>
      </c>
      <c r="M334" s="17" t="s">
        <v>52</v>
      </c>
      <c r="N334" s="17" t="s">
        <v>4882</v>
      </c>
      <c r="O334" s="17" t="s">
        <v>4883</v>
      </c>
      <c r="P334" s="17" t="s">
        <v>53</v>
      </c>
      <c r="Q334" s="17" t="s">
        <v>4202</v>
      </c>
      <c r="R334" s="17" t="str">
        <f>VLOOKUP(O334,'[2]2019年11月-2020年3月31新贷款人员'!$K$4:$O$97,4,FALSE)</f>
        <v>周余良</v>
      </c>
      <c r="S334" s="74" t="str">
        <f>VLOOKUP(O334,'[2]2019年11月-2020年3月31新贷款人员'!$K$4:$O$97,5,FALSE)</f>
        <v>623059137802241520</v>
      </c>
      <c r="T334" s="9"/>
    </row>
    <row r="335" customHeight="1" spans="1:20">
      <c r="A335" s="17">
        <v>332</v>
      </c>
      <c r="B335" s="17" t="s">
        <v>337</v>
      </c>
      <c r="C335" s="17" t="s">
        <v>4879</v>
      </c>
      <c r="D335" s="17" t="s">
        <v>1164</v>
      </c>
      <c r="E335" s="18">
        <v>0.0435</v>
      </c>
      <c r="F335" s="19">
        <v>50000</v>
      </c>
      <c r="G335" s="20">
        <v>43905</v>
      </c>
      <c r="H335" s="20">
        <v>44270</v>
      </c>
      <c r="I335" s="24">
        <v>96.6666666666667</v>
      </c>
      <c r="J335" s="20">
        <v>43921</v>
      </c>
      <c r="K335" s="17" t="s">
        <v>4199</v>
      </c>
      <c r="L335" s="25">
        <v>0.0435</v>
      </c>
      <c r="M335" s="17" t="s">
        <v>52</v>
      </c>
      <c r="N335" s="17" t="s">
        <v>4884</v>
      </c>
      <c r="O335" s="17" t="s">
        <v>4885</v>
      </c>
      <c r="P335" s="17" t="s">
        <v>53</v>
      </c>
      <c r="Q335" s="17" t="s">
        <v>4202</v>
      </c>
      <c r="R335" s="17" t="str">
        <f>VLOOKUP(O335,'[2]2019年11月-2020年3月31新贷款人员'!$K$4:$O$97,4,FALSE)</f>
        <v>韩忠敏</v>
      </c>
      <c r="S335" s="74" t="str">
        <f>VLOOKUP(O335,'[2]2019年11月-2020年3月31新贷款人员'!$K$4:$O$97,5,FALSE)</f>
        <v>37802002100080978</v>
      </c>
      <c r="T335" s="9"/>
    </row>
    <row r="336" customHeight="1" spans="1:20">
      <c r="A336" s="17">
        <v>333</v>
      </c>
      <c r="B336" s="17" t="s">
        <v>337</v>
      </c>
      <c r="C336" s="17" t="s">
        <v>4397</v>
      </c>
      <c r="D336" s="17" t="s">
        <v>1165</v>
      </c>
      <c r="E336" s="18">
        <v>0.0435</v>
      </c>
      <c r="F336" s="19">
        <v>50000</v>
      </c>
      <c r="G336" s="20">
        <v>43905</v>
      </c>
      <c r="H336" s="20">
        <v>44270</v>
      </c>
      <c r="I336" s="24">
        <v>96.6666666666667</v>
      </c>
      <c r="J336" s="20">
        <v>43921</v>
      </c>
      <c r="K336" s="17" t="s">
        <v>4199</v>
      </c>
      <c r="L336" s="25">
        <v>0.0435</v>
      </c>
      <c r="M336" s="17" t="s">
        <v>52</v>
      </c>
      <c r="N336" s="17" t="s">
        <v>4877</v>
      </c>
      <c r="O336" s="17" t="s">
        <v>4886</v>
      </c>
      <c r="P336" s="17" t="s">
        <v>53</v>
      </c>
      <c r="Q336" s="17" t="s">
        <v>4202</v>
      </c>
      <c r="R336" s="17" t="str">
        <f>VLOOKUP(O336,'[2]2019年11月-2020年3月31新贷款人员'!$K$4:$O$97,4,FALSE)</f>
        <v>张锦峰</v>
      </c>
      <c r="S336" s="74" t="str">
        <f>VLOOKUP(O336,'[2]2019年11月-2020年3月31新贷款人员'!$K$4:$O$97,5,FALSE)</f>
        <v>37802002800009190</v>
      </c>
      <c r="T336" s="9"/>
    </row>
    <row r="337" customHeight="1" spans="1:20">
      <c r="A337" s="17">
        <v>334</v>
      </c>
      <c r="B337" s="17" t="s">
        <v>355</v>
      </c>
      <c r="C337" s="17" t="s">
        <v>4887</v>
      </c>
      <c r="D337" s="17" t="s">
        <v>1166</v>
      </c>
      <c r="E337" s="18">
        <v>0.0435</v>
      </c>
      <c r="F337" s="19">
        <v>50000</v>
      </c>
      <c r="G337" s="20">
        <v>43905</v>
      </c>
      <c r="H337" s="20">
        <v>44270</v>
      </c>
      <c r="I337" s="24">
        <v>96.6666666666667</v>
      </c>
      <c r="J337" s="20">
        <v>43921</v>
      </c>
      <c r="K337" s="17" t="s">
        <v>4199</v>
      </c>
      <c r="L337" s="25">
        <v>0.0435</v>
      </c>
      <c r="M337" s="17" t="s">
        <v>52</v>
      </c>
      <c r="N337" s="17" t="s">
        <v>4888</v>
      </c>
      <c r="O337" s="17" t="s">
        <v>4889</v>
      </c>
      <c r="P337" s="17" t="s">
        <v>53</v>
      </c>
      <c r="Q337" s="17" t="s">
        <v>4202</v>
      </c>
      <c r="R337" s="17" t="str">
        <f>VLOOKUP(O337,'[3]2019年11月-2020年3月31新贷款人员'!$O$4:$R$29,4,FALSE)</f>
        <v>郑俊勇</v>
      </c>
      <c r="S337" s="74" t="str">
        <f>VLOOKUP(O337,'[3]2019年11月-2020年3月31新贷款人员'!$O$4:$S$29,5,FALSE)</f>
        <v>00000103215603783889</v>
      </c>
      <c r="T337" s="9"/>
    </row>
    <row r="338" customHeight="1" spans="1:20">
      <c r="A338" s="17">
        <v>335</v>
      </c>
      <c r="B338" s="17" t="s">
        <v>337</v>
      </c>
      <c r="C338" s="17" t="s">
        <v>4380</v>
      </c>
      <c r="D338" s="17" t="s">
        <v>1167</v>
      </c>
      <c r="E338" s="18">
        <v>0.0435</v>
      </c>
      <c r="F338" s="19">
        <v>50000</v>
      </c>
      <c r="G338" s="20">
        <v>43905</v>
      </c>
      <c r="H338" s="20">
        <v>44270</v>
      </c>
      <c r="I338" s="24">
        <v>96.6666666666667</v>
      </c>
      <c r="J338" s="20">
        <v>43921</v>
      </c>
      <c r="K338" s="17" t="s">
        <v>4199</v>
      </c>
      <c r="L338" s="25">
        <v>0.0435</v>
      </c>
      <c r="M338" s="17" t="s">
        <v>52</v>
      </c>
      <c r="N338" s="17" t="s">
        <v>4890</v>
      </c>
      <c r="O338" s="17" t="s">
        <v>4891</v>
      </c>
      <c r="P338" s="17" t="s">
        <v>53</v>
      </c>
      <c r="Q338" s="17" t="s">
        <v>4202</v>
      </c>
      <c r="R338" s="17" t="str">
        <f>VLOOKUP(O338,'[2]2019年11月-2020年3月31新贷款人员'!$K$4:$O$97,4,FALSE)</f>
        <v>豆建厂</v>
      </c>
      <c r="S338" s="74" t="str">
        <f>VLOOKUP(O338,'[2]2019年11月-2020年3月31新贷款人员'!$K$4:$O$97,5,FALSE)</f>
        <v>623059137800965278</v>
      </c>
      <c r="T338" s="9"/>
    </row>
    <row r="339" customHeight="1" spans="1:20">
      <c r="A339" s="17">
        <v>336</v>
      </c>
      <c r="B339" s="17" t="s">
        <v>337</v>
      </c>
      <c r="C339" s="17" t="s">
        <v>4380</v>
      </c>
      <c r="D339" s="17" t="s">
        <v>1168</v>
      </c>
      <c r="E339" s="18">
        <v>0.0435</v>
      </c>
      <c r="F339" s="19">
        <v>50000</v>
      </c>
      <c r="G339" s="20">
        <v>43905</v>
      </c>
      <c r="H339" s="20">
        <v>44270</v>
      </c>
      <c r="I339" s="24">
        <v>96.6666666666667</v>
      </c>
      <c r="J339" s="20">
        <v>43921</v>
      </c>
      <c r="K339" s="17" t="s">
        <v>4199</v>
      </c>
      <c r="L339" s="25">
        <v>0.0435</v>
      </c>
      <c r="M339" s="17" t="s">
        <v>52</v>
      </c>
      <c r="N339" s="17" t="s">
        <v>4892</v>
      </c>
      <c r="O339" s="17" t="s">
        <v>4893</v>
      </c>
      <c r="P339" s="17" t="s">
        <v>53</v>
      </c>
      <c r="Q339" s="17" t="s">
        <v>4202</v>
      </c>
      <c r="R339" s="17" t="str">
        <f>VLOOKUP(O339,'[2]2019年11月-2020年3月31新贷款人员'!$K$4:$O$97,4,FALSE)</f>
        <v>杨学灵</v>
      </c>
      <c r="S339" s="74" t="str">
        <f>VLOOKUP(O339,'[2]2019年11月-2020年3月31新贷款人员'!$K$4:$O$97,5,FALSE)</f>
        <v>00000022782423783889</v>
      </c>
      <c r="T339" s="9"/>
    </row>
    <row r="340" customHeight="1" spans="1:20">
      <c r="A340" s="17">
        <v>337</v>
      </c>
      <c r="B340" s="17" t="s">
        <v>337</v>
      </c>
      <c r="C340" s="17" t="s">
        <v>4380</v>
      </c>
      <c r="D340" s="17" t="s">
        <v>1169</v>
      </c>
      <c r="E340" s="18">
        <v>0.0435</v>
      </c>
      <c r="F340" s="19">
        <v>50000</v>
      </c>
      <c r="G340" s="20">
        <v>43905</v>
      </c>
      <c r="H340" s="20">
        <v>44270</v>
      </c>
      <c r="I340" s="24">
        <v>96.6666666666667</v>
      </c>
      <c r="J340" s="20">
        <v>43921</v>
      </c>
      <c r="K340" s="17" t="s">
        <v>4199</v>
      </c>
      <c r="L340" s="25">
        <v>0.0435</v>
      </c>
      <c r="M340" s="17" t="s">
        <v>52</v>
      </c>
      <c r="N340" s="17" t="s">
        <v>4892</v>
      </c>
      <c r="O340" s="17" t="s">
        <v>4894</v>
      </c>
      <c r="P340" s="17" t="s">
        <v>53</v>
      </c>
      <c r="Q340" s="17" t="s">
        <v>4202</v>
      </c>
      <c r="R340" s="17" t="str">
        <f>VLOOKUP(O340,'[2]2019年11月-2020年3月31新贷款人员'!$K$4:$O$97,4,FALSE)</f>
        <v>豆保全</v>
      </c>
      <c r="S340" s="74" t="str">
        <f>VLOOKUP(O340,'[2]2019年11月-2020年3月31新贷款人员'!$K$4:$O$97,5,FALSE)</f>
        <v>622991137801230824</v>
      </c>
      <c r="T340" s="9"/>
    </row>
    <row r="341" customHeight="1" spans="1:20">
      <c r="A341" s="17">
        <v>338</v>
      </c>
      <c r="B341" s="17" t="s">
        <v>34</v>
      </c>
      <c r="C341" s="17" t="s">
        <v>4895</v>
      </c>
      <c r="D341" s="17" t="s">
        <v>1170</v>
      </c>
      <c r="E341" s="18">
        <v>0.0435</v>
      </c>
      <c r="F341" s="19">
        <v>50000</v>
      </c>
      <c r="G341" s="20">
        <v>43906</v>
      </c>
      <c r="H341" s="20">
        <v>44271</v>
      </c>
      <c r="I341" s="24">
        <v>90.625</v>
      </c>
      <c r="J341" s="20">
        <v>43921</v>
      </c>
      <c r="K341" s="17" t="s">
        <v>4199</v>
      </c>
      <c r="L341" s="25">
        <v>0.0435</v>
      </c>
      <c r="M341" s="17" t="s">
        <v>52</v>
      </c>
      <c r="N341" s="17" t="s">
        <v>4896</v>
      </c>
      <c r="O341" s="17" t="s">
        <v>4897</v>
      </c>
      <c r="P341" s="17" t="s">
        <v>53</v>
      </c>
      <c r="Q341" s="17" t="s">
        <v>4202</v>
      </c>
      <c r="R341" s="17" t="str">
        <f>VLOOKUP(O341,'[5]2019年11月-2020年3月31新贷款人员'!$O$4:$R$66,4,FALSE)</f>
        <v>高前进</v>
      </c>
      <c r="S341" s="74" t="str">
        <f>VLOOKUP(O341,'[5]2019年11月-2020年3月31新贷款人员'!$O$4:$S$66,5,FALSE)</f>
        <v>00000022763923789889</v>
      </c>
      <c r="T341" s="9"/>
    </row>
    <row r="342" customHeight="1" spans="1:20">
      <c r="A342" s="17">
        <v>339</v>
      </c>
      <c r="B342" s="17" t="s">
        <v>56</v>
      </c>
      <c r="C342" s="17" t="s">
        <v>4372</v>
      </c>
      <c r="D342" s="17" t="s">
        <v>1171</v>
      </c>
      <c r="E342" s="18">
        <v>0.0435</v>
      </c>
      <c r="F342" s="19">
        <v>30000</v>
      </c>
      <c r="G342" s="20">
        <v>43906</v>
      </c>
      <c r="H342" s="20">
        <v>44271</v>
      </c>
      <c r="I342" s="24">
        <v>54.375</v>
      </c>
      <c r="J342" s="20">
        <v>43921</v>
      </c>
      <c r="K342" s="17" t="s">
        <v>4199</v>
      </c>
      <c r="L342" s="25">
        <v>0.0435</v>
      </c>
      <c r="M342" s="17" t="s">
        <v>52</v>
      </c>
      <c r="N342" s="17" t="s">
        <v>4373</v>
      </c>
      <c r="O342" s="17" t="s">
        <v>4898</v>
      </c>
      <c r="P342" s="17" t="s">
        <v>53</v>
      </c>
      <c r="Q342" s="17" t="s">
        <v>4202</v>
      </c>
      <c r="R342" s="17" t="str">
        <f>VLOOKUP(O342,[14]Sheet2!$O$4:$R$93,4,FALSE)</f>
        <v>刘月英</v>
      </c>
      <c r="S342" s="74" t="str">
        <f>VLOOKUP(O342,[14]Sheet2!$O$4:$S$93,5,FALSE)</f>
        <v>623059137802786938</v>
      </c>
      <c r="T342" s="9"/>
    </row>
    <row r="343" customHeight="1" spans="1:20">
      <c r="A343" s="17">
        <v>340</v>
      </c>
      <c r="B343" s="17" t="s">
        <v>355</v>
      </c>
      <c r="C343" s="17" t="s">
        <v>4899</v>
      </c>
      <c r="D343" s="17" t="s">
        <v>1172</v>
      </c>
      <c r="E343" s="18">
        <v>0.0435</v>
      </c>
      <c r="F343" s="19">
        <v>50000</v>
      </c>
      <c r="G343" s="20">
        <v>43906</v>
      </c>
      <c r="H343" s="20">
        <v>44271</v>
      </c>
      <c r="I343" s="24">
        <v>90.625</v>
      </c>
      <c r="J343" s="20">
        <v>43921</v>
      </c>
      <c r="K343" s="17" t="s">
        <v>4199</v>
      </c>
      <c r="L343" s="25">
        <v>0.0435</v>
      </c>
      <c r="M343" s="17" t="s">
        <v>52</v>
      </c>
      <c r="N343" s="17" t="s">
        <v>4900</v>
      </c>
      <c r="O343" s="17" t="s">
        <v>4901</v>
      </c>
      <c r="P343" s="17" t="s">
        <v>53</v>
      </c>
      <c r="Q343" s="17" t="s">
        <v>4202</v>
      </c>
      <c r="R343" s="17" t="str">
        <f>VLOOKUP(O343,'[3]2019年11月-2020年3月31新贷款人员'!$O$4:$R$29,4,FALSE)</f>
        <v>杨素云</v>
      </c>
      <c r="S343" s="17" t="str">
        <f>VLOOKUP(O343,'[3]2019年11月-2020年3月31新贷款人员'!$O$4:$S$29,5,FALSE)</f>
        <v>37802002300005793</v>
      </c>
      <c r="T343" s="9"/>
    </row>
    <row r="344" customHeight="1" spans="1:20">
      <c r="A344" s="17">
        <v>341</v>
      </c>
      <c r="B344" s="17" t="s">
        <v>355</v>
      </c>
      <c r="C344" s="17" t="s">
        <v>4902</v>
      </c>
      <c r="D344" s="17" t="s">
        <v>1173</v>
      </c>
      <c r="E344" s="18">
        <v>0.0435</v>
      </c>
      <c r="F344" s="19">
        <v>50000</v>
      </c>
      <c r="G344" s="20">
        <v>43906</v>
      </c>
      <c r="H344" s="20">
        <v>44271</v>
      </c>
      <c r="I344" s="24">
        <v>90.625</v>
      </c>
      <c r="J344" s="20">
        <v>43921</v>
      </c>
      <c r="K344" s="17" t="s">
        <v>4199</v>
      </c>
      <c r="L344" s="25">
        <v>0.0435</v>
      </c>
      <c r="M344" s="17" t="s">
        <v>52</v>
      </c>
      <c r="N344" s="17" t="s">
        <v>4903</v>
      </c>
      <c r="O344" s="17" t="s">
        <v>4904</v>
      </c>
      <c r="P344" s="17" t="s">
        <v>53</v>
      </c>
      <c r="Q344" s="17" t="s">
        <v>4202</v>
      </c>
      <c r="R344" s="17" t="str">
        <f>VLOOKUP(O344,'[3]2019年11月-2020年3月31新贷款人员'!$O$4:$R$29,4,FALSE)</f>
        <v>郑海军</v>
      </c>
      <c r="S344" s="74" t="str">
        <f>VLOOKUP(O344,'[3]2019年11月-2020年3月31新贷款人员'!$O$4:$S$29,5,FALSE)</f>
        <v>623059137803242634</v>
      </c>
      <c r="T344" s="9"/>
    </row>
    <row r="345" customHeight="1" spans="1:20">
      <c r="A345" s="17">
        <v>342</v>
      </c>
      <c r="B345" s="17" t="s">
        <v>355</v>
      </c>
      <c r="C345" s="17" t="s">
        <v>4887</v>
      </c>
      <c r="D345" s="17" t="s">
        <v>1174</v>
      </c>
      <c r="E345" s="18">
        <v>0.0435</v>
      </c>
      <c r="F345" s="19">
        <v>50000</v>
      </c>
      <c r="G345" s="20">
        <v>43906</v>
      </c>
      <c r="H345" s="20">
        <v>44271</v>
      </c>
      <c r="I345" s="24">
        <v>90.625</v>
      </c>
      <c r="J345" s="20">
        <v>43921</v>
      </c>
      <c r="K345" s="17" t="s">
        <v>4199</v>
      </c>
      <c r="L345" s="25">
        <v>0.0435</v>
      </c>
      <c r="M345" s="17" t="s">
        <v>52</v>
      </c>
      <c r="N345" s="17" t="s">
        <v>4888</v>
      </c>
      <c r="O345" s="17" t="s">
        <v>4905</v>
      </c>
      <c r="P345" s="17" t="s">
        <v>53</v>
      </c>
      <c r="Q345" s="17" t="s">
        <v>4202</v>
      </c>
      <c r="R345" s="17" t="str">
        <f>VLOOKUP(O345,'[3]2019年11月-2020年3月31新贷款人员'!$O$4:$R$29,4,FALSE)</f>
        <v>乔永华</v>
      </c>
      <c r="S345" s="74" t="str">
        <f>VLOOKUP(O345,'[3]2019年11月-2020年3月31新贷款人员'!$O$4:$S$29,5,FALSE)</f>
        <v>623059137801796706</v>
      </c>
      <c r="T345" s="9"/>
    </row>
    <row r="346" customHeight="1" spans="1:20">
      <c r="A346" s="17">
        <v>343</v>
      </c>
      <c r="B346" s="17" t="s">
        <v>355</v>
      </c>
      <c r="C346" s="17" t="s">
        <v>4899</v>
      </c>
      <c r="D346" s="17" t="s">
        <v>1175</v>
      </c>
      <c r="E346" s="18">
        <v>0.0435</v>
      </c>
      <c r="F346" s="19">
        <v>50000</v>
      </c>
      <c r="G346" s="20">
        <v>43906</v>
      </c>
      <c r="H346" s="20">
        <v>44271</v>
      </c>
      <c r="I346" s="24">
        <v>90.625</v>
      </c>
      <c r="J346" s="20">
        <v>43921</v>
      </c>
      <c r="K346" s="17" t="s">
        <v>4199</v>
      </c>
      <c r="L346" s="25">
        <v>0.0435</v>
      </c>
      <c r="M346" s="17" t="s">
        <v>52</v>
      </c>
      <c r="N346" s="17" t="s">
        <v>4900</v>
      </c>
      <c r="O346" s="17" t="s">
        <v>4906</v>
      </c>
      <c r="P346" s="17" t="s">
        <v>53</v>
      </c>
      <c r="Q346" s="17" t="s">
        <v>4202</v>
      </c>
      <c r="R346" s="17" t="str">
        <f>VLOOKUP(O346,'[3]2019年11月-2020年3月31新贷款人员'!$O$4:$R$29,4,FALSE)</f>
        <v>张春云</v>
      </c>
      <c r="S346" s="17" t="str">
        <f>VLOOKUP(O346,'[3]2019年11月-2020年3月31新贷款人员'!$O$4:$S$29,5,FALSE)</f>
        <v>37802012400002185</v>
      </c>
      <c r="T346" s="9"/>
    </row>
    <row r="347" customHeight="1" spans="1:20">
      <c r="A347" s="17">
        <v>344</v>
      </c>
      <c r="B347" s="17" t="s">
        <v>355</v>
      </c>
      <c r="C347" s="17" t="s">
        <v>4907</v>
      </c>
      <c r="D347" s="17" t="s">
        <v>1176</v>
      </c>
      <c r="E347" s="18">
        <v>0.0435</v>
      </c>
      <c r="F347" s="19">
        <v>50000</v>
      </c>
      <c r="G347" s="20">
        <v>43906</v>
      </c>
      <c r="H347" s="20">
        <v>44271</v>
      </c>
      <c r="I347" s="24">
        <v>90.625</v>
      </c>
      <c r="J347" s="20">
        <v>43921</v>
      </c>
      <c r="K347" s="17" t="s">
        <v>4199</v>
      </c>
      <c r="L347" s="25">
        <v>0.0435</v>
      </c>
      <c r="M347" s="17" t="s">
        <v>52</v>
      </c>
      <c r="N347" s="17" t="s">
        <v>4908</v>
      </c>
      <c r="O347" s="17" t="s">
        <v>4909</v>
      </c>
      <c r="P347" s="17" t="s">
        <v>53</v>
      </c>
      <c r="Q347" s="17" t="s">
        <v>4202</v>
      </c>
      <c r="R347" s="17" t="str">
        <f>VLOOKUP(O347,'[3]2019年11月-2020年3月31新贷款人员'!$O$4:$R$29,4,FALSE)</f>
        <v>齐喜梅</v>
      </c>
      <c r="S347" s="74" t="str">
        <f>VLOOKUP(O347,'[3]2019年11月-2020年3月31新贷款人员'!$O$4:$S$29,5,FALSE)</f>
        <v>6221804910002755332</v>
      </c>
      <c r="T347" s="9"/>
    </row>
    <row r="348" customHeight="1" spans="1:20">
      <c r="A348" s="17">
        <v>345</v>
      </c>
      <c r="B348" s="17" t="s">
        <v>355</v>
      </c>
      <c r="C348" s="17" t="s">
        <v>4910</v>
      </c>
      <c r="D348" s="17" t="s">
        <v>1177</v>
      </c>
      <c r="E348" s="18">
        <v>0.0435</v>
      </c>
      <c r="F348" s="19">
        <v>3000</v>
      </c>
      <c r="G348" s="20">
        <v>43906</v>
      </c>
      <c r="H348" s="20">
        <v>44271</v>
      </c>
      <c r="I348" s="24">
        <v>5.4375</v>
      </c>
      <c r="J348" s="20">
        <v>43921</v>
      </c>
      <c r="K348" s="17" t="s">
        <v>4199</v>
      </c>
      <c r="L348" s="25">
        <v>0.0435</v>
      </c>
      <c r="M348" s="17" t="s">
        <v>52</v>
      </c>
      <c r="N348" s="17" t="s">
        <v>4911</v>
      </c>
      <c r="O348" s="17" t="s">
        <v>4912</v>
      </c>
      <c r="P348" s="17" t="s">
        <v>53</v>
      </c>
      <c r="Q348" s="17" t="s">
        <v>4202</v>
      </c>
      <c r="R348" s="17" t="str">
        <f>VLOOKUP(O348,'[3]2019年11月-2020年3月31新贷款人员'!$O$4:$R$29,4,FALSE)</f>
        <v>韩美莲</v>
      </c>
      <c r="S348" s="17" t="str">
        <f>VLOOKUP(O348,'[3]2019年11月-2020年3月31新贷款人员'!$O$4:$S$29,5,FALSE)</f>
        <v>37802012800003338</v>
      </c>
      <c r="T348" s="9"/>
    </row>
    <row r="349" customHeight="1" spans="1:20">
      <c r="A349" s="17">
        <v>346</v>
      </c>
      <c r="B349" s="17" t="s">
        <v>355</v>
      </c>
      <c r="C349" s="17" t="s">
        <v>4910</v>
      </c>
      <c r="D349" s="17" t="s">
        <v>1178</v>
      </c>
      <c r="E349" s="18">
        <v>0.0435</v>
      </c>
      <c r="F349" s="19">
        <v>3000</v>
      </c>
      <c r="G349" s="20">
        <v>43906</v>
      </c>
      <c r="H349" s="20">
        <v>44271</v>
      </c>
      <c r="I349" s="24">
        <v>5.4375</v>
      </c>
      <c r="J349" s="20">
        <v>43921</v>
      </c>
      <c r="K349" s="17" t="s">
        <v>4199</v>
      </c>
      <c r="L349" s="25">
        <v>0.0435</v>
      </c>
      <c r="M349" s="17" t="s">
        <v>52</v>
      </c>
      <c r="N349" s="17" t="s">
        <v>4913</v>
      </c>
      <c r="O349" s="17" t="s">
        <v>4914</v>
      </c>
      <c r="P349" s="17" t="s">
        <v>53</v>
      </c>
      <c r="Q349" s="17" t="s">
        <v>4202</v>
      </c>
      <c r="R349" s="17" t="str">
        <f>VLOOKUP(O349,'[3]2019年11月-2020年3月31新贷款人员'!$O$4:$R$29,4,FALSE)</f>
        <v>惠西磊</v>
      </c>
      <c r="S349" s="17" t="str">
        <f>VLOOKUP(O349,'[3]2019年11月-2020年3月31新贷款人员'!$O$4:$S$29,5,FALSE)</f>
        <v>000000235002823780889</v>
      </c>
      <c r="T349" s="9"/>
    </row>
    <row r="350" customHeight="1" spans="1:20">
      <c r="A350" s="17">
        <v>347</v>
      </c>
      <c r="B350" s="17" t="s">
        <v>355</v>
      </c>
      <c r="C350" s="17" t="s">
        <v>1021</v>
      </c>
      <c r="D350" s="17" t="s">
        <v>1179</v>
      </c>
      <c r="E350" s="18">
        <v>0.0435</v>
      </c>
      <c r="F350" s="19">
        <v>5000</v>
      </c>
      <c r="G350" s="20">
        <v>43906</v>
      </c>
      <c r="H350" s="20">
        <v>44271</v>
      </c>
      <c r="I350" s="24">
        <v>9.0625</v>
      </c>
      <c r="J350" s="20">
        <v>43921</v>
      </c>
      <c r="K350" s="17" t="s">
        <v>4199</v>
      </c>
      <c r="L350" s="25">
        <v>0.0435</v>
      </c>
      <c r="M350" s="17" t="s">
        <v>52</v>
      </c>
      <c r="N350" s="17" t="s">
        <v>4915</v>
      </c>
      <c r="O350" s="17" t="s">
        <v>4916</v>
      </c>
      <c r="P350" s="17" t="s">
        <v>53</v>
      </c>
      <c r="Q350" s="17" t="s">
        <v>4202</v>
      </c>
      <c r="R350" s="17" t="s">
        <v>1179</v>
      </c>
      <c r="S350" s="30" t="s">
        <v>4917</v>
      </c>
      <c r="T350" s="9"/>
    </row>
    <row r="351" customHeight="1" spans="1:20">
      <c r="A351" s="17">
        <v>348</v>
      </c>
      <c r="B351" s="17" t="s">
        <v>47</v>
      </c>
      <c r="C351" s="17" t="s">
        <v>4918</v>
      </c>
      <c r="D351" s="17" t="s">
        <v>1180</v>
      </c>
      <c r="E351" s="18">
        <v>0.0435</v>
      </c>
      <c r="F351" s="19">
        <v>10000</v>
      </c>
      <c r="G351" s="20">
        <v>43906</v>
      </c>
      <c r="H351" s="20">
        <v>44271</v>
      </c>
      <c r="I351" s="24">
        <v>18.125</v>
      </c>
      <c r="J351" s="20">
        <v>43921</v>
      </c>
      <c r="K351" s="17" t="s">
        <v>4199</v>
      </c>
      <c r="L351" s="25">
        <v>0.0435</v>
      </c>
      <c r="M351" s="17" t="s">
        <v>52</v>
      </c>
      <c r="N351" s="17" t="s">
        <v>4919</v>
      </c>
      <c r="O351" s="17" t="s">
        <v>4920</v>
      </c>
      <c r="P351" s="17" t="s">
        <v>53</v>
      </c>
      <c r="Q351" s="17" t="s">
        <v>4202</v>
      </c>
      <c r="R351" s="17" t="str">
        <f>VLOOKUP(O351,'[8]2019年11月-2020年3月31新贷款人员'!$O$4:$R$124,4,FALSE)</f>
        <v>赵洪海</v>
      </c>
      <c r="S351" s="74" t="str">
        <f>VLOOKUP(O351,'[8]2019年11月-2020年3月31新贷款人员'!$O$4:$S$124,5,FALSE)</f>
        <v>623059137801716365</v>
      </c>
      <c r="T351" s="9"/>
    </row>
    <row r="352" customHeight="1" spans="1:20">
      <c r="A352" s="17">
        <v>349</v>
      </c>
      <c r="B352" s="17" t="s">
        <v>47</v>
      </c>
      <c r="C352" s="17" t="s">
        <v>4918</v>
      </c>
      <c r="D352" s="17" t="s">
        <v>1181</v>
      </c>
      <c r="E352" s="18">
        <v>0.0435</v>
      </c>
      <c r="F352" s="19">
        <v>10000</v>
      </c>
      <c r="G352" s="20">
        <v>43906</v>
      </c>
      <c r="H352" s="20">
        <v>44271</v>
      </c>
      <c r="I352" s="24">
        <v>18.125</v>
      </c>
      <c r="J352" s="20">
        <v>43921</v>
      </c>
      <c r="K352" s="17" t="s">
        <v>4199</v>
      </c>
      <c r="L352" s="25">
        <v>0.0435</v>
      </c>
      <c r="M352" s="17" t="s">
        <v>52</v>
      </c>
      <c r="N352" s="17" t="s">
        <v>4921</v>
      </c>
      <c r="O352" s="17" t="s">
        <v>4922</v>
      </c>
      <c r="P352" s="17" t="s">
        <v>53</v>
      </c>
      <c r="Q352" s="17" t="s">
        <v>4202</v>
      </c>
      <c r="R352" s="17" t="str">
        <f>VLOOKUP(O352,'[8]2019年11月-2020年3月31新贷款人员'!$O$4:$R$124,4,FALSE)</f>
        <v>赵宝玉</v>
      </c>
      <c r="S352" s="74" t="str">
        <f>VLOOKUP(O352,'[8]2019年11月-2020年3月31新贷款人员'!$O$4:$S$124,5,FALSE)</f>
        <v>623059137802237213</v>
      </c>
      <c r="T352" s="9"/>
    </row>
    <row r="353" customHeight="1" spans="1:20">
      <c r="A353" s="17">
        <v>350</v>
      </c>
      <c r="B353" s="17" t="s">
        <v>47</v>
      </c>
      <c r="C353" s="17" t="s">
        <v>4918</v>
      </c>
      <c r="D353" s="17" t="s">
        <v>1182</v>
      </c>
      <c r="E353" s="18">
        <v>0.0435</v>
      </c>
      <c r="F353" s="19">
        <v>10000</v>
      </c>
      <c r="G353" s="20">
        <v>43906</v>
      </c>
      <c r="H353" s="20">
        <v>44271</v>
      </c>
      <c r="I353" s="24">
        <v>18.125</v>
      </c>
      <c r="J353" s="20">
        <v>43921</v>
      </c>
      <c r="K353" s="17" t="s">
        <v>4199</v>
      </c>
      <c r="L353" s="25">
        <v>0.0435</v>
      </c>
      <c r="M353" s="17" t="s">
        <v>52</v>
      </c>
      <c r="N353" s="17" t="s">
        <v>4921</v>
      </c>
      <c r="O353" s="17" t="s">
        <v>4923</v>
      </c>
      <c r="P353" s="17" t="s">
        <v>53</v>
      </c>
      <c r="Q353" s="17" t="s">
        <v>4202</v>
      </c>
      <c r="R353" s="17" t="str">
        <f>VLOOKUP(O353,'[8]2019年11月-2020年3月31新贷款人员'!$O$4:$R$124,4,FALSE)</f>
        <v>范芝芳</v>
      </c>
      <c r="S353" s="74" t="str">
        <f>VLOOKUP(O353,'[8]2019年11月-2020年3月31新贷款人员'!$O$4:$S$124,5,FALSE)</f>
        <v>623059137801858787</v>
      </c>
      <c r="T353" s="9"/>
    </row>
    <row r="354" customHeight="1" spans="1:20">
      <c r="A354" s="17">
        <v>351</v>
      </c>
      <c r="B354" s="17" t="s">
        <v>47</v>
      </c>
      <c r="C354" s="17" t="s">
        <v>4918</v>
      </c>
      <c r="D354" s="17" t="s">
        <v>1183</v>
      </c>
      <c r="E354" s="18">
        <v>0.0435</v>
      </c>
      <c r="F354" s="19">
        <v>10000</v>
      </c>
      <c r="G354" s="20">
        <v>43907</v>
      </c>
      <c r="H354" s="20">
        <v>44272</v>
      </c>
      <c r="I354" s="24">
        <v>16.9166666666667</v>
      </c>
      <c r="J354" s="20">
        <v>43921</v>
      </c>
      <c r="K354" s="17" t="s">
        <v>4199</v>
      </c>
      <c r="L354" s="25">
        <v>0.0435</v>
      </c>
      <c r="M354" s="17" t="s">
        <v>52</v>
      </c>
      <c r="N354" s="17" t="s">
        <v>4919</v>
      </c>
      <c r="O354" s="17" t="s">
        <v>4924</v>
      </c>
      <c r="P354" s="17" t="s">
        <v>53</v>
      </c>
      <c r="Q354" s="17" t="s">
        <v>4202</v>
      </c>
      <c r="R354" s="17" t="str">
        <f>VLOOKUP(O354,'[8]2019年11月-2020年3月31新贷款人员'!$O$4:$R$124,4,FALSE)</f>
        <v>李瑞丽</v>
      </c>
      <c r="S354" s="74" t="str">
        <f>VLOOKUP(O354,'[8]2019年11月-2020年3月31新贷款人员'!$O$4:$S$124,5,FALSE)</f>
        <v>623059137801189936</v>
      </c>
      <c r="T354" s="9"/>
    </row>
    <row r="355" customHeight="1" spans="1:20">
      <c r="A355" s="17">
        <v>352</v>
      </c>
      <c r="B355" s="17" t="s">
        <v>47</v>
      </c>
      <c r="C355" s="17" t="s">
        <v>4485</v>
      </c>
      <c r="D355" s="17" t="s">
        <v>1184</v>
      </c>
      <c r="E355" s="18">
        <v>0.0435</v>
      </c>
      <c r="F355" s="19">
        <v>10000</v>
      </c>
      <c r="G355" s="20">
        <v>43907</v>
      </c>
      <c r="H355" s="20">
        <v>44272</v>
      </c>
      <c r="I355" s="24">
        <v>16.9166666666667</v>
      </c>
      <c r="J355" s="20">
        <v>43921</v>
      </c>
      <c r="K355" s="17" t="s">
        <v>4199</v>
      </c>
      <c r="L355" s="25">
        <v>0.0435</v>
      </c>
      <c r="M355" s="17" t="s">
        <v>52</v>
      </c>
      <c r="N355" s="17" t="s">
        <v>4925</v>
      </c>
      <c r="O355" s="17" t="s">
        <v>4926</v>
      </c>
      <c r="P355" s="17" t="s">
        <v>53</v>
      </c>
      <c r="Q355" s="17" t="s">
        <v>4202</v>
      </c>
      <c r="R355" s="17" t="str">
        <f>VLOOKUP(O355,'[8]2019年11月-2020年3月31新贷款人员'!$O$4:$R$124,4,FALSE)</f>
        <v>刘玉环</v>
      </c>
      <c r="S355" s="74" t="str">
        <f>VLOOKUP(O355,'[8]2019年11月-2020年3月31新贷款人员'!$O$4:$S$124,5,FALSE)</f>
        <v>6217994910134521626</v>
      </c>
      <c r="T355" s="9"/>
    </row>
    <row r="356" customHeight="1" spans="1:20">
      <c r="A356" s="17">
        <v>353</v>
      </c>
      <c r="B356" s="17" t="s">
        <v>56</v>
      </c>
      <c r="C356" s="17" t="s">
        <v>4843</v>
      </c>
      <c r="D356" s="17" t="s">
        <v>1185</v>
      </c>
      <c r="E356" s="18">
        <v>0.0435</v>
      </c>
      <c r="F356" s="19">
        <v>20000</v>
      </c>
      <c r="G356" s="20">
        <v>43908</v>
      </c>
      <c r="H356" s="20">
        <v>44273</v>
      </c>
      <c r="I356" s="24">
        <v>31.4166666666667</v>
      </c>
      <c r="J356" s="20">
        <v>43921</v>
      </c>
      <c r="K356" s="17" t="s">
        <v>4199</v>
      </c>
      <c r="L356" s="25">
        <v>0.0435</v>
      </c>
      <c r="M356" s="17" t="s">
        <v>52</v>
      </c>
      <c r="N356" s="17" t="s">
        <v>4844</v>
      </c>
      <c r="O356" s="17" t="s">
        <v>4927</v>
      </c>
      <c r="P356" s="17" t="s">
        <v>53</v>
      </c>
      <c r="Q356" s="17" t="s">
        <v>4202</v>
      </c>
      <c r="R356" s="17" t="str">
        <f>VLOOKUP(O356,[14]Sheet2!$O$4:$R$93,4,FALSE)</f>
        <v>周伟</v>
      </c>
      <c r="S356" s="74" t="str">
        <f>VLOOKUP(O356,[14]Sheet2!$O$4:$S$93,5,FALSE)</f>
        <v>00000093192833780889</v>
      </c>
      <c r="T356" s="9"/>
    </row>
    <row r="357" customHeight="1" spans="1:20">
      <c r="A357" s="17">
        <v>354</v>
      </c>
      <c r="B357" s="17" t="s">
        <v>56</v>
      </c>
      <c r="C357" s="17" t="s">
        <v>4542</v>
      </c>
      <c r="D357" s="17" t="s">
        <v>1186</v>
      </c>
      <c r="E357" s="18">
        <v>0.0435</v>
      </c>
      <c r="F357" s="19">
        <v>20000</v>
      </c>
      <c r="G357" s="20">
        <v>43908</v>
      </c>
      <c r="H357" s="20">
        <v>44273</v>
      </c>
      <c r="I357" s="24">
        <v>31.4166666666667</v>
      </c>
      <c r="J357" s="20">
        <v>43921</v>
      </c>
      <c r="K357" s="17" t="s">
        <v>4199</v>
      </c>
      <c r="L357" s="25">
        <v>0.0435</v>
      </c>
      <c r="M357" s="17" t="s">
        <v>52</v>
      </c>
      <c r="N357" s="17" t="s">
        <v>4543</v>
      </c>
      <c r="O357" s="17" t="s">
        <v>4928</v>
      </c>
      <c r="P357" s="17" t="s">
        <v>53</v>
      </c>
      <c r="Q357" s="17" t="s">
        <v>4202</v>
      </c>
      <c r="R357" s="17" t="str">
        <f>VLOOKUP(O357,[14]Sheet2!$O$4:$R$93,4,FALSE)</f>
        <v>赵士民</v>
      </c>
      <c r="S357" s="74" t="str">
        <f>VLOOKUP(O357,[14]Sheet2!$O$4:$S$93,5,FALSE)</f>
        <v>37812002900011771</v>
      </c>
      <c r="T357" s="9"/>
    </row>
    <row r="358" customHeight="1" spans="1:20">
      <c r="A358" s="17">
        <v>355</v>
      </c>
      <c r="B358" s="17" t="s">
        <v>23</v>
      </c>
      <c r="C358" s="17" t="s">
        <v>4929</v>
      </c>
      <c r="D358" s="17" t="s">
        <v>1187</v>
      </c>
      <c r="E358" s="18">
        <v>0.0435</v>
      </c>
      <c r="F358" s="19">
        <v>50000</v>
      </c>
      <c r="G358" s="20">
        <v>43908</v>
      </c>
      <c r="H358" s="20">
        <v>44273</v>
      </c>
      <c r="I358" s="24">
        <v>78.5416666666667</v>
      </c>
      <c r="J358" s="20">
        <v>43921</v>
      </c>
      <c r="K358" s="17" t="s">
        <v>4199</v>
      </c>
      <c r="L358" s="25">
        <v>0.0435</v>
      </c>
      <c r="M358" s="17" t="s">
        <v>52</v>
      </c>
      <c r="N358" s="17" t="s">
        <v>4930</v>
      </c>
      <c r="O358" s="17" t="s">
        <v>4931</v>
      </c>
      <c r="P358" s="17" t="s">
        <v>53</v>
      </c>
      <c r="Q358" s="17" t="s">
        <v>4202</v>
      </c>
      <c r="R358" s="17" t="str">
        <f>VLOOKUP(O358,[16]Sheet1!$O$4:$R$104,4,FALSE)</f>
        <v>董磊</v>
      </c>
      <c r="S358" s="17" t="str">
        <f>VLOOKUP(O358,[16]Sheet1!$O$4:$S$104,5,FALSE)</f>
        <v>623059137803753747</v>
      </c>
      <c r="T358" s="9"/>
    </row>
    <row r="359" customHeight="1" spans="1:20">
      <c r="A359" s="17">
        <v>356</v>
      </c>
      <c r="B359" s="17" t="s">
        <v>47</v>
      </c>
      <c r="C359" s="17" t="s">
        <v>4485</v>
      </c>
      <c r="D359" s="17" t="s">
        <v>1188</v>
      </c>
      <c r="E359" s="18">
        <v>0.0435</v>
      </c>
      <c r="F359" s="19">
        <v>10000</v>
      </c>
      <c r="G359" s="20">
        <v>43908</v>
      </c>
      <c r="H359" s="20">
        <v>44273</v>
      </c>
      <c r="I359" s="24">
        <v>15.7083333333333</v>
      </c>
      <c r="J359" s="20">
        <v>43921</v>
      </c>
      <c r="K359" s="17" t="s">
        <v>4199</v>
      </c>
      <c r="L359" s="25">
        <v>0.0435</v>
      </c>
      <c r="M359" s="17" t="s">
        <v>52</v>
      </c>
      <c r="N359" s="17" t="s">
        <v>4932</v>
      </c>
      <c r="O359" s="17" t="s">
        <v>4933</v>
      </c>
      <c r="P359" s="17" t="s">
        <v>53</v>
      </c>
      <c r="Q359" s="17" t="s">
        <v>4202</v>
      </c>
      <c r="R359" s="17" t="str">
        <f>VLOOKUP(O359,'[8]2019年11月-2020年3月31新贷款人员'!$O$4:$R$124,4,FALSE)</f>
        <v>崔超峰</v>
      </c>
      <c r="S359" s="74" t="str">
        <f>VLOOKUP(O359,'[8]2019年11月-2020年3月31新贷款人员'!$O$4:$S$124,5,FALSE)</f>
        <v>6217994910211936630</v>
      </c>
      <c r="T359" s="9"/>
    </row>
    <row r="360" customHeight="1" spans="1:20">
      <c r="A360" s="17">
        <v>357</v>
      </c>
      <c r="B360" s="17" t="s">
        <v>23</v>
      </c>
      <c r="C360" s="17" t="s">
        <v>4934</v>
      </c>
      <c r="D360" s="17" t="s">
        <v>1189</v>
      </c>
      <c r="E360" s="18">
        <v>0.0435</v>
      </c>
      <c r="F360" s="19">
        <v>30000</v>
      </c>
      <c r="G360" s="20">
        <v>43909</v>
      </c>
      <c r="H360" s="20">
        <v>44274</v>
      </c>
      <c r="I360" s="24">
        <v>43.5</v>
      </c>
      <c r="J360" s="20">
        <v>43921</v>
      </c>
      <c r="K360" s="17" t="s">
        <v>4199</v>
      </c>
      <c r="L360" s="25">
        <v>0.0435</v>
      </c>
      <c r="M360" s="17" t="s">
        <v>52</v>
      </c>
      <c r="N360" s="17" t="s">
        <v>4935</v>
      </c>
      <c r="O360" s="17" t="s">
        <v>4936</v>
      </c>
      <c r="P360" s="17" t="s">
        <v>53</v>
      </c>
      <c r="Q360" s="17" t="s">
        <v>4202</v>
      </c>
      <c r="R360" s="17" t="str">
        <f>VLOOKUP(O360,[16]Sheet1!$O$4:$R$104,4,FALSE)</f>
        <v>赵纪成</v>
      </c>
      <c r="S360" s="17" t="str">
        <f>VLOOKUP(O360,[16]Sheet1!$O$4:$S$104,5,FALSE)</f>
        <v>623059137802269984</v>
      </c>
      <c r="T360" s="9"/>
    </row>
    <row r="361" customHeight="1" spans="1:20">
      <c r="A361" s="17">
        <v>358</v>
      </c>
      <c r="B361" s="17" t="s">
        <v>23</v>
      </c>
      <c r="C361" s="17" t="s">
        <v>4934</v>
      </c>
      <c r="D361" s="17" t="s">
        <v>1190</v>
      </c>
      <c r="E361" s="18">
        <v>0.0435</v>
      </c>
      <c r="F361" s="19">
        <v>20000</v>
      </c>
      <c r="G361" s="20">
        <v>43909</v>
      </c>
      <c r="H361" s="20">
        <v>44274</v>
      </c>
      <c r="I361" s="24">
        <v>29</v>
      </c>
      <c r="J361" s="20">
        <v>43921</v>
      </c>
      <c r="K361" s="17" t="s">
        <v>4199</v>
      </c>
      <c r="L361" s="25">
        <v>0.0435</v>
      </c>
      <c r="M361" s="17" t="s">
        <v>52</v>
      </c>
      <c r="N361" s="17" t="s">
        <v>4935</v>
      </c>
      <c r="O361" s="17" t="s">
        <v>4937</v>
      </c>
      <c r="P361" s="17" t="s">
        <v>53</v>
      </c>
      <c r="Q361" s="17" t="s">
        <v>4202</v>
      </c>
      <c r="R361" s="17" t="str">
        <f>VLOOKUP(O361,[16]Sheet1!$O$4:$R$104,4,FALSE)</f>
        <v>张宇</v>
      </c>
      <c r="S361" s="17" t="str">
        <f>VLOOKUP(O361,[16]Sheet1!$O$4:$S$104,5,FALSE)</f>
        <v>623059137803753481</v>
      </c>
      <c r="T361" s="9"/>
    </row>
    <row r="362" customHeight="1" spans="1:20">
      <c r="A362" s="17">
        <v>359</v>
      </c>
      <c r="B362" s="17" t="s">
        <v>23</v>
      </c>
      <c r="C362" s="17" t="s">
        <v>4934</v>
      </c>
      <c r="D362" s="17" t="s">
        <v>1191</v>
      </c>
      <c r="E362" s="18">
        <v>0.0435</v>
      </c>
      <c r="F362" s="19">
        <v>30000</v>
      </c>
      <c r="G362" s="20">
        <v>43909</v>
      </c>
      <c r="H362" s="20">
        <v>44274</v>
      </c>
      <c r="I362" s="24">
        <v>43.5</v>
      </c>
      <c r="J362" s="20">
        <v>43921</v>
      </c>
      <c r="K362" s="17" t="s">
        <v>4199</v>
      </c>
      <c r="L362" s="25">
        <v>0.0435</v>
      </c>
      <c r="M362" s="17" t="s">
        <v>52</v>
      </c>
      <c r="N362" s="17" t="s">
        <v>4935</v>
      </c>
      <c r="O362" s="17" t="s">
        <v>4938</v>
      </c>
      <c r="P362" s="17" t="s">
        <v>53</v>
      </c>
      <c r="Q362" s="17" t="s">
        <v>4202</v>
      </c>
      <c r="R362" s="17" t="str">
        <f>VLOOKUP(O362,[16]Sheet1!$O$4:$R$104,4,FALSE)</f>
        <v>张治强</v>
      </c>
      <c r="S362" s="17" t="str">
        <f>VLOOKUP(O362,[16]Sheet1!$O$4:$S$104,5,FALSE)</f>
        <v>623059137802327675</v>
      </c>
      <c r="T362" s="9"/>
    </row>
    <row r="363" customHeight="1" spans="1:20">
      <c r="A363" s="17">
        <v>360</v>
      </c>
      <c r="B363" s="17" t="s">
        <v>23</v>
      </c>
      <c r="C363" s="17" t="s">
        <v>4929</v>
      </c>
      <c r="D363" s="17" t="s">
        <v>1192</v>
      </c>
      <c r="E363" s="18">
        <v>0.0435</v>
      </c>
      <c r="F363" s="19">
        <v>30000</v>
      </c>
      <c r="G363" s="20">
        <v>43909</v>
      </c>
      <c r="H363" s="20">
        <v>44274</v>
      </c>
      <c r="I363" s="24">
        <v>43.5</v>
      </c>
      <c r="J363" s="20">
        <v>43921</v>
      </c>
      <c r="K363" s="17" t="s">
        <v>4199</v>
      </c>
      <c r="L363" s="25">
        <v>0.0435</v>
      </c>
      <c r="M363" s="17" t="s">
        <v>52</v>
      </c>
      <c r="N363" s="17" t="s">
        <v>4930</v>
      </c>
      <c r="O363" s="17" t="s">
        <v>4939</v>
      </c>
      <c r="P363" s="17" t="s">
        <v>53</v>
      </c>
      <c r="Q363" s="17" t="s">
        <v>4202</v>
      </c>
      <c r="R363" s="17" t="str">
        <f>VLOOKUP(O363,[16]Sheet1!$O$4:$R$104,4,FALSE)</f>
        <v>董群行</v>
      </c>
      <c r="S363" s="17" t="str">
        <f>VLOOKUP(O363,[16]Sheet1!$O$4:$S$104,5,FALSE)</f>
        <v>623059137803752970</v>
      </c>
      <c r="T363" s="9"/>
    </row>
    <row r="364" customHeight="1" spans="1:20">
      <c r="A364" s="17">
        <v>361</v>
      </c>
      <c r="B364" s="17" t="s">
        <v>23</v>
      </c>
      <c r="C364" s="17" t="s">
        <v>4929</v>
      </c>
      <c r="D364" s="17" t="s">
        <v>1193</v>
      </c>
      <c r="E364" s="18">
        <v>0.0435</v>
      </c>
      <c r="F364" s="19">
        <v>20000</v>
      </c>
      <c r="G364" s="20">
        <v>43909</v>
      </c>
      <c r="H364" s="20">
        <v>44274</v>
      </c>
      <c r="I364" s="24">
        <v>29</v>
      </c>
      <c r="J364" s="20">
        <v>43921</v>
      </c>
      <c r="K364" s="17" t="s">
        <v>4199</v>
      </c>
      <c r="L364" s="25">
        <v>0.0435</v>
      </c>
      <c r="M364" s="17" t="s">
        <v>52</v>
      </c>
      <c r="N364" s="17" t="s">
        <v>4930</v>
      </c>
      <c r="O364" s="17" t="s">
        <v>4940</v>
      </c>
      <c r="P364" s="17" t="s">
        <v>53</v>
      </c>
      <c r="Q364" s="17" t="s">
        <v>4202</v>
      </c>
      <c r="R364" s="17" t="str">
        <f>VLOOKUP(O364,[16]Sheet1!$O$4:$R$104,4,FALSE)</f>
        <v>董海军</v>
      </c>
      <c r="S364" s="17" t="str">
        <f>VLOOKUP(O364,[16]Sheet1!$O$4:$S$104,5,FALSE)</f>
        <v>623059137803753002</v>
      </c>
      <c r="T364" s="9"/>
    </row>
    <row r="365" customHeight="1" spans="1:20">
      <c r="A365" s="17">
        <v>362</v>
      </c>
      <c r="B365" s="17" t="s">
        <v>23</v>
      </c>
      <c r="C365" s="17" t="s">
        <v>4929</v>
      </c>
      <c r="D365" s="17" t="s">
        <v>1194</v>
      </c>
      <c r="E365" s="18">
        <v>0.0435</v>
      </c>
      <c r="F365" s="19">
        <v>20000</v>
      </c>
      <c r="G365" s="20">
        <v>43909</v>
      </c>
      <c r="H365" s="20">
        <v>44274</v>
      </c>
      <c r="I365" s="24">
        <v>29</v>
      </c>
      <c r="J365" s="20">
        <v>43921</v>
      </c>
      <c r="K365" s="17" t="s">
        <v>4199</v>
      </c>
      <c r="L365" s="25">
        <v>0.0435</v>
      </c>
      <c r="M365" s="17" t="s">
        <v>52</v>
      </c>
      <c r="N365" s="17" t="s">
        <v>4930</v>
      </c>
      <c r="O365" s="17" t="s">
        <v>4941</v>
      </c>
      <c r="P365" s="17" t="s">
        <v>53</v>
      </c>
      <c r="Q365" s="17" t="s">
        <v>4202</v>
      </c>
      <c r="R365" s="17" t="str">
        <f>VLOOKUP(O365,[16]Sheet1!$O$4:$R$104,4,FALSE)</f>
        <v>董小伟</v>
      </c>
      <c r="S365" s="17" t="str">
        <f>VLOOKUP(O365,[16]Sheet1!$O$4:$S$104,5,FALSE)</f>
        <v>623059137802677285</v>
      </c>
      <c r="T365" s="9"/>
    </row>
    <row r="366" customHeight="1" spans="1:20">
      <c r="A366" s="17">
        <v>363</v>
      </c>
      <c r="B366" s="17" t="s">
        <v>23</v>
      </c>
      <c r="C366" s="17" t="s">
        <v>4929</v>
      </c>
      <c r="D366" s="17" t="s">
        <v>1195</v>
      </c>
      <c r="E366" s="18">
        <v>0.0435</v>
      </c>
      <c r="F366" s="19">
        <v>20000</v>
      </c>
      <c r="G366" s="20">
        <v>43909</v>
      </c>
      <c r="H366" s="20">
        <v>44274</v>
      </c>
      <c r="I366" s="24">
        <v>29</v>
      </c>
      <c r="J366" s="20">
        <v>43921</v>
      </c>
      <c r="K366" s="17" t="s">
        <v>4199</v>
      </c>
      <c r="L366" s="25">
        <v>0.0435</v>
      </c>
      <c r="M366" s="17" t="s">
        <v>52</v>
      </c>
      <c r="N366" s="17" t="s">
        <v>4930</v>
      </c>
      <c r="O366" s="17" t="s">
        <v>4942</v>
      </c>
      <c r="P366" s="17" t="s">
        <v>53</v>
      </c>
      <c r="Q366" s="17" t="s">
        <v>4202</v>
      </c>
      <c r="R366" s="17" t="str">
        <f>VLOOKUP(O366,[16]Sheet1!$O$4:$R$104,4,FALSE)</f>
        <v>王志俊</v>
      </c>
      <c r="S366" s="17" t="str">
        <f>VLOOKUP(O366,[16]Sheet1!$O$4:$S$104,5,FALSE)</f>
        <v>623059137803752996</v>
      </c>
      <c r="T366" s="9"/>
    </row>
    <row r="367" customHeight="1" spans="1:20">
      <c r="A367" s="17">
        <v>364</v>
      </c>
      <c r="B367" s="17" t="s">
        <v>23</v>
      </c>
      <c r="C367" s="17" t="s">
        <v>4929</v>
      </c>
      <c r="D367" s="17" t="s">
        <v>1196</v>
      </c>
      <c r="E367" s="18">
        <v>0.0435</v>
      </c>
      <c r="F367" s="19">
        <v>30000</v>
      </c>
      <c r="G367" s="20">
        <v>43909</v>
      </c>
      <c r="H367" s="20">
        <v>44274</v>
      </c>
      <c r="I367" s="24">
        <v>43.5</v>
      </c>
      <c r="J367" s="20">
        <v>43921</v>
      </c>
      <c r="K367" s="17" t="s">
        <v>4199</v>
      </c>
      <c r="L367" s="25">
        <v>0.0435</v>
      </c>
      <c r="M367" s="17" t="s">
        <v>52</v>
      </c>
      <c r="N367" s="17" t="s">
        <v>4930</v>
      </c>
      <c r="O367" s="17" t="s">
        <v>4943</v>
      </c>
      <c r="P367" s="17" t="s">
        <v>53</v>
      </c>
      <c r="Q367" s="17" t="s">
        <v>4202</v>
      </c>
      <c r="R367" s="17" t="str">
        <f>VLOOKUP(O367,[16]Sheet1!$O$4:$R$104,4,FALSE)</f>
        <v>董前坤</v>
      </c>
      <c r="S367" s="17" t="str">
        <f>VLOOKUP(O367,[16]Sheet1!$O$4:$S$104,5,FALSE)</f>
        <v>00000203904883787889</v>
      </c>
      <c r="T367" s="9"/>
    </row>
    <row r="368" customHeight="1" spans="1:20">
      <c r="A368" s="17">
        <v>365</v>
      </c>
      <c r="B368" s="17" t="s">
        <v>337</v>
      </c>
      <c r="C368" s="17" t="s">
        <v>4944</v>
      </c>
      <c r="D368" s="17" t="s">
        <v>1197</v>
      </c>
      <c r="E368" s="18">
        <v>0.0435</v>
      </c>
      <c r="F368" s="19">
        <v>50000</v>
      </c>
      <c r="G368" s="20">
        <v>43909</v>
      </c>
      <c r="H368" s="20">
        <v>44274</v>
      </c>
      <c r="I368" s="24">
        <v>72.5</v>
      </c>
      <c r="J368" s="20">
        <v>43921</v>
      </c>
      <c r="K368" s="17" t="s">
        <v>4199</v>
      </c>
      <c r="L368" s="25">
        <v>0.0435</v>
      </c>
      <c r="M368" s="17" t="s">
        <v>52</v>
      </c>
      <c r="N368" s="17" t="s">
        <v>4945</v>
      </c>
      <c r="O368" s="17" t="s">
        <v>4946</v>
      </c>
      <c r="P368" s="17" t="s">
        <v>53</v>
      </c>
      <c r="Q368" s="17" t="s">
        <v>4202</v>
      </c>
      <c r="R368" s="17" t="str">
        <f>VLOOKUP(O368,'[2]2019年11月-2020年3月31新贷款人员'!$K$4:$O$97,4,FALSE)</f>
        <v>申春梅</v>
      </c>
      <c r="S368" s="74" t="str">
        <f>VLOOKUP(O368,'[2]2019年11月-2020年3月31新贷款人员'!$K$4:$O$97,5,FALSE)</f>
        <v>623059137803728020</v>
      </c>
      <c r="T368" s="9"/>
    </row>
    <row r="369" customHeight="1" spans="1:20">
      <c r="A369" s="17">
        <v>366</v>
      </c>
      <c r="B369" s="17" t="s">
        <v>4303</v>
      </c>
      <c r="C369" s="17" t="s">
        <v>4365</v>
      </c>
      <c r="D369" s="17" t="s">
        <v>1198</v>
      </c>
      <c r="E369" s="18">
        <v>0.0435</v>
      </c>
      <c r="F369" s="19">
        <v>50000</v>
      </c>
      <c r="G369" s="20">
        <v>43910</v>
      </c>
      <c r="H369" s="20">
        <v>44275</v>
      </c>
      <c r="I369" s="24">
        <v>66.4583333333333</v>
      </c>
      <c r="J369" s="20">
        <v>43921</v>
      </c>
      <c r="K369" s="17" t="s">
        <v>4199</v>
      </c>
      <c r="L369" s="25">
        <v>0.0435</v>
      </c>
      <c r="M369" s="17" t="s">
        <v>52</v>
      </c>
      <c r="N369" s="17" t="s">
        <v>4411</v>
      </c>
      <c r="O369" s="17" t="s">
        <v>4947</v>
      </c>
      <c r="P369" s="17" t="s">
        <v>53</v>
      </c>
      <c r="Q369" s="17" t="s">
        <v>4202</v>
      </c>
      <c r="R369" s="17" t="str">
        <f>VLOOKUP(O369,'[15]2019年11月-2020年3月31新贷款人员'!$O$54:$R$839,4,FALSE)</f>
        <v>张恒忠</v>
      </c>
      <c r="S369" s="74" t="str">
        <f>VLOOKUP(O369,'[15]2019年11月-2020年3月31新贷款人员'!$O$54:$S$839,5,FALSE)</f>
        <v>623059137801975854</v>
      </c>
      <c r="T369" s="9"/>
    </row>
    <row r="370" customHeight="1" spans="1:20">
      <c r="A370" s="17">
        <v>367</v>
      </c>
      <c r="B370" s="17" t="s">
        <v>56</v>
      </c>
      <c r="C370" s="17" t="s">
        <v>4357</v>
      </c>
      <c r="D370" s="17" t="s">
        <v>1199</v>
      </c>
      <c r="E370" s="18">
        <v>0.0435</v>
      </c>
      <c r="F370" s="19">
        <v>20000</v>
      </c>
      <c r="G370" s="20">
        <v>43910</v>
      </c>
      <c r="H370" s="20">
        <v>44275</v>
      </c>
      <c r="I370" s="24">
        <v>26.5833333333333</v>
      </c>
      <c r="J370" s="20">
        <v>43921</v>
      </c>
      <c r="K370" s="17" t="s">
        <v>4199</v>
      </c>
      <c r="L370" s="25">
        <v>0.0435</v>
      </c>
      <c r="M370" s="17" t="s">
        <v>52</v>
      </c>
      <c r="N370" s="17" t="s">
        <v>4948</v>
      </c>
      <c r="O370" s="17" t="s">
        <v>4949</v>
      </c>
      <c r="P370" s="17" t="s">
        <v>53</v>
      </c>
      <c r="Q370" s="17" t="s">
        <v>4202</v>
      </c>
      <c r="R370" s="17" t="str">
        <f>VLOOKUP(O370,[14]Sheet2!$O$4:$R$93,4,FALSE)</f>
        <v>王明峰</v>
      </c>
      <c r="S370" s="74" t="str">
        <f>VLOOKUP(O370,[14]Sheet2!$O$4:$S$93,5,FALSE)</f>
        <v>623059137803197010</v>
      </c>
      <c r="T370" s="9"/>
    </row>
    <row r="371" customHeight="1" spans="1:20">
      <c r="A371" s="17">
        <v>368</v>
      </c>
      <c r="B371" s="17" t="s">
        <v>56</v>
      </c>
      <c r="C371" s="17" t="s">
        <v>4950</v>
      </c>
      <c r="D371" s="17" t="s">
        <v>1200</v>
      </c>
      <c r="E371" s="18">
        <v>0.0435</v>
      </c>
      <c r="F371" s="19">
        <v>30000</v>
      </c>
      <c r="G371" s="20">
        <v>43910</v>
      </c>
      <c r="H371" s="20">
        <v>44275</v>
      </c>
      <c r="I371" s="24">
        <v>39.875</v>
      </c>
      <c r="J371" s="20">
        <v>43921</v>
      </c>
      <c r="K371" s="17" t="s">
        <v>4199</v>
      </c>
      <c r="L371" s="25">
        <v>0.0435</v>
      </c>
      <c r="M371" s="17" t="s">
        <v>52</v>
      </c>
      <c r="N371" s="17" t="s">
        <v>4951</v>
      </c>
      <c r="O371" s="17" t="s">
        <v>4952</v>
      </c>
      <c r="P371" s="17" t="s">
        <v>53</v>
      </c>
      <c r="Q371" s="17" t="s">
        <v>4202</v>
      </c>
      <c r="R371" s="17" t="str">
        <f>VLOOKUP(O371,[14]Sheet2!$O$4:$R$93,4,FALSE)</f>
        <v>王子坤</v>
      </c>
      <c r="S371" s="74" t="str">
        <f>VLOOKUP(O371,[14]Sheet2!$O$4:$S$93,5,FALSE)</f>
        <v>623059137802785625</v>
      </c>
      <c r="T371" s="9"/>
    </row>
    <row r="372" customHeight="1" spans="1:20">
      <c r="A372" s="17">
        <v>369</v>
      </c>
      <c r="B372" s="17" t="s">
        <v>71</v>
      </c>
      <c r="C372" s="17" t="s">
        <v>4822</v>
      </c>
      <c r="D372" s="17" t="s">
        <v>1201</v>
      </c>
      <c r="E372" s="18">
        <v>0.0435</v>
      </c>
      <c r="F372" s="19">
        <v>30000</v>
      </c>
      <c r="G372" s="20">
        <v>43910</v>
      </c>
      <c r="H372" s="20">
        <v>44275</v>
      </c>
      <c r="I372" s="24">
        <v>39.875</v>
      </c>
      <c r="J372" s="20">
        <v>43921</v>
      </c>
      <c r="K372" s="17" t="s">
        <v>4199</v>
      </c>
      <c r="L372" s="25">
        <v>0.0435</v>
      </c>
      <c r="M372" s="17" t="s">
        <v>52</v>
      </c>
      <c r="N372" s="17" t="s">
        <v>4828</v>
      </c>
      <c r="O372" s="17" t="s">
        <v>4953</v>
      </c>
      <c r="P372" s="17" t="s">
        <v>53</v>
      </c>
      <c r="Q372" s="17" t="s">
        <v>4202</v>
      </c>
      <c r="R372" s="17" t="str">
        <f>VLOOKUP(O372,'[7]2019年11月-2020年3月31新贷款人员'!$O$133:$R$1129,4,FALSE)</f>
        <v>许玉娟</v>
      </c>
      <c r="S372" s="17" t="str">
        <f>VLOOKUP(O372,'[7]2019年11月-2020年3月31新贷款人员'!$O$133:$S$1129,5,FALSE)</f>
        <v>623059137801254730</v>
      </c>
      <c r="T372" s="29"/>
    </row>
    <row r="373" customHeight="1" spans="1:20">
      <c r="A373" s="17">
        <v>370</v>
      </c>
      <c r="B373" s="17" t="s">
        <v>71</v>
      </c>
      <c r="C373" s="17" t="s">
        <v>4822</v>
      </c>
      <c r="D373" s="17" t="s">
        <v>1202</v>
      </c>
      <c r="E373" s="18">
        <v>0.0435</v>
      </c>
      <c r="F373" s="19">
        <v>50000</v>
      </c>
      <c r="G373" s="20">
        <v>43910</v>
      </c>
      <c r="H373" s="20">
        <v>44275</v>
      </c>
      <c r="I373" s="24">
        <v>66.4583333333333</v>
      </c>
      <c r="J373" s="20">
        <v>43921</v>
      </c>
      <c r="K373" s="17" t="s">
        <v>4199</v>
      </c>
      <c r="L373" s="25">
        <v>0.0435</v>
      </c>
      <c r="M373" s="17" t="s">
        <v>52</v>
      </c>
      <c r="N373" s="17" t="s">
        <v>4823</v>
      </c>
      <c r="O373" s="17" t="s">
        <v>4954</v>
      </c>
      <c r="P373" s="17" t="s">
        <v>53</v>
      </c>
      <c r="Q373" s="17" t="s">
        <v>4202</v>
      </c>
      <c r="R373" s="17" t="str">
        <f>VLOOKUP(O373,'[7]2019年11月-2020年3月31新贷款人员'!$O$133:$R$1129,4,FALSE)</f>
        <v>徐高旗</v>
      </c>
      <c r="S373" s="17" t="str">
        <f>VLOOKUP(O373,'[7]2019年11月-2020年3月31新贷款人员'!$O$133:$S$1129,5,FALSE)</f>
        <v>00000026506783786889</v>
      </c>
      <c r="T373" s="29"/>
    </row>
    <row r="374" customHeight="1" spans="1:20">
      <c r="A374" s="17">
        <v>371</v>
      </c>
      <c r="B374" s="17" t="s">
        <v>71</v>
      </c>
      <c r="C374" s="17" t="s">
        <v>4822</v>
      </c>
      <c r="D374" s="17" t="s">
        <v>1203</v>
      </c>
      <c r="E374" s="18">
        <v>0.0435</v>
      </c>
      <c r="F374" s="19">
        <v>50000</v>
      </c>
      <c r="G374" s="20">
        <v>43910</v>
      </c>
      <c r="H374" s="20">
        <v>44275</v>
      </c>
      <c r="I374" s="24">
        <v>66.4583333333333</v>
      </c>
      <c r="J374" s="20">
        <v>43921</v>
      </c>
      <c r="K374" s="17" t="s">
        <v>4199</v>
      </c>
      <c r="L374" s="25">
        <v>0.0435</v>
      </c>
      <c r="M374" s="17" t="s">
        <v>52</v>
      </c>
      <c r="N374" s="17" t="s">
        <v>4955</v>
      </c>
      <c r="O374" s="17" t="s">
        <v>4956</v>
      </c>
      <c r="P374" s="17" t="s">
        <v>53</v>
      </c>
      <c r="Q374" s="17" t="s">
        <v>4202</v>
      </c>
      <c r="R374" s="17" t="str">
        <f>VLOOKUP(O374,'[7]2019年11月-2020年3月31新贷款人员'!$O$133:$R$1129,4,FALSE)</f>
        <v>李金印</v>
      </c>
      <c r="S374" s="17" t="str">
        <f>VLOOKUP(O374,'[7]2019年11月-2020年3月31新贷款人员'!$O$133:$S$1129,5,FALSE)</f>
        <v>623059137802244706</v>
      </c>
      <c r="T374" s="29"/>
    </row>
    <row r="375" customHeight="1" spans="1:20">
      <c r="A375" s="17">
        <v>372</v>
      </c>
      <c r="B375" s="17" t="s">
        <v>71</v>
      </c>
      <c r="C375" s="17" t="s">
        <v>4822</v>
      </c>
      <c r="D375" s="17" t="s">
        <v>1204</v>
      </c>
      <c r="E375" s="18">
        <v>0.0435</v>
      </c>
      <c r="F375" s="19">
        <v>50000</v>
      </c>
      <c r="G375" s="20">
        <v>43910</v>
      </c>
      <c r="H375" s="20">
        <v>44275</v>
      </c>
      <c r="I375" s="24">
        <v>66.4583333333333</v>
      </c>
      <c r="J375" s="20">
        <v>43921</v>
      </c>
      <c r="K375" s="17" t="s">
        <v>4199</v>
      </c>
      <c r="L375" s="25">
        <v>0.0435</v>
      </c>
      <c r="M375" s="17" t="s">
        <v>52</v>
      </c>
      <c r="N375" s="17" t="s">
        <v>4823</v>
      </c>
      <c r="O375" s="17" t="s">
        <v>4957</v>
      </c>
      <c r="P375" s="17" t="s">
        <v>53</v>
      </c>
      <c r="Q375" s="17" t="s">
        <v>4202</v>
      </c>
      <c r="R375" s="17" t="str">
        <f>VLOOKUP(O375,'[7]2019年11月-2020年3月31新贷款人员'!$O$133:$R$1129,4,FALSE)</f>
        <v>徐建武</v>
      </c>
      <c r="S375" s="17" t="str">
        <f>VLOOKUP(O375,'[7]2019年11月-2020年3月31新贷款人员'!$O$133:$S$1129,5,FALSE)</f>
        <v>623059137803533073</v>
      </c>
      <c r="T375" s="29"/>
    </row>
    <row r="376" customHeight="1" spans="1:20">
      <c r="A376" s="17">
        <v>373</v>
      </c>
      <c r="B376" s="17" t="s">
        <v>71</v>
      </c>
      <c r="C376" s="17" t="s">
        <v>4822</v>
      </c>
      <c r="D376" s="17" t="s">
        <v>1205</v>
      </c>
      <c r="E376" s="18">
        <v>0.0435</v>
      </c>
      <c r="F376" s="19">
        <v>50000</v>
      </c>
      <c r="G376" s="20">
        <v>43910</v>
      </c>
      <c r="H376" s="20">
        <v>44275</v>
      </c>
      <c r="I376" s="24">
        <v>66.4583333333333</v>
      </c>
      <c r="J376" s="20">
        <v>43921</v>
      </c>
      <c r="K376" s="17" t="s">
        <v>4199</v>
      </c>
      <c r="L376" s="25">
        <v>0.0435</v>
      </c>
      <c r="M376" s="17" t="s">
        <v>52</v>
      </c>
      <c r="N376" s="17" t="s">
        <v>4955</v>
      </c>
      <c r="O376" s="17" t="s">
        <v>4958</v>
      </c>
      <c r="P376" s="17" t="s">
        <v>53</v>
      </c>
      <c r="Q376" s="17" t="s">
        <v>4202</v>
      </c>
      <c r="R376" s="17" t="str">
        <f>VLOOKUP(O376,'[7]2019年11月-2020年3月31新贷款人员'!$O$133:$R$1129,4,FALSE)</f>
        <v>李可</v>
      </c>
      <c r="S376" s="17" t="str">
        <f>VLOOKUP(O376,'[7]2019年11月-2020年3月31新贷款人员'!$O$133:$S$1129,5,FALSE)</f>
        <v>623059137803785145</v>
      </c>
      <c r="T376" s="29"/>
    </row>
    <row r="377" customHeight="1" spans="1:20">
      <c r="A377" s="17">
        <v>374</v>
      </c>
      <c r="B377" s="17" t="s">
        <v>71</v>
      </c>
      <c r="C377" s="17" t="s">
        <v>4644</v>
      </c>
      <c r="D377" s="17" t="s">
        <v>1206</v>
      </c>
      <c r="E377" s="18">
        <v>0.0435</v>
      </c>
      <c r="F377" s="19">
        <v>50000</v>
      </c>
      <c r="G377" s="20">
        <v>43910</v>
      </c>
      <c r="H377" s="20">
        <v>44275</v>
      </c>
      <c r="I377" s="24">
        <v>66.4583333333333</v>
      </c>
      <c r="J377" s="20">
        <v>43921</v>
      </c>
      <c r="K377" s="17" t="s">
        <v>4199</v>
      </c>
      <c r="L377" s="25">
        <v>0.0435</v>
      </c>
      <c r="M377" s="17" t="s">
        <v>52</v>
      </c>
      <c r="N377" s="17" t="s">
        <v>4645</v>
      </c>
      <c r="O377" s="17" t="s">
        <v>4959</v>
      </c>
      <c r="P377" s="17" t="s">
        <v>53</v>
      </c>
      <c r="Q377" s="17" t="s">
        <v>4202</v>
      </c>
      <c r="R377" s="17" t="str">
        <f>VLOOKUP(O377,'[7]2019年11月-2020年3月31新贷款人员'!$O$133:$R$1129,4,FALSE)</f>
        <v>苗国防</v>
      </c>
      <c r="S377" s="17" t="str">
        <f>VLOOKUP(O377,'[7]2019年11月-2020年3月31新贷款人员'!$O$133:$S$1129,5,FALSE)</f>
        <v>623059137803364172</v>
      </c>
      <c r="T377" s="29"/>
    </row>
    <row r="378" customHeight="1" spans="1:20">
      <c r="A378" s="17">
        <v>375</v>
      </c>
      <c r="B378" s="17" t="s">
        <v>47</v>
      </c>
      <c r="C378" s="17" t="s">
        <v>4960</v>
      </c>
      <c r="D378" s="17" t="s">
        <v>1207</v>
      </c>
      <c r="E378" s="18">
        <v>0.0435</v>
      </c>
      <c r="F378" s="19">
        <v>10000</v>
      </c>
      <c r="G378" s="20">
        <v>43910</v>
      </c>
      <c r="H378" s="20">
        <v>44275</v>
      </c>
      <c r="I378" s="24">
        <v>13.2916666666667</v>
      </c>
      <c r="J378" s="20">
        <v>43921</v>
      </c>
      <c r="K378" s="17" t="s">
        <v>4199</v>
      </c>
      <c r="L378" s="25">
        <v>0.0435</v>
      </c>
      <c r="M378" s="17" t="s">
        <v>52</v>
      </c>
      <c r="N378" s="17" t="s">
        <v>4961</v>
      </c>
      <c r="O378" s="17" t="s">
        <v>4962</v>
      </c>
      <c r="P378" s="17" t="s">
        <v>53</v>
      </c>
      <c r="Q378" s="17" t="s">
        <v>4202</v>
      </c>
      <c r="R378" s="17" t="str">
        <f>VLOOKUP(O378,'[8]2019年11月-2020年3月31新贷款人员'!$O$4:$R$124,4,FALSE)</f>
        <v>赵士俊</v>
      </c>
      <c r="S378" s="74" t="str">
        <f>VLOOKUP(O378,'[8]2019年11月-2020年3月31新贷款人员'!$O$4:$S$124,5,FALSE)</f>
        <v>623059137801858100</v>
      </c>
      <c r="T378" s="9"/>
    </row>
    <row r="379" customHeight="1" spans="1:20">
      <c r="A379" s="17">
        <v>376</v>
      </c>
      <c r="B379" s="17" t="s">
        <v>47</v>
      </c>
      <c r="C379" s="17" t="s">
        <v>4918</v>
      </c>
      <c r="D379" s="17" t="s">
        <v>1208</v>
      </c>
      <c r="E379" s="18">
        <v>0.0435</v>
      </c>
      <c r="F379" s="19">
        <v>10000</v>
      </c>
      <c r="G379" s="20">
        <v>43910</v>
      </c>
      <c r="H379" s="20">
        <v>44275</v>
      </c>
      <c r="I379" s="24">
        <v>13.2916666666667</v>
      </c>
      <c r="J379" s="20">
        <v>43921</v>
      </c>
      <c r="K379" s="17" t="s">
        <v>4199</v>
      </c>
      <c r="L379" s="25">
        <v>0.0435</v>
      </c>
      <c r="M379" s="17" t="s">
        <v>52</v>
      </c>
      <c r="N379" s="17" t="s">
        <v>4963</v>
      </c>
      <c r="O379" s="17" t="s">
        <v>4964</v>
      </c>
      <c r="P379" s="17" t="s">
        <v>53</v>
      </c>
      <c r="Q379" s="17" t="s">
        <v>4202</v>
      </c>
      <c r="R379" s="17" t="str">
        <f>VLOOKUP(O379,'[8]2019年11月-2020年3月31新贷款人员'!$O$4:$R$124,4,FALSE)</f>
        <v>曹青青</v>
      </c>
      <c r="S379" s="74" t="str">
        <f>VLOOKUP(O379,'[8]2019年11月-2020年3月31新贷款人员'!$O$4:$S$124,5,FALSE)</f>
        <v>623059137801422626</v>
      </c>
      <c r="T379" s="9"/>
    </row>
    <row r="380" customHeight="1" spans="1:20">
      <c r="A380" s="17">
        <v>377</v>
      </c>
      <c r="B380" s="17" t="s">
        <v>47</v>
      </c>
      <c r="C380" s="17" t="s">
        <v>4918</v>
      </c>
      <c r="D380" s="17" t="s">
        <v>1209</v>
      </c>
      <c r="E380" s="18">
        <v>0.0435</v>
      </c>
      <c r="F380" s="19">
        <v>10000</v>
      </c>
      <c r="G380" s="20">
        <v>43910</v>
      </c>
      <c r="H380" s="20">
        <v>44275</v>
      </c>
      <c r="I380" s="24">
        <v>13.2916666666667</v>
      </c>
      <c r="J380" s="20">
        <v>43921</v>
      </c>
      <c r="K380" s="17" t="s">
        <v>4199</v>
      </c>
      <c r="L380" s="25">
        <v>0.0435</v>
      </c>
      <c r="M380" s="17" t="s">
        <v>52</v>
      </c>
      <c r="N380" s="17" t="s">
        <v>4963</v>
      </c>
      <c r="O380" s="17" t="s">
        <v>4965</v>
      </c>
      <c r="P380" s="17" t="s">
        <v>53</v>
      </c>
      <c r="Q380" s="17" t="s">
        <v>4202</v>
      </c>
      <c r="R380" s="17" t="str">
        <f>VLOOKUP(O380,'[8]2019年11月-2020年3月31新贷款人员'!$O$4:$R$124,4,FALSE)</f>
        <v>赵纪良</v>
      </c>
      <c r="S380" s="74" t="str">
        <f>VLOOKUP(O380,'[8]2019年11月-2020年3月31新贷款人员'!$O$4:$S$124,5,FALSE)</f>
        <v>623059137802462779</v>
      </c>
      <c r="T380" s="9"/>
    </row>
    <row r="381" customHeight="1" spans="1:20">
      <c r="A381" s="17">
        <v>378</v>
      </c>
      <c r="B381" s="17" t="s">
        <v>337</v>
      </c>
      <c r="C381" s="17" t="s">
        <v>4966</v>
      </c>
      <c r="D381" s="17" t="s">
        <v>1210</v>
      </c>
      <c r="E381" s="18">
        <v>0.0435</v>
      </c>
      <c r="F381" s="19">
        <v>20000</v>
      </c>
      <c r="G381" s="20">
        <v>43910</v>
      </c>
      <c r="H381" s="20">
        <v>44275</v>
      </c>
      <c r="I381" s="24">
        <v>26.5833333333333</v>
      </c>
      <c r="J381" s="20">
        <v>43921</v>
      </c>
      <c r="K381" s="17" t="s">
        <v>4199</v>
      </c>
      <c r="L381" s="25">
        <v>0.0435</v>
      </c>
      <c r="M381" s="17" t="s">
        <v>52</v>
      </c>
      <c r="N381" s="17" t="s">
        <v>4967</v>
      </c>
      <c r="O381" s="17" t="s">
        <v>4968</v>
      </c>
      <c r="P381" s="17" t="s">
        <v>53</v>
      </c>
      <c r="Q381" s="17" t="s">
        <v>4202</v>
      </c>
      <c r="R381" s="17" t="str">
        <f>VLOOKUP(O381,'[2]2019年11月-2020年3月31新贷款人员'!$K$4:$O$97,4,FALSE)</f>
        <v>任文祥</v>
      </c>
      <c r="S381" s="74" t="str">
        <f>VLOOKUP(O381,'[2]2019年11月-2020年3月31新贷款人员'!$K$4:$O$97,5,FALSE)</f>
        <v>0000022991763784889</v>
      </c>
      <c r="T381" s="9"/>
    </row>
    <row r="382" customHeight="1" spans="1:20">
      <c r="A382" s="17">
        <v>379</v>
      </c>
      <c r="B382" s="17" t="s">
        <v>337</v>
      </c>
      <c r="C382" s="17" t="s">
        <v>4969</v>
      </c>
      <c r="D382" s="17" t="s">
        <v>1211</v>
      </c>
      <c r="E382" s="18">
        <v>0.0435</v>
      </c>
      <c r="F382" s="19">
        <v>20000</v>
      </c>
      <c r="G382" s="20">
        <v>43910</v>
      </c>
      <c r="H382" s="20">
        <v>44275</v>
      </c>
      <c r="I382" s="24">
        <v>26.5833333333333</v>
      </c>
      <c r="J382" s="20">
        <v>43921</v>
      </c>
      <c r="K382" s="17" t="s">
        <v>4199</v>
      </c>
      <c r="L382" s="25">
        <v>0.0435</v>
      </c>
      <c r="M382" s="17" t="s">
        <v>52</v>
      </c>
      <c r="N382" s="17" t="s">
        <v>4970</v>
      </c>
      <c r="O382" s="17" t="s">
        <v>4971</v>
      </c>
      <c r="P382" s="17" t="s">
        <v>53</v>
      </c>
      <c r="Q382" s="17" t="s">
        <v>4202</v>
      </c>
      <c r="R382" s="17" t="str">
        <f>VLOOKUP(O382,'[2]2019年11月-2020年3月31新贷款人员'!$K$4:$O$97,4,FALSE)</f>
        <v>崔传祥</v>
      </c>
      <c r="S382" s="74" t="str">
        <f>VLOOKUP(O382,'[2]2019年11月-2020年3月31新贷款人员'!$K$4:$O$97,5,FALSE)</f>
        <v>00000022883433781889</v>
      </c>
      <c r="T382" s="9"/>
    </row>
    <row r="383" customHeight="1" spans="1:20">
      <c r="A383" s="17">
        <v>380</v>
      </c>
      <c r="B383" s="17" t="s">
        <v>337</v>
      </c>
      <c r="C383" s="17" t="s">
        <v>4969</v>
      </c>
      <c r="D383" s="17" t="s">
        <v>1212</v>
      </c>
      <c r="E383" s="18">
        <v>0.0435</v>
      </c>
      <c r="F383" s="19">
        <v>50000</v>
      </c>
      <c r="G383" s="20">
        <v>43910</v>
      </c>
      <c r="H383" s="20">
        <v>44275</v>
      </c>
      <c r="I383" s="24">
        <v>66.4583333333333</v>
      </c>
      <c r="J383" s="20">
        <v>43921</v>
      </c>
      <c r="K383" s="17" t="s">
        <v>4199</v>
      </c>
      <c r="L383" s="25">
        <v>0.0435</v>
      </c>
      <c r="M383" s="17" t="s">
        <v>52</v>
      </c>
      <c r="N383" s="17" t="s">
        <v>4972</v>
      </c>
      <c r="O383" s="17" t="s">
        <v>4973</v>
      </c>
      <c r="P383" s="17" t="s">
        <v>53</v>
      </c>
      <c r="Q383" s="17" t="s">
        <v>4202</v>
      </c>
      <c r="R383" s="17" t="str">
        <f>VLOOKUP(O383,'[2]2019年11月-2020年3月31新贷款人员'!$K$4:$O$97,4,FALSE)</f>
        <v>崔自学</v>
      </c>
      <c r="S383" s="74" t="str">
        <f>VLOOKUP(O383,'[2]2019年11月-2020年3月31新贷款人员'!$K$4:$O$97,5,FALSE)</f>
        <v>000000022884473780889</v>
      </c>
      <c r="T383" s="9"/>
    </row>
    <row r="384" customHeight="1" spans="1:20">
      <c r="A384" s="17">
        <v>381</v>
      </c>
      <c r="B384" s="17" t="s">
        <v>56</v>
      </c>
      <c r="C384" s="17" t="s">
        <v>4362</v>
      </c>
      <c r="D384" s="17" t="s">
        <v>1213</v>
      </c>
      <c r="E384" s="18">
        <v>0.0435</v>
      </c>
      <c r="F384" s="19">
        <v>30000</v>
      </c>
      <c r="G384" s="20">
        <v>43911</v>
      </c>
      <c r="H384" s="20">
        <v>44276</v>
      </c>
      <c r="I384" s="24">
        <v>36.25</v>
      </c>
      <c r="J384" s="20">
        <v>43921</v>
      </c>
      <c r="K384" s="17" t="s">
        <v>4199</v>
      </c>
      <c r="L384" s="25">
        <v>0.0435</v>
      </c>
      <c r="M384" s="17" t="s">
        <v>52</v>
      </c>
      <c r="N384" s="17" t="s">
        <v>4974</v>
      </c>
      <c r="O384" s="17" t="s">
        <v>4975</v>
      </c>
      <c r="P384" s="17" t="s">
        <v>53</v>
      </c>
      <c r="Q384" s="17" t="s">
        <v>4202</v>
      </c>
      <c r="R384" s="17" t="str">
        <f>VLOOKUP(O384,[14]Sheet2!$O$4:$R$93,4,FALSE)</f>
        <v>王建松</v>
      </c>
      <c r="S384" s="74" t="str">
        <f>VLOOKUP(O384,[14]Sheet2!$O$4:$S$93,5,FALSE)</f>
        <v>623059137803808947</v>
      </c>
      <c r="T384" s="9"/>
    </row>
    <row r="385" customHeight="1" spans="1:20">
      <c r="A385" s="17">
        <v>382</v>
      </c>
      <c r="B385" s="17" t="s">
        <v>56</v>
      </c>
      <c r="C385" s="17" t="s">
        <v>4362</v>
      </c>
      <c r="D385" s="17" t="s">
        <v>1214</v>
      </c>
      <c r="E385" s="18">
        <v>0.0435</v>
      </c>
      <c r="F385" s="19">
        <v>50000</v>
      </c>
      <c r="G385" s="20">
        <v>43911</v>
      </c>
      <c r="H385" s="20">
        <v>44276</v>
      </c>
      <c r="I385" s="24">
        <v>60.4166666666667</v>
      </c>
      <c r="J385" s="20">
        <v>43921</v>
      </c>
      <c r="K385" s="17" t="s">
        <v>4199</v>
      </c>
      <c r="L385" s="25">
        <v>0.0435</v>
      </c>
      <c r="M385" s="17" t="s">
        <v>52</v>
      </c>
      <c r="N385" s="17" t="s">
        <v>4976</v>
      </c>
      <c r="O385" s="17" t="s">
        <v>4977</v>
      </c>
      <c r="P385" s="17" t="s">
        <v>53</v>
      </c>
      <c r="Q385" s="17" t="s">
        <v>4202</v>
      </c>
      <c r="R385" s="17" t="str">
        <f>VLOOKUP(O385,[14]Sheet2!$O$4:$R$93,4,FALSE)</f>
        <v>蒋金荣</v>
      </c>
      <c r="S385" s="74" t="str">
        <f>VLOOKUP(O385,[14]Sheet2!$O$4:$S$93,5,FALSE)</f>
        <v>00000187473783780889</v>
      </c>
      <c r="T385" s="9"/>
    </row>
    <row r="386" customHeight="1" spans="1:20">
      <c r="A386" s="17">
        <v>383</v>
      </c>
      <c r="B386" s="17" t="s">
        <v>23</v>
      </c>
      <c r="C386" s="17" t="s">
        <v>4934</v>
      </c>
      <c r="D386" s="17" t="s">
        <v>1215</v>
      </c>
      <c r="E386" s="18">
        <v>0.0435</v>
      </c>
      <c r="F386" s="19">
        <v>30000</v>
      </c>
      <c r="G386" s="20">
        <v>43911</v>
      </c>
      <c r="H386" s="20">
        <v>44276</v>
      </c>
      <c r="I386" s="24">
        <v>36.25</v>
      </c>
      <c r="J386" s="20">
        <v>43921</v>
      </c>
      <c r="K386" s="17" t="s">
        <v>4199</v>
      </c>
      <c r="L386" s="25">
        <v>0.0435</v>
      </c>
      <c r="M386" s="17" t="s">
        <v>52</v>
      </c>
      <c r="N386" s="17" t="s">
        <v>4935</v>
      </c>
      <c r="O386" s="17" t="s">
        <v>4978</v>
      </c>
      <c r="P386" s="17" t="s">
        <v>53</v>
      </c>
      <c r="Q386" s="17" t="s">
        <v>4202</v>
      </c>
      <c r="R386" s="17" t="str">
        <f>VLOOKUP(O386,[16]Sheet1!$O$4:$R$104,4,FALSE)</f>
        <v>张公建</v>
      </c>
      <c r="S386" s="17" t="str">
        <f>VLOOKUP(O386,[16]Sheet1!$O$4:$S$104,5,FALSE)</f>
        <v>623059137801838128</v>
      </c>
      <c r="T386" s="9"/>
    </row>
    <row r="387" customHeight="1" spans="1:20">
      <c r="A387" s="17">
        <v>384</v>
      </c>
      <c r="B387" s="17" t="s">
        <v>56</v>
      </c>
      <c r="C387" s="17" t="s">
        <v>4950</v>
      </c>
      <c r="D387" s="17" t="s">
        <v>1216</v>
      </c>
      <c r="E387" s="18">
        <v>0.0435</v>
      </c>
      <c r="F387" s="19">
        <v>50000</v>
      </c>
      <c r="G387" s="20">
        <v>43911</v>
      </c>
      <c r="H387" s="20">
        <v>44276</v>
      </c>
      <c r="I387" s="24">
        <v>60.4166666666667</v>
      </c>
      <c r="J387" s="20">
        <v>43921</v>
      </c>
      <c r="K387" s="17" t="s">
        <v>4199</v>
      </c>
      <c r="L387" s="25">
        <v>0.0435</v>
      </c>
      <c r="M387" s="17" t="s">
        <v>52</v>
      </c>
      <c r="N387" s="17" t="s">
        <v>4951</v>
      </c>
      <c r="O387" s="17" t="s">
        <v>4979</v>
      </c>
      <c r="P387" s="17" t="s">
        <v>53</v>
      </c>
      <c r="Q387" s="17" t="s">
        <v>4202</v>
      </c>
      <c r="R387" s="17" t="str">
        <f>VLOOKUP(O387,[14]Sheet2!$O$4:$R$93,4,FALSE)</f>
        <v>王忠心</v>
      </c>
      <c r="S387" s="74" t="str">
        <f>VLOOKUP(O387,[14]Sheet2!$O$4:$S$93,5,FALSE)</f>
        <v>00000026676303781889</v>
      </c>
      <c r="T387" s="9"/>
    </row>
    <row r="388" customHeight="1" spans="1:20">
      <c r="A388" s="17">
        <v>385</v>
      </c>
      <c r="B388" s="17" t="s">
        <v>56</v>
      </c>
      <c r="C388" s="17" t="s">
        <v>4362</v>
      </c>
      <c r="D388" s="17" t="s">
        <v>1217</v>
      </c>
      <c r="E388" s="18">
        <v>0.0435</v>
      </c>
      <c r="F388" s="19">
        <v>30000</v>
      </c>
      <c r="G388" s="20">
        <v>43911</v>
      </c>
      <c r="H388" s="20">
        <v>44276</v>
      </c>
      <c r="I388" s="24">
        <v>36.25</v>
      </c>
      <c r="J388" s="20">
        <v>43921</v>
      </c>
      <c r="K388" s="17" t="s">
        <v>4199</v>
      </c>
      <c r="L388" s="25">
        <v>0.0435</v>
      </c>
      <c r="M388" s="17" t="s">
        <v>52</v>
      </c>
      <c r="N388" s="17" t="s">
        <v>4976</v>
      </c>
      <c r="O388" s="17" t="s">
        <v>4980</v>
      </c>
      <c r="P388" s="17" t="s">
        <v>53</v>
      </c>
      <c r="Q388" s="17" t="s">
        <v>4202</v>
      </c>
      <c r="R388" s="17" t="str">
        <f>VLOOKUP(O388,[14]Sheet2!$O$4:$R$93,4,FALSE)</f>
        <v>周伟</v>
      </c>
      <c r="S388" s="74" t="str">
        <f>VLOOKUP(O388,[14]Sheet2!$O$4:$S$93,5,FALSE)</f>
        <v>37812002800011446</v>
      </c>
      <c r="T388" s="9"/>
    </row>
    <row r="389" customHeight="1" spans="1:20">
      <c r="A389" s="17">
        <v>386</v>
      </c>
      <c r="B389" s="17" t="s">
        <v>56</v>
      </c>
      <c r="C389" s="17" t="s">
        <v>4362</v>
      </c>
      <c r="D389" s="17" t="s">
        <v>1218</v>
      </c>
      <c r="E389" s="18">
        <v>0.0435</v>
      </c>
      <c r="F389" s="19">
        <v>50000</v>
      </c>
      <c r="G389" s="20">
        <v>43911</v>
      </c>
      <c r="H389" s="20">
        <v>44276</v>
      </c>
      <c r="I389" s="24">
        <v>60.4166666666667</v>
      </c>
      <c r="J389" s="20">
        <v>43921</v>
      </c>
      <c r="K389" s="17" t="s">
        <v>4199</v>
      </c>
      <c r="L389" s="25">
        <v>0.0435</v>
      </c>
      <c r="M389" s="17" t="s">
        <v>52</v>
      </c>
      <c r="N389" s="17" t="s">
        <v>4976</v>
      </c>
      <c r="O389" s="17" t="s">
        <v>4981</v>
      </c>
      <c r="P389" s="17" t="s">
        <v>53</v>
      </c>
      <c r="Q389" s="17" t="s">
        <v>4202</v>
      </c>
      <c r="R389" s="17" t="str">
        <f>VLOOKUP(O389,[14]Sheet2!$O$4:$R$93,4,FALSE)</f>
        <v>王子来</v>
      </c>
      <c r="S389" s="74" t="str">
        <f>VLOOKUP(O389,[14]Sheet2!$O$4:$S$93,5,FALSE)</f>
        <v>37812002200018064</v>
      </c>
      <c r="T389" s="9"/>
    </row>
    <row r="390" customHeight="1" spans="1:20">
      <c r="A390" s="17">
        <v>387</v>
      </c>
      <c r="B390" s="17" t="s">
        <v>56</v>
      </c>
      <c r="C390" s="17" t="s">
        <v>4357</v>
      </c>
      <c r="D390" s="17" t="s">
        <v>1219</v>
      </c>
      <c r="E390" s="18">
        <v>0.0435</v>
      </c>
      <c r="F390" s="19">
        <v>50000</v>
      </c>
      <c r="G390" s="20">
        <v>43911</v>
      </c>
      <c r="H390" s="20">
        <v>44276</v>
      </c>
      <c r="I390" s="24">
        <v>60.4166666666667</v>
      </c>
      <c r="J390" s="20">
        <v>43921</v>
      </c>
      <c r="K390" s="17" t="s">
        <v>4199</v>
      </c>
      <c r="L390" s="25">
        <v>0.0435</v>
      </c>
      <c r="M390" s="17" t="s">
        <v>52</v>
      </c>
      <c r="N390" s="17" t="s">
        <v>4982</v>
      </c>
      <c r="O390" s="17" t="s">
        <v>4983</v>
      </c>
      <c r="P390" s="17" t="s">
        <v>53</v>
      </c>
      <c r="Q390" s="17" t="s">
        <v>4202</v>
      </c>
      <c r="R390" s="17" t="str">
        <f>VLOOKUP(O390,[14]Sheet2!$O$4:$R$93,4,FALSE)</f>
        <v>胡  灿</v>
      </c>
      <c r="S390" s="74" t="str">
        <f>VLOOKUP(O390,[14]Sheet2!$O$4:$S$93,5,FALSE)</f>
        <v>37812002800008359</v>
      </c>
      <c r="T390" s="9"/>
    </row>
    <row r="391" customHeight="1" spans="1:20">
      <c r="A391" s="17">
        <v>388</v>
      </c>
      <c r="B391" s="17" t="s">
        <v>71</v>
      </c>
      <c r="C391" s="17" t="s">
        <v>4822</v>
      </c>
      <c r="D391" s="17" t="s">
        <v>1220</v>
      </c>
      <c r="E391" s="18">
        <v>0.0435</v>
      </c>
      <c r="F391" s="19">
        <v>20000</v>
      </c>
      <c r="G391" s="20">
        <v>43911</v>
      </c>
      <c r="H391" s="20">
        <v>44276</v>
      </c>
      <c r="I391" s="24">
        <v>24.1666666666667</v>
      </c>
      <c r="J391" s="20">
        <v>43921</v>
      </c>
      <c r="K391" s="17" t="s">
        <v>4199</v>
      </c>
      <c r="L391" s="25">
        <v>0.0435</v>
      </c>
      <c r="M391" s="17" t="s">
        <v>52</v>
      </c>
      <c r="N391" s="17" t="s">
        <v>4823</v>
      </c>
      <c r="O391" s="17" t="s">
        <v>4984</v>
      </c>
      <c r="P391" s="17" t="s">
        <v>53</v>
      </c>
      <c r="Q391" s="17" t="s">
        <v>4202</v>
      </c>
      <c r="R391" s="17" t="str">
        <f>VLOOKUP(O391,'[7]2019年11月-2020年3月31新贷款人员'!$O$133:$R$1129,4,FALSE)</f>
        <v>徐其祥</v>
      </c>
      <c r="S391" s="17" t="str">
        <f>VLOOKUP(O391,'[7]2019年11月-2020年3月31新贷款人员'!$O$133:$S$1129,5,FALSE)</f>
        <v>00000193553603786889</v>
      </c>
      <c r="T391" s="29"/>
    </row>
    <row r="392" customHeight="1" spans="1:20">
      <c r="A392" s="17">
        <v>389</v>
      </c>
      <c r="B392" s="17" t="s">
        <v>71</v>
      </c>
      <c r="C392" s="17" t="s">
        <v>4644</v>
      </c>
      <c r="D392" s="17" t="s">
        <v>1221</v>
      </c>
      <c r="E392" s="18">
        <v>0.0435</v>
      </c>
      <c r="F392" s="19">
        <v>10000</v>
      </c>
      <c r="G392" s="20">
        <v>43911</v>
      </c>
      <c r="H392" s="20">
        <v>44276</v>
      </c>
      <c r="I392" s="24">
        <v>12.0833333333333</v>
      </c>
      <c r="J392" s="20">
        <v>43921</v>
      </c>
      <c r="K392" s="17" t="s">
        <v>4199</v>
      </c>
      <c r="L392" s="25">
        <v>0.0435</v>
      </c>
      <c r="M392" s="17" t="s">
        <v>52</v>
      </c>
      <c r="N392" s="17" t="s">
        <v>4645</v>
      </c>
      <c r="O392" s="17" t="s">
        <v>4985</v>
      </c>
      <c r="P392" s="17" t="s">
        <v>53</v>
      </c>
      <c r="Q392" s="17" t="s">
        <v>4202</v>
      </c>
      <c r="R392" s="17" t="str">
        <f>VLOOKUP(O392,'[7]2019年11月-2020年3月31新贷款人员'!$O$133:$R$1129,4,FALSE)</f>
        <v>赵青草</v>
      </c>
      <c r="S392" s="17" t="str">
        <f>VLOOKUP(O392,'[7]2019年11月-2020年3月31新贷款人员'!$O$133:$S$1129,5,FALSE)</f>
        <v>623059137803784882</v>
      </c>
      <c r="T392" s="29"/>
    </row>
    <row r="393" customHeight="1" spans="1:20">
      <c r="A393" s="17">
        <v>390</v>
      </c>
      <c r="B393" s="17" t="s">
        <v>71</v>
      </c>
      <c r="C393" s="17" t="s">
        <v>4644</v>
      </c>
      <c r="D393" s="17" t="s">
        <v>4986</v>
      </c>
      <c r="E393" s="18">
        <v>0.0435</v>
      </c>
      <c r="F393" s="19">
        <v>20000</v>
      </c>
      <c r="G393" s="20">
        <v>43911</v>
      </c>
      <c r="H393" s="20">
        <v>44276</v>
      </c>
      <c r="I393" s="24">
        <v>24.1666666666667</v>
      </c>
      <c r="J393" s="20">
        <v>43921</v>
      </c>
      <c r="K393" s="17" t="s">
        <v>4199</v>
      </c>
      <c r="L393" s="25">
        <v>0.0435</v>
      </c>
      <c r="M393" s="17" t="s">
        <v>538</v>
      </c>
      <c r="N393" s="17" t="s">
        <v>4645</v>
      </c>
      <c r="O393" s="17" t="s">
        <v>4987</v>
      </c>
      <c r="P393" s="17" t="s">
        <v>53</v>
      </c>
      <c r="Q393" s="17" t="s">
        <v>4202</v>
      </c>
      <c r="R393" s="17" t="str">
        <f>VLOOKUP(O393,'[7]2019年11月-2020年3月31新贷款人员'!$O$133:$R$1129,4,FALSE)</f>
        <v>苗德旺</v>
      </c>
      <c r="S393" s="17" t="str">
        <f>VLOOKUP(O393,'[7]2019年11月-2020年3月31新贷款人员'!$O$133:$S$1129,5,FALSE)</f>
        <v>37821002500007756</v>
      </c>
      <c r="T393" s="29"/>
    </row>
    <row r="394" customHeight="1" spans="1:20">
      <c r="A394" s="17">
        <v>391</v>
      </c>
      <c r="B394" s="17" t="s">
        <v>4615</v>
      </c>
      <c r="C394" s="17" t="s">
        <v>4988</v>
      </c>
      <c r="D394" s="17" t="s">
        <v>1222</v>
      </c>
      <c r="E394" s="18">
        <v>0.0435</v>
      </c>
      <c r="F394" s="19">
        <v>20000</v>
      </c>
      <c r="G394" s="20">
        <v>43911</v>
      </c>
      <c r="H394" s="20">
        <v>44276</v>
      </c>
      <c r="I394" s="24">
        <v>24.1666666666667</v>
      </c>
      <c r="J394" s="20">
        <v>43921</v>
      </c>
      <c r="K394" s="17" t="s">
        <v>4199</v>
      </c>
      <c r="L394" s="25">
        <v>0.0435</v>
      </c>
      <c r="M394" s="17" t="s">
        <v>538</v>
      </c>
      <c r="N394" s="17" t="s">
        <v>4989</v>
      </c>
      <c r="O394" s="17" t="s">
        <v>4990</v>
      </c>
      <c r="P394" s="17" t="s">
        <v>53</v>
      </c>
      <c r="Q394" s="17" t="s">
        <v>4202</v>
      </c>
      <c r="R394" s="17" t="str">
        <f>VLOOKUP(O394,'[19]2019年11月-2020年3月31新贷款人员'!$O$4:$R$86,4,FALSE)</f>
        <v>李同仁</v>
      </c>
      <c r="S394" s="74" t="str">
        <f>VLOOKUP(O394,'[19]2019年11月-2020年3月31新贷款人员'!$O$4:$S$86,5,FALSE)</f>
        <v>000000251616733780889</v>
      </c>
      <c r="T394" s="9"/>
    </row>
    <row r="395" customHeight="1" spans="1:20">
      <c r="A395" s="17">
        <v>392</v>
      </c>
      <c r="B395" s="17" t="s">
        <v>4615</v>
      </c>
      <c r="C395" s="17" t="s">
        <v>4991</v>
      </c>
      <c r="D395" s="17" t="s">
        <v>1223</v>
      </c>
      <c r="E395" s="18">
        <v>0.0435</v>
      </c>
      <c r="F395" s="19">
        <v>20000</v>
      </c>
      <c r="G395" s="20">
        <v>43911</v>
      </c>
      <c r="H395" s="20">
        <v>44276</v>
      </c>
      <c r="I395" s="24">
        <v>24.1666666666667</v>
      </c>
      <c r="J395" s="20">
        <v>43921</v>
      </c>
      <c r="K395" s="17" t="s">
        <v>4199</v>
      </c>
      <c r="L395" s="25">
        <v>0.0435</v>
      </c>
      <c r="M395" s="17" t="s">
        <v>538</v>
      </c>
      <c r="N395" s="17" t="s">
        <v>4992</v>
      </c>
      <c r="O395" s="17" t="s">
        <v>4993</v>
      </c>
      <c r="P395" s="17" t="s">
        <v>53</v>
      </c>
      <c r="Q395" s="17" t="s">
        <v>4202</v>
      </c>
      <c r="R395" s="17" t="str">
        <f>VLOOKUP(O395,'[19]2019年11月-2020年3月31新贷款人员'!$O$4:$R$86,4,FALSE)</f>
        <v>梁宝恒</v>
      </c>
      <c r="S395" s="17" t="str">
        <f>VLOOKUP(O395,'[19]2019年11月-2020年3月31新贷款人员'!$O$4:$S$86,5,FALSE)</f>
        <v>622991137801527013</v>
      </c>
      <c r="T395" s="9"/>
    </row>
    <row r="396" customHeight="1" spans="1:20">
      <c r="A396" s="17">
        <v>393</v>
      </c>
      <c r="B396" s="17" t="s">
        <v>4615</v>
      </c>
      <c r="C396" s="17" t="s">
        <v>4994</v>
      </c>
      <c r="D396" s="17" t="s">
        <v>1224</v>
      </c>
      <c r="E396" s="18">
        <v>0.0435</v>
      </c>
      <c r="F396" s="19">
        <v>30000</v>
      </c>
      <c r="G396" s="20">
        <v>43911</v>
      </c>
      <c r="H396" s="20">
        <v>44276</v>
      </c>
      <c r="I396" s="24">
        <v>36.25</v>
      </c>
      <c r="J396" s="20">
        <v>43921</v>
      </c>
      <c r="K396" s="17" t="s">
        <v>4199</v>
      </c>
      <c r="L396" s="25">
        <v>0.0435</v>
      </c>
      <c r="M396" s="17" t="s">
        <v>538</v>
      </c>
      <c r="N396" s="17" t="s">
        <v>4995</v>
      </c>
      <c r="O396" s="17" t="s">
        <v>4996</v>
      </c>
      <c r="P396" s="17" t="s">
        <v>53</v>
      </c>
      <c r="Q396" s="17" t="s">
        <v>4202</v>
      </c>
      <c r="R396" s="17" t="str">
        <f>VLOOKUP(O396,'[19]2019年11月-2020年3月31新贷款人员'!$O$4:$R$86,4,FALSE)</f>
        <v>张前进</v>
      </c>
      <c r="S396" s="74" t="str">
        <f>VLOOKUP(O396,'[19]2019年11月-2020年3月31新贷款人员'!$O$4:$S$86,5,FALSE)</f>
        <v>623059137801737296</v>
      </c>
      <c r="T396" s="9"/>
    </row>
    <row r="397" customHeight="1" spans="1:20">
      <c r="A397" s="17">
        <v>394</v>
      </c>
      <c r="B397" s="17" t="s">
        <v>4615</v>
      </c>
      <c r="C397" s="17" t="s">
        <v>4994</v>
      </c>
      <c r="D397" s="17" t="s">
        <v>1225</v>
      </c>
      <c r="E397" s="18">
        <v>0.0435</v>
      </c>
      <c r="F397" s="19">
        <v>30000</v>
      </c>
      <c r="G397" s="20">
        <v>43911</v>
      </c>
      <c r="H397" s="20">
        <v>44276</v>
      </c>
      <c r="I397" s="24">
        <v>36.25</v>
      </c>
      <c r="J397" s="20">
        <v>43921</v>
      </c>
      <c r="K397" s="17" t="s">
        <v>4199</v>
      </c>
      <c r="L397" s="25">
        <v>0.0435</v>
      </c>
      <c r="M397" s="17" t="s">
        <v>538</v>
      </c>
      <c r="N397" s="17" t="s">
        <v>4995</v>
      </c>
      <c r="O397" s="17" t="s">
        <v>4997</v>
      </c>
      <c r="P397" s="17" t="s">
        <v>53</v>
      </c>
      <c r="Q397" s="17" t="s">
        <v>4202</v>
      </c>
      <c r="R397" s="17" t="str">
        <f>VLOOKUP(O397,'[19]2019年11月-2020年3月31新贷款人员'!$O$4:$R$86,4,FALSE)</f>
        <v>刘卫东</v>
      </c>
      <c r="S397" s="74" t="str">
        <f>VLOOKUP(O397,'[19]2019年11月-2020年3月31新贷款人员'!$O$4:$S$86,5,FALSE)</f>
        <v>623059137802547173</v>
      </c>
      <c r="T397" s="9"/>
    </row>
    <row r="398" customHeight="1" spans="1:20">
      <c r="A398" s="17">
        <v>395</v>
      </c>
      <c r="B398" s="17" t="s">
        <v>4615</v>
      </c>
      <c r="C398" s="17" t="s">
        <v>4994</v>
      </c>
      <c r="D398" s="17" t="s">
        <v>1226</v>
      </c>
      <c r="E398" s="18">
        <v>0.0435</v>
      </c>
      <c r="F398" s="19">
        <v>10000</v>
      </c>
      <c r="G398" s="20">
        <v>43911</v>
      </c>
      <c r="H398" s="20">
        <v>44276</v>
      </c>
      <c r="I398" s="24">
        <v>12.0833333333333</v>
      </c>
      <c r="J398" s="20">
        <v>43921</v>
      </c>
      <c r="K398" s="17" t="s">
        <v>4199</v>
      </c>
      <c r="L398" s="25">
        <v>0.0435</v>
      </c>
      <c r="M398" s="17" t="s">
        <v>538</v>
      </c>
      <c r="N398" s="17" t="s">
        <v>4995</v>
      </c>
      <c r="O398" s="17" t="s">
        <v>4998</v>
      </c>
      <c r="P398" s="17" t="s">
        <v>53</v>
      </c>
      <c r="Q398" s="17" t="s">
        <v>4202</v>
      </c>
      <c r="R398" s="17" t="str">
        <f>VLOOKUP(O398,'[19]2019年11月-2020年3月31新贷款人员'!$O$4:$R$86,4,FALSE)</f>
        <v>殷贺勤</v>
      </c>
      <c r="S398" s="74" t="str">
        <f>VLOOKUP(O398,'[19]2019年11月-2020年3月31新贷款人员'!$O$4:$S$86,5,FALSE)</f>
        <v>623059137802546092</v>
      </c>
      <c r="T398" s="9"/>
    </row>
    <row r="399" customHeight="1" spans="1:20">
      <c r="A399" s="17">
        <v>396</v>
      </c>
      <c r="B399" s="17" t="s">
        <v>4615</v>
      </c>
      <c r="C399" s="17" t="s">
        <v>4994</v>
      </c>
      <c r="D399" s="17" t="s">
        <v>1227</v>
      </c>
      <c r="E399" s="18">
        <v>0.0435</v>
      </c>
      <c r="F399" s="19">
        <v>50000</v>
      </c>
      <c r="G399" s="20">
        <v>43911</v>
      </c>
      <c r="H399" s="20">
        <v>44276</v>
      </c>
      <c r="I399" s="24">
        <v>60.4166666666667</v>
      </c>
      <c r="J399" s="20">
        <v>43921</v>
      </c>
      <c r="K399" s="17" t="s">
        <v>4199</v>
      </c>
      <c r="L399" s="25">
        <v>0.0435</v>
      </c>
      <c r="M399" s="17" t="s">
        <v>538</v>
      </c>
      <c r="N399" s="17" t="s">
        <v>4620</v>
      </c>
      <c r="O399" s="17" t="s">
        <v>4999</v>
      </c>
      <c r="P399" s="17" t="s">
        <v>53</v>
      </c>
      <c r="Q399" s="17" t="s">
        <v>4202</v>
      </c>
      <c r="R399" s="17" t="str">
        <f>VLOOKUP(O399,'[19]2019年11月-2020年3月31新贷款人员'!$O$4:$R$86,4,FALSE)</f>
        <v>顾丹丹</v>
      </c>
      <c r="S399" s="74" t="str">
        <f>VLOOKUP(O399,'[19]2019年11月-2020年3月31新贷款人员'!$O$4:$S$86,5,FALSE)</f>
        <v>623059137801094847</v>
      </c>
      <c r="T399" s="9"/>
    </row>
    <row r="400" customHeight="1" spans="1:20">
      <c r="A400" s="17">
        <v>397</v>
      </c>
      <c r="B400" s="17" t="s">
        <v>4615</v>
      </c>
      <c r="C400" s="17" t="s">
        <v>4994</v>
      </c>
      <c r="D400" s="17" t="s">
        <v>1228</v>
      </c>
      <c r="E400" s="18">
        <v>0.0435</v>
      </c>
      <c r="F400" s="19">
        <v>50000</v>
      </c>
      <c r="G400" s="20">
        <v>43911</v>
      </c>
      <c r="H400" s="20">
        <v>44276</v>
      </c>
      <c r="I400" s="24">
        <v>60.4166666666667</v>
      </c>
      <c r="J400" s="20">
        <v>43921</v>
      </c>
      <c r="K400" s="17" t="s">
        <v>4199</v>
      </c>
      <c r="L400" s="25">
        <v>0.0435</v>
      </c>
      <c r="M400" s="17" t="s">
        <v>52</v>
      </c>
      <c r="N400" s="17" t="s">
        <v>5000</v>
      </c>
      <c r="O400" s="17" t="s">
        <v>5001</v>
      </c>
      <c r="P400" s="17" t="s">
        <v>53</v>
      </c>
      <c r="Q400" s="17" t="s">
        <v>4202</v>
      </c>
      <c r="R400" s="17" t="str">
        <f>VLOOKUP(O400,'[19]2019年11月-2020年3月31新贷款人员'!$O$4:$R$86,4,FALSE)</f>
        <v>褚志刚</v>
      </c>
      <c r="S400" s="74" t="str">
        <f>VLOOKUP(O400,'[19]2019年11月-2020年3月31新贷款人员'!$O$4:$S$86,5,FALSE)</f>
        <v>623059137803758555</v>
      </c>
      <c r="T400" s="9"/>
    </row>
    <row r="401" customHeight="1" spans="1:20">
      <c r="A401" s="17">
        <v>398</v>
      </c>
      <c r="B401" s="17" t="s">
        <v>56</v>
      </c>
      <c r="C401" s="17" t="s">
        <v>4394</v>
      </c>
      <c r="D401" s="17" t="s">
        <v>1229</v>
      </c>
      <c r="E401" s="18">
        <v>0.0435</v>
      </c>
      <c r="F401" s="19">
        <v>30000</v>
      </c>
      <c r="G401" s="20">
        <v>43913</v>
      </c>
      <c r="H401" s="20">
        <v>44278</v>
      </c>
      <c r="I401" s="24">
        <v>29</v>
      </c>
      <c r="J401" s="20">
        <v>43921</v>
      </c>
      <c r="K401" s="17" t="s">
        <v>4199</v>
      </c>
      <c r="L401" s="25">
        <v>0.0435</v>
      </c>
      <c r="M401" s="17" t="s">
        <v>52</v>
      </c>
      <c r="N401" s="17" t="s">
        <v>5002</v>
      </c>
      <c r="O401" s="17" t="s">
        <v>5003</v>
      </c>
      <c r="P401" s="17" t="s">
        <v>53</v>
      </c>
      <c r="Q401" s="17" t="s">
        <v>4202</v>
      </c>
      <c r="R401" s="17" t="str">
        <f>VLOOKUP(O401,[14]Sheet2!$O$4:$R$93,4,FALSE)</f>
        <v>夏荆州</v>
      </c>
      <c r="S401" s="74" t="str">
        <f>VLOOKUP(O401,[14]Sheet2!$O$4:$S$93,5,FALSE)</f>
        <v>623059137803461473</v>
      </c>
      <c r="T401" s="9"/>
    </row>
    <row r="402" customHeight="1" spans="1:20">
      <c r="A402" s="17">
        <v>399</v>
      </c>
      <c r="B402" s="17" t="s">
        <v>71</v>
      </c>
      <c r="C402" s="17" t="s">
        <v>5004</v>
      </c>
      <c r="D402" s="17" t="s">
        <v>1230</v>
      </c>
      <c r="E402" s="18">
        <v>0.0435</v>
      </c>
      <c r="F402" s="19">
        <v>50000</v>
      </c>
      <c r="G402" s="20">
        <v>43913</v>
      </c>
      <c r="H402" s="20">
        <v>44278</v>
      </c>
      <c r="I402" s="24">
        <v>48.3333333333333</v>
      </c>
      <c r="J402" s="20">
        <v>43921</v>
      </c>
      <c r="K402" s="17" t="s">
        <v>4199</v>
      </c>
      <c r="L402" s="25">
        <v>0.0435</v>
      </c>
      <c r="M402" s="17" t="s">
        <v>52</v>
      </c>
      <c r="N402" s="17" t="s">
        <v>5005</v>
      </c>
      <c r="O402" s="17" t="s">
        <v>5006</v>
      </c>
      <c r="P402" s="17" t="s">
        <v>53</v>
      </c>
      <c r="Q402" s="17" t="s">
        <v>4202</v>
      </c>
      <c r="R402" s="17" t="str">
        <f>VLOOKUP(O402,'[7]2019年11月-2020年3月31新贷款人员'!$O$133:$R$1129,4,FALSE)</f>
        <v>李瑞瑞</v>
      </c>
      <c r="S402" s="74" t="str">
        <f>VLOOKUP(O402,'[7]2019年11月-2020年3月31新贷款人员'!$O$133:$S$1129,5,FALSE)</f>
        <v>623059137803784528</v>
      </c>
      <c r="T402" s="29"/>
    </row>
    <row r="403" customHeight="1" spans="1:20">
      <c r="A403" s="17">
        <v>400</v>
      </c>
      <c r="B403" s="17" t="s">
        <v>71</v>
      </c>
      <c r="C403" s="17" t="s">
        <v>4691</v>
      </c>
      <c r="D403" s="17" t="s">
        <v>1231</v>
      </c>
      <c r="E403" s="18">
        <v>0.0435</v>
      </c>
      <c r="F403" s="19">
        <v>50000</v>
      </c>
      <c r="G403" s="20">
        <v>43913</v>
      </c>
      <c r="H403" s="20">
        <v>44278</v>
      </c>
      <c r="I403" s="24">
        <v>48.3333333333333</v>
      </c>
      <c r="J403" s="20">
        <v>43921</v>
      </c>
      <c r="K403" s="17" t="s">
        <v>4199</v>
      </c>
      <c r="L403" s="25">
        <v>0.0435</v>
      </c>
      <c r="M403" s="17" t="s">
        <v>52</v>
      </c>
      <c r="N403" s="17" t="s">
        <v>5007</v>
      </c>
      <c r="O403" s="17" t="s">
        <v>5008</v>
      </c>
      <c r="P403" s="17" t="s">
        <v>53</v>
      </c>
      <c r="Q403" s="17" t="s">
        <v>4202</v>
      </c>
      <c r="R403" s="17" t="str">
        <f>VLOOKUP(O403,'[7]2019年11月-2020年3月31新贷款人员'!$O$133:$R$1129,4,FALSE)</f>
        <v>刘肖扬</v>
      </c>
      <c r="S403" s="74" t="str">
        <f>VLOOKUP(O403,'[7]2019年11月-2020年3月31新贷款人员'!$O$133:$S$1129,5,FALSE)</f>
        <v>623059137803784361</v>
      </c>
      <c r="T403" s="29"/>
    </row>
    <row r="404" customHeight="1" spans="1:20">
      <c r="A404" s="17">
        <v>401</v>
      </c>
      <c r="B404" s="17" t="s">
        <v>71</v>
      </c>
      <c r="C404" s="17" t="s">
        <v>4691</v>
      </c>
      <c r="D404" s="17" t="s">
        <v>1232</v>
      </c>
      <c r="E404" s="18">
        <v>0.0435</v>
      </c>
      <c r="F404" s="19">
        <v>50000</v>
      </c>
      <c r="G404" s="20">
        <v>43913</v>
      </c>
      <c r="H404" s="20">
        <v>44278</v>
      </c>
      <c r="I404" s="24">
        <v>48.3333333333333</v>
      </c>
      <c r="J404" s="20">
        <v>43921</v>
      </c>
      <c r="K404" s="17" t="s">
        <v>4199</v>
      </c>
      <c r="L404" s="25">
        <v>0.0435</v>
      </c>
      <c r="M404" s="17" t="s">
        <v>52</v>
      </c>
      <c r="N404" s="17" t="s">
        <v>5009</v>
      </c>
      <c r="O404" s="17" t="s">
        <v>5010</v>
      </c>
      <c r="P404" s="17" t="s">
        <v>53</v>
      </c>
      <c r="Q404" s="17" t="s">
        <v>4202</v>
      </c>
      <c r="R404" s="17" t="str">
        <f>VLOOKUP(O404,'[7]2019年11月-2020年3月31新贷款人员'!$O$133:$R$1129,4,FALSE)</f>
        <v>耿艳锋</v>
      </c>
      <c r="S404" s="74" t="str">
        <f>VLOOKUP(O404,'[7]2019年11月-2020年3月31新贷款人员'!$O$133:$S$1129,5,FALSE)</f>
        <v>3782100200005363</v>
      </c>
      <c r="T404" s="29"/>
    </row>
    <row r="405" customHeight="1" spans="1:20">
      <c r="A405" s="17">
        <v>402</v>
      </c>
      <c r="B405" s="17" t="s">
        <v>71</v>
      </c>
      <c r="C405" s="17" t="s">
        <v>4691</v>
      </c>
      <c r="D405" s="17" t="s">
        <v>1233</v>
      </c>
      <c r="E405" s="18">
        <v>0.0435</v>
      </c>
      <c r="F405" s="19">
        <v>50000</v>
      </c>
      <c r="G405" s="20">
        <v>43913</v>
      </c>
      <c r="H405" s="20">
        <v>44278</v>
      </c>
      <c r="I405" s="24">
        <v>48.3333333333333</v>
      </c>
      <c r="J405" s="20">
        <v>43921</v>
      </c>
      <c r="K405" s="17" t="s">
        <v>4199</v>
      </c>
      <c r="L405" s="25">
        <v>0.0435</v>
      </c>
      <c r="M405" s="17" t="s">
        <v>52</v>
      </c>
      <c r="N405" s="17" t="s">
        <v>5011</v>
      </c>
      <c r="O405" s="17" t="s">
        <v>5012</v>
      </c>
      <c r="P405" s="17" t="s">
        <v>53</v>
      </c>
      <c r="Q405" s="17" t="s">
        <v>4202</v>
      </c>
      <c r="R405" s="17" t="str">
        <f>VLOOKUP(O405,'[7]2019年11月-2020年3月31新贷款人员'!$O$133:$R$1129,4,FALSE)</f>
        <v>耿中华</v>
      </c>
      <c r="S405" s="74" t="str">
        <f>VLOOKUP(O405,'[7]2019年11月-2020年3月31新贷款人员'!$O$133:$S$1129,5,FALSE)</f>
        <v>623059137802150887</v>
      </c>
      <c r="T405" s="29"/>
    </row>
    <row r="406" customHeight="1" spans="1:20">
      <c r="A406" s="17">
        <v>403</v>
      </c>
      <c r="B406" s="17" t="s">
        <v>71</v>
      </c>
      <c r="C406" s="17" t="s">
        <v>5004</v>
      </c>
      <c r="D406" s="17" t="s">
        <v>1234</v>
      </c>
      <c r="E406" s="18">
        <v>0.0435</v>
      </c>
      <c r="F406" s="19">
        <v>5000</v>
      </c>
      <c r="G406" s="20">
        <v>43913</v>
      </c>
      <c r="H406" s="20">
        <v>44278</v>
      </c>
      <c r="I406" s="24">
        <v>4.83333333333333</v>
      </c>
      <c r="J406" s="20">
        <v>43921</v>
      </c>
      <c r="K406" s="17" t="s">
        <v>4199</v>
      </c>
      <c r="L406" s="25">
        <v>0.0435</v>
      </c>
      <c r="M406" s="17" t="s">
        <v>52</v>
      </c>
      <c r="N406" s="17" t="s">
        <v>5005</v>
      </c>
      <c r="O406" s="17" t="s">
        <v>5013</v>
      </c>
      <c r="P406" s="17" t="s">
        <v>53</v>
      </c>
      <c r="Q406" s="17" t="s">
        <v>4202</v>
      </c>
      <c r="R406" s="17" t="str">
        <f>VLOOKUP(O406,'[7]2019年11月-2020年3月31新贷款人员'!$O$133:$R$1129,4,FALSE)</f>
        <v>米玉功</v>
      </c>
      <c r="S406" s="17" t="str">
        <f>VLOOKUP(O406,'[7]2019年11月-2020年3月31新贷款人员'!$O$133:$S$1129,5,FALSE)</f>
        <v>623059137801848390</v>
      </c>
      <c r="T406" s="29"/>
    </row>
    <row r="407" customHeight="1" spans="1:20">
      <c r="A407" s="17">
        <v>404</v>
      </c>
      <c r="B407" s="17" t="s">
        <v>337</v>
      </c>
      <c r="C407" s="17" t="s">
        <v>4969</v>
      </c>
      <c r="D407" s="17" t="s">
        <v>1235</v>
      </c>
      <c r="E407" s="18">
        <v>0.0435</v>
      </c>
      <c r="F407" s="19">
        <v>50000</v>
      </c>
      <c r="G407" s="20">
        <v>43914</v>
      </c>
      <c r="H407" s="20">
        <v>44279</v>
      </c>
      <c r="I407" s="24">
        <v>42.2916666666667</v>
      </c>
      <c r="J407" s="20">
        <v>43921</v>
      </c>
      <c r="K407" s="17" t="s">
        <v>4199</v>
      </c>
      <c r="L407" s="25">
        <v>0.0435</v>
      </c>
      <c r="M407" s="17" t="s">
        <v>52</v>
      </c>
      <c r="N407" s="17" t="s">
        <v>4970</v>
      </c>
      <c r="O407" s="17" t="s">
        <v>5014</v>
      </c>
      <c r="P407" s="17" t="s">
        <v>53</v>
      </c>
      <c r="Q407" s="17" t="s">
        <v>4202</v>
      </c>
      <c r="R407" s="17" t="str">
        <f>VLOOKUP(O407,'[2]2019年11月-2020年3月31新贷款人员'!$K$4:$O$97,4,FALSE)</f>
        <v>崔新志</v>
      </c>
      <c r="S407" s="74" t="str">
        <f>VLOOKUP(O407,'[2]2019年11月-2020年3月31新贷款人员'!$K$4:$O$97,5,FALSE)</f>
        <v>00000022884153787889</v>
      </c>
      <c r="T407" s="9"/>
    </row>
    <row r="408" customHeight="1" spans="1:20">
      <c r="A408" s="17">
        <v>405</v>
      </c>
      <c r="B408" s="17" t="s">
        <v>47</v>
      </c>
      <c r="C408" s="17" t="s">
        <v>4785</v>
      </c>
      <c r="D408" s="17" t="s">
        <v>1236</v>
      </c>
      <c r="E408" s="18">
        <v>0.0435</v>
      </c>
      <c r="F408" s="19">
        <v>50000</v>
      </c>
      <c r="G408" s="20">
        <v>43915</v>
      </c>
      <c r="H408" s="20">
        <v>44280</v>
      </c>
      <c r="I408" s="24">
        <v>36.25</v>
      </c>
      <c r="J408" s="20">
        <v>43921</v>
      </c>
      <c r="K408" s="17" t="s">
        <v>4199</v>
      </c>
      <c r="L408" s="25">
        <v>0.0435</v>
      </c>
      <c r="M408" s="17" t="s">
        <v>52</v>
      </c>
      <c r="N408" s="17" t="s">
        <v>5015</v>
      </c>
      <c r="O408" s="17" t="s">
        <v>5016</v>
      </c>
      <c r="P408" s="17" t="s">
        <v>53</v>
      </c>
      <c r="Q408" s="17" t="s">
        <v>4202</v>
      </c>
      <c r="R408" s="17" t="str">
        <f>VLOOKUP(O408,'[8]2019年11月-2020年3月31新贷款人员'!$O$4:$R$124,4,FALSE)</f>
        <v>宋广文</v>
      </c>
      <c r="S408" s="74" t="str">
        <f>VLOOKUP(O408,'[8]2019年11月-2020年3月31新贷款人员'!$O$4:$S$124,5,FALSE)</f>
        <v>623059137802040039</v>
      </c>
      <c r="T408" s="9"/>
    </row>
    <row r="409" customHeight="1" spans="1:20">
      <c r="A409" s="17">
        <v>406</v>
      </c>
      <c r="B409" s="17" t="s">
        <v>56</v>
      </c>
      <c r="C409" s="17" t="s">
        <v>4357</v>
      </c>
      <c r="D409" s="17" t="s">
        <v>1237</v>
      </c>
      <c r="E409" s="18">
        <v>0.0435</v>
      </c>
      <c r="F409" s="19">
        <v>50000</v>
      </c>
      <c r="G409" s="20">
        <v>43916</v>
      </c>
      <c r="H409" s="20">
        <v>44281</v>
      </c>
      <c r="I409" s="24">
        <v>30.2083333333333</v>
      </c>
      <c r="J409" s="20">
        <v>43921</v>
      </c>
      <c r="K409" s="17" t="s">
        <v>4199</v>
      </c>
      <c r="L409" s="25">
        <v>0.0435</v>
      </c>
      <c r="M409" s="17" t="s">
        <v>52</v>
      </c>
      <c r="N409" s="17" t="s">
        <v>5017</v>
      </c>
      <c r="O409" s="17" t="s">
        <v>5018</v>
      </c>
      <c r="P409" s="17" t="s">
        <v>53</v>
      </c>
      <c r="Q409" s="17" t="s">
        <v>4202</v>
      </c>
      <c r="R409" s="17" t="str">
        <f>VLOOKUP(O409,[14]Sheet2!$O$4:$R$93,4,FALSE)</f>
        <v>王勤英</v>
      </c>
      <c r="S409" s="74" t="str">
        <f>VLOOKUP(O409,[14]Sheet2!$O$4:$S$93,5,FALSE)</f>
        <v>37812002400004259</v>
      </c>
      <c r="T409" s="9"/>
    </row>
    <row r="410" customHeight="1" spans="1:20">
      <c r="A410" s="17">
        <v>407</v>
      </c>
      <c r="B410" s="17" t="s">
        <v>56</v>
      </c>
      <c r="C410" s="17" t="s">
        <v>4357</v>
      </c>
      <c r="D410" s="17" t="s">
        <v>1238</v>
      </c>
      <c r="E410" s="18">
        <v>0.0435</v>
      </c>
      <c r="F410" s="19">
        <v>50000</v>
      </c>
      <c r="G410" s="20">
        <v>43916</v>
      </c>
      <c r="H410" s="20">
        <v>44281</v>
      </c>
      <c r="I410" s="24">
        <v>30.2083333333333</v>
      </c>
      <c r="J410" s="20">
        <v>43921</v>
      </c>
      <c r="K410" s="17" t="s">
        <v>4199</v>
      </c>
      <c r="L410" s="25">
        <v>0.0435</v>
      </c>
      <c r="M410" s="17" t="s">
        <v>52</v>
      </c>
      <c r="N410" s="17" t="s">
        <v>4982</v>
      </c>
      <c r="O410" s="17" t="s">
        <v>5019</v>
      </c>
      <c r="P410" s="17" t="s">
        <v>53</v>
      </c>
      <c r="Q410" s="17" t="s">
        <v>4202</v>
      </c>
      <c r="R410" s="17" t="str">
        <f>VLOOKUP(O410,[14]Sheet2!$O$4:$R$93,4,FALSE)</f>
        <v>王志刚</v>
      </c>
      <c r="S410" s="74" t="str">
        <f>VLOOKUP(O410,[14]Sheet2!$O$4:$S$93,5,FALSE)</f>
        <v>621585137800598019</v>
      </c>
      <c r="T410" s="9"/>
    </row>
    <row r="411" customHeight="1" spans="1:20">
      <c r="A411" s="17">
        <v>408</v>
      </c>
      <c r="B411" s="17" t="s">
        <v>23</v>
      </c>
      <c r="C411" s="17" t="s">
        <v>4934</v>
      </c>
      <c r="D411" s="17" t="s">
        <v>1239</v>
      </c>
      <c r="E411" s="18">
        <v>0.0435</v>
      </c>
      <c r="F411" s="19">
        <v>30000</v>
      </c>
      <c r="G411" s="20">
        <v>43916</v>
      </c>
      <c r="H411" s="20">
        <v>44281</v>
      </c>
      <c r="I411" s="24">
        <v>18.125</v>
      </c>
      <c r="J411" s="20">
        <v>43921</v>
      </c>
      <c r="K411" s="17" t="s">
        <v>4199</v>
      </c>
      <c r="L411" s="25">
        <v>0.0435</v>
      </c>
      <c r="M411" s="17" t="s">
        <v>52</v>
      </c>
      <c r="N411" s="17" t="s">
        <v>4935</v>
      </c>
      <c r="O411" s="17" t="s">
        <v>5020</v>
      </c>
      <c r="P411" s="17" t="s">
        <v>53</v>
      </c>
      <c r="Q411" s="17" t="s">
        <v>4202</v>
      </c>
      <c r="R411" s="17" t="str">
        <f>VLOOKUP(O411,[16]Sheet1!$O$4:$R$104,4,FALSE)</f>
        <v>许俊华</v>
      </c>
      <c r="S411" s="17" t="str">
        <f>VLOOKUP(O411,[16]Sheet1!$O$4:$S$104,5,FALSE)</f>
        <v>623059137803753499</v>
      </c>
      <c r="T411" s="9"/>
    </row>
    <row r="412" customHeight="1" spans="1:20">
      <c r="A412" s="17">
        <v>409</v>
      </c>
      <c r="B412" s="17" t="s">
        <v>337</v>
      </c>
      <c r="C412" s="17" t="s">
        <v>5021</v>
      </c>
      <c r="D412" s="17" t="s">
        <v>1240</v>
      </c>
      <c r="E412" s="18">
        <v>0.0435</v>
      </c>
      <c r="F412" s="19">
        <v>30000</v>
      </c>
      <c r="G412" s="20">
        <v>43916</v>
      </c>
      <c r="H412" s="20">
        <v>44281</v>
      </c>
      <c r="I412" s="24">
        <v>18.125</v>
      </c>
      <c r="J412" s="20">
        <v>43921</v>
      </c>
      <c r="K412" s="17" t="s">
        <v>4199</v>
      </c>
      <c r="L412" s="25">
        <v>0.0435</v>
      </c>
      <c r="M412" s="17" t="s">
        <v>52</v>
      </c>
      <c r="N412" s="17" t="s">
        <v>5022</v>
      </c>
      <c r="O412" s="17" t="s">
        <v>5023</v>
      </c>
      <c r="P412" s="17" t="s">
        <v>53</v>
      </c>
      <c r="Q412" s="17" t="s">
        <v>4202</v>
      </c>
      <c r="R412" s="17" t="str">
        <f>VLOOKUP(O412,'[2]2019年11月-2020年3月31新贷款人员'!$K$4:$O$97,4,FALSE)</f>
        <v>范华峰</v>
      </c>
      <c r="S412" s="74" t="str">
        <f>VLOOKUP(O412,'[2]2019年11月-2020年3月31新贷款人员'!$K$4:$O$97,5,FALSE)</f>
        <v>37802012700002396</v>
      </c>
      <c r="T412" s="9"/>
    </row>
    <row r="413" customHeight="1" spans="1:20">
      <c r="A413" s="17">
        <v>410</v>
      </c>
      <c r="B413" s="17" t="s">
        <v>71</v>
      </c>
      <c r="C413" s="17" t="s">
        <v>5004</v>
      </c>
      <c r="D413" s="17" t="s">
        <v>1241</v>
      </c>
      <c r="E413" s="18">
        <v>0.0435</v>
      </c>
      <c r="F413" s="19">
        <v>50000</v>
      </c>
      <c r="G413" s="20">
        <v>43916</v>
      </c>
      <c r="H413" s="20">
        <v>44281</v>
      </c>
      <c r="I413" s="24">
        <v>30.2083333333333</v>
      </c>
      <c r="J413" s="20">
        <v>43921</v>
      </c>
      <c r="K413" s="17" t="s">
        <v>4199</v>
      </c>
      <c r="L413" s="25">
        <v>0.0435</v>
      </c>
      <c r="M413" s="17" t="s">
        <v>52</v>
      </c>
      <c r="N413" s="17" t="s">
        <v>5024</v>
      </c>
      <c r="O413" s="17" t="s">
        <v>5025</v>
      </c>
      <c r="P413" s="17" t="s">
        <v>53</v>
      </c>
      <c r="Q413" s="17" t="s">
        <v>4202</v>
      </c>
      <c r="R413" s="17" t="str">
        <f>VLOOKUP(O413,'[7]2019年11月-2020年3月31新贷款人员'!$O$133:$R$1129,4,FALSE)</f>
        <v>鹿刘忠</v>
      </c>
      <c r="S413" s="74" t="str">
        <f>VLOOKUP(O413,'[7]2019年11月-2020年3月31新贷款人员'!$O$133:$S$1129,5,FALSE)</f>
        <v>623059137801938050</v>
      </c>
      <c r="T413" s="29"/>
    </row>
    <row r="414" customHeight="1" spans="1:20">
      <c r="A414" s="17">
        <v>411</v>
      </c>
      <c r="B414" s="17" t="s">
        <v>63</v>
      </c>
      <c r="C414" s="17" t="s">
        <v>5026</v>
      </c>
      <c r="D414" s="17" t="s">
        <v>1242</v>
      </c>
      <c r="E414" s="18">
        <v>0.0435</v>
      </c>
      <c r="F414" s="19">
        <v>10000</v>
      </c>
      <c r="G414" s="20">
        <v>43916</v>
      </c>
      <c r="H414" s="20">
        <v>44281</v>
      </c>
      <c r="I414" s="24">
        <v>6.04166666666667</v>
      </c>
      <c r="J414" s="20">
        <v>43921</v>
      </c>
      <c r="K414" s="17" t="s">
        <v>4199</v>
      </c>
      <c r="L414" s="25">
        <v>0.0435</v>
      </c>
      <c r="M414" s="17" t="s">
        <v>52</v>
      </c>
      <c r="N414" s="17" t="s">
        <v>5027</v>
      </c>
      <c r="O414" s="17" t="s">
        <v>5028</v>
      </c>
      <c r="P414" s="17" t="s">
        <v>53</v>
      </c>
      <c r="Q414" s="17" t="s">
        <v>4202</v>
      </c>
      <c r="R414" s="17" t="str">
        <f>VLOOKUP(O414,'[17]2019.11-2020.3新贷人员贴息'!$O$3:$R$55,4,FALSE)</f>
        <v>周永林</v>
      </c>
      <c r="S414" s="74" t="str">
        <f>VLOOKUP(O414,'[17]2019.11-2020.3新贷人员贴息'!$O$3:$S$55,5,FALSE)</f>
        <v>623059137803773489</v>
      </c>
      <c r="T414" s="9"/>
    </row>
    <row r="415" customHeight="1" spans="1:20">
      <c r="A415" s="17">
        <v>412</v>
      </c>
      <c r="B415" s="17" t="s">
        <v>63</v>
      </c>
      <c r="C415" s="17" t="s">
        <v>4715</v>
      </c>
      <c r="D415" s="17" t="s">
        <v>1243</v>
      </c>
      <c r="E415" s="18">
        <v>0.0435</v>
      </c>
      <c r="F415" s="19">
        <v>50000</v>
      </c>
      <c r="G415" s="20">
        <v>43916</v>
      </c>
      <c r="H415" s="20">
        <v>44281</v>
      </c>
      <c r="I415" s="24">
        <v>30.2083333333333</v>
      </c>
      <c r="J415" s="20">
        <v>43921</v>
      </c>
      <c r="K415" s="17" t="s">
        <v>4199</v>
      </c>
      <c r="L415" s="25">
        <v>0.0435</v>
      </c>
      <c r="M415" s="17" t="s">
        <v>52</v>
      </c>
      <c r="N415" s="17" t="s">
        <v>5029</v>
      </c>
      <c r="O415" s="17" t="s">
        <v>5030</v>
      </c>
      <c r="P415" s="17" t="s">
        <v>53</v>
      </c>
      <c r="Q415" s="17" t="s">
        <v>4202</v>
      </c>
      <c r="R415" s="17" t="str">
        <f>VLOOKUP(O415,'[17]2019.11-2020.3新贷人员贴息'!$O$3:$R$55,4,FALSE)</f>
        <v>王秀云</v>
      </c>
      <c r="S415" s="74" t="str">
        <f>VLOOKUP(O415,'[17]2019.11-2020.3新贷人员贴息'!$O$3:$S$55,5,FALSE)</f>
        <v>623059137801604140</v>
      </c>
      <c r="T415" s="9"/>
    </row>
    <row r="416" customHeight="1" spans="1:20">
      <c r="A416" s="17">
        <v>413</v>
      </c>
      <c r="B416" s="17" t="s">
        <v>56</v>
      </c>
      <c r="C416" s="17" t="s">
        <v>4362</v>
      </c>
      <c r="D416" s="17" t="s">
        <v>1244</v>
      </c>
      <c r="E416" s="18">
        <v>0.0435</v>
      </c>
      <c r="F416" s="19">
        <v>50000</v>
      </c>
      <c r="G416" s="20">
        <v>43917</v>
      </c>
      <c r="H416" s="20">
        <v>44282</v>
      </c>
      <c r="I416" s="24">
        <v>24.1666666666667</v>
      </c>
      <c r="J416" s="20">
        <v>43921</v>
      </c>
      <c r="K416" s="17" t="s">
        <v>4199</v>
      </c>
      <c r="L416" s="25">
        <v>0.0435</v>
      </c>
      <c r="M416" s="17" t="s">
        <v>52</v>
      </c>
      <c r="N416" s="17" t="s">
        <v>4976</v>
      </c>
      <c r="O416" s="17" t="s">
        <v>5031</v>
      </c>
      <c r="P416" s="17" t="s">
        <v>53</v>
      </c>
      <c r="Q416" s="17" t="s">
        <v>4202</v>
      </c>
      <c r="R416" s="17" t="str">
        <f>VLOOKUP(O416,[14]Sheet2!$O$4:$R$93,4,FALSE)</f>
        <v>王见明</v>
      </c>
      <c r="S416" s="74" t="str">
        <f>VLOOKUP(O416,[14]Sheet2!$O$4:$S$93,5,FALSE)</f>
        <v>37812002800007449</v>
      </c>
      <c r="T416" s="9"/>
    </row>
    <row r="417" customHeight="1" spans="1:20">
      <c r="A417" s="17">
        <v>414</v>
      </c>
      <c r="B417" s="17" t="s">
        <v>71</v>
      </c>
      <c r="C417" s="17" t="s">
        <v>4691</v>
      </c>
      <c r="D417" s="17" t="s">
        <v>1245</v>
      </c>
      <c r="E417" s="18">
        <v>0.0435</v>
      </c>
      <c r="F417" s="19">
        <v>50000</v>
      </c>
      <c r="G417" s="20">
        <v>43917</v>
      </c>
      <c r="H417" s="20">
        <v>44282</v>
      </c>
      <c r="I417" s="24">
        <v>24.1666666666667</v>
      </c>
      <c r="J417" s="20">
        <v>43921</v>
      </c>
      <c r="K417" s="17" t="s">
        <v>4199</v>
      </c>
      <c r="L417" s="25">
        <v>0.0435</v>
      </c>
      <c r="M417" s="17" t="s">
        <v>52</v>
      </c>
      <c r="N417" s="17" t="s">
        <v>5007</v>
      </c>
      <c r="O417" s="17" t="s">
        <v>5032</v>
      </c>
      <c r="P417" s="17" t="s">
        <v>53</v>
      </c>
      <c r="Q417" s="17" t="s">
        <v>4202</v>
      </c>
      <c r="R417" s="17" t="str">
        <f>VLOOKUP(O417,'[7]2019年11月-2020年3月31新贷款人员'!$O$133:$R$1129,4,FALSE)</f>
        <v>刘高锋</v>
      </c>
      <c r="S417" s="17" t="str">
        <f>VLOOKUP(O417,'[7]2019年11月-2020年3月31新贷款人员'!$O$133:$S$1129,5,FALSE)</f>
        <v>623059137802855634</v>
      </c>
      <c r="T417" s="29"/>
    </row>
    <row r="418" customHeight="1" spans="1:20">
      <c r="A418" s="17">
        <v>415</v>
      </c>
      <c r="B418" s="17" t="s">
        <v>4615</v>
      </c>
      <c r="C418" s="17" t="s">
        <v>4991</v>
      </c>
      <c r="D418" s="17" t="s">
        <v>1246</v>
      </c>
      <c r="E418" s="18">
        <v>0.0435</v>
      </c>
      <c r="F418" s="19">
        <v>30000</v>
      </c>
      <c r="G418" s="20">
        <v>43917</v>
      </c>
      <c r="H418" s="20">
        <v>44282</v>
      </c>
      <c r="I418" s="24">
        <v>14.5</v>
      </c>
      <c r="J418" s="20">
        <v>43921</v>
      </c>
      <c r="K418" s="17" t="s">
        <v>4199</v>
      </c>
      <c r="L418" s="25">
        <v>0.0435</v>
      </c>
      <c r="M418" s="17" t="s">
        <v>52</v>
      </c>
      <c r="N418" s="17" t="s">
        <v>4992</v>
      </c>
      <c r="O418" s="17" t="s">
        <v>5033</v>
      </c>
      <c r="P418" s="17" t="s">
        <v>53</v>
      </c>
      <c r="Q418" s="17" t="s">
        <v>4202</v>
      </c>
      <c r="R418" s="17" t="str">
        <f>VLOOKUP(O418,'[19]2019年11月-2020年3月31新贷款人员'!$O$4:$R$86,4,FALSE)</f>
        <v>李振会</v>
      </c>
      <c r="S418" s="17" t="str">
        <f>VLOOKUP(O418,'[19]2019年11月-2020年3月31新贷款人员'!$O$4:$S$86,5,FALSE)</f>
        <v>623059137801236133</v>
      </c>
      <c r="T418" s="9"/>
    </row>
    <row r="419" customHeight="1" spans="1:20">
      <c r="A419" s="17">
        <v>416</v>
      </c>
      <c r="B419" s="17" t="s">
        <v>4615</v>
      </c>
      <c r="C419" s="17" t="s">
        <v>4994</v>
      </c>
      <c r="D419" s="17" t="s">
        <v>1247</v>
      </c>
      <c r="E419" s="18">
        <v>0.0435</v>
      </c>
      <c r="F419" s="19">
        <v>20000</v>
      </c>
      <c r="G419" s="20">
        <v>43917</v>
      </c>
      <c r="H419" s="20">
        <v>44282</v>
      </c>
      <c r="I419" s="24">
        <v>9.66666666666667</v>
      </c>
      <c r="J419" s="20">
        <v>43921</v>
      </c>
      <c r="K419" s="17" t="s">
        <v>4199</v>
      </c>
      <c r="L419" s="25">
        <v>0.0435</v>
      </c>
      <c r="M419" s="17" t="s">
        <v>52</v>
      </c>
      <c r="N419" s="17" t="s">
        <v>5034</v>
      </c>
      <c r="O419" s="17" t="s">
        <v>5035</v>
      </c>
      <c r="P419" s="17" t="s">
        <v>53</v>
      </c>
      <c r="Q419" s="17" t="s">
        <v>4202</v>
      </c>
      <c r="R419" s="17" t="str">
        <f>VLOOKUP(O419,'[19]2019年11月-2020年3月31新贷款人员'!$O$4:$R$86,4,FALSE)</f>
        <v>柳雪平</v>
      </c>
      <c r="S419" s="74" t="str">
        <f>VLOOKUP(O419,'[19]2019年11月-2020年3月31新贷款人员'!$O$4:$S$86,5,FALSE)</f>
        <v>00000206922593784889</v>
      </c>
      <c r="T419" s="9"/>
    </row>
    <row r="420" customHeight="1" spans="1:20">
      <c r="A420" s="17">
        <v>417</v>
      </c>
      <c r="B420" s="17" t="s">
        <v>4615</v>
      </c>
      <c r="C420" s="17" t="s">
        <v>4994</v>
      </c>
      <c r="D420" s="17" t="s">
        <v>1248</v>
      </c>
      <c r="E420" s="18">
        <v>0.0435</v>
      </c>
      <c r="F420" s="19">
        <v>20000</v>
      </c>
      <c r="G420" s="20">
        <v>43917</v>
      </c>
      <c r="H420" s="20">
        <v>44282</v>
      </c>
      <c r="I420" s="24">
        <v>9.66666666666667</v>
      </c>
      <c r="J420" s="20">
        <v>43921</v>
      </c>
      <c r="K420" s="17" t="s">
        <v>4199</v>
      </c>
      <c r="L420" s="25">
        <v>0.0435</v>
      </c>
      <c r="M420" s="17" t="s">
        <v>52</v>
      </c>
      <c r="N420" s="17" t="s">
        <v>5036</v>
      </c>
      <c r="O420" s="17" t="s">
        <v>5037</v>
      </c>
      <c r="P420" s="17" t="s">
        <v>53</v>
      </c>
      <c r="Q420" s="17" t="s">
        <v>4202</v>
      </c>
      <c r="R420" s="17" t="str">
        <f>VLOOKUP(O420,'[19]2019年11月-2020年3月31新贷款人员'!$O$4:$R$86,4,FALSE)</f>
        <v>褚新明</v>
      </c>
      <c r="S420" s="74" t="str">
        <f>VLOOKUP(O420,'[19]2019年11月-2020年3月31新贷款人员'!$O$4:$S$86,5,FALSE)</f>
        <v>623059137803471084</v>
      </c>
      <c r="T420" s="9"/>
    </row>
    <row r="421" customHeight="1" spans="1:20">
      <c r="A421" s="17">
        <v>418</v>
      </c>
      <c r="B421" s="17" t="s">
        <v>4615</v>
      </c>
      <c r="C421" s="17" t="s">
        <v>4991</v>
      </c>
      <c r="D421" s="17" t="s">
        <v>1249</v>
      </c>
      <c r="E421" s="18">
        <v>0.0435</v>
      </c>
      <c r="F421" s="19">
        <v>20000</v>
      </c>
      <c r="G421" s="20">
        <v>43917</v>
      </c>
      <c r="H421" s="20">
        <v>44282</v>
      </c>
      <c r="I421" s="24">
        <v>9.66666666666667</v>
      </c>
      <c r="J421" s="20">
        <v>43921</v>
      </c>
      <c r="K421" s="17" t="s">
        <v>4199</v>
      </c>
      <c r="L421" s="25">
        <v>0.0435</v>
      </c>
      <c r="M421" s="17" t="s">
        <v>52</v>
      </c>
      <c r="N421" s="17" t="s">
        <v>4992</v>
      </c>
      <c r="O421" s="17" t="s">
        <v>5038</v>
      </c>
      <c r="P421" s="17" t="s">
        <v>53</v>
      </c>
      <c r="Q421" s="17" t="s">
        <v>4202</v>
      </c>
      <c r="R421" s="17" t="str">
        <f>VLOOKUP(O421,'[19]2019年11月-2020年3月31新贷款人员'!$O$4:$R$86,4,FALSE)</f>
        <v>褚守奎</v>
      </c>
      <c r="S421" s="74" t="str">
        <f>VLOOKUP(O421,'[19]2019年11月-2020年3月31新贷款人员'!$O$4:$S$86,5,FALSE)</f>
        <v>623059137801739193</v>
      </c>
      <c r="T421" s="9"/>
    </row>
    <row r="422" customHeight="1" spans="1:20">
      <c r="A422" s="17">
        <v>419</v>
      </c>
      <c r="B422" s="17" t="s">
        <v>4615</v>
      </c>
      <c r="C422" s="17" t="s">
        <v>4991</v>
      </c>
      <c r="D422" s="17" t="s">
        <v>1250</v>
      </c>
      <c r="E422" s="18">
        <v>0.0435</v>
      </c>
      <c r="F422" s="19">
        <v>20000</v>
      </c>
      <c r="G422" s="20">
        <v>43917</v>
      </c>
      <c r="H422" s="20">
        <v>44282</v>
      </c>
      <c r="I422" s="24">
        <v>9.66666666666667</v>
      </c>
      <c r="J422" s="20">
        <v>43921</v>
      </c>
      <c r="K422" s="17" t="s">
        <v>4199</v>
      </c>
      <c r="L422" s="25">
        <v>0.0435</v>
      </c>
      <c r="M422" s="17" t="s">
        <v>52</v>
      </c>
      <c r="N422" s="17" t="s">
        <v>4992</v>
      </c>
      <c r="O422" s="17" t="s">
        <v>5039</v>
      </c>
      <c r="P422" s="17" t="s">
        <v>53</v>
      </c>
      <c r="Q422" s="17" t="s">
        <v>4202</v>
      </c>
      <c r="R422" s="17" t="str">
        <f>VLOOKUP(O422,'[19]2019年11月-2020年3月31新贷款人员'!$O$4:$R$86,4,FALSE)</f>
        <v>李标兵</v>
      </c>
      <c r="S422" s="17" t="str">
        <f>VLOOKUP(O422,'[19]2019年11月-2020年3月31新贷款人员'!$O$4:$S$86,5,FALSE)</f>
        <v>623059137801954693</v>
      </c>
      <c r="T422" s="9"/>
    </row>
    <row r="423" customHeight="1" spans="1:20">
      <c r="A423" s="17">
        <v>420</v>
      </c>
      <c r="B423" s="17" t="s">
        <v>337</v>
      </c>
      <c r="C423" s="17" t="s">
        <v>4672</v>
      </c>
      <c r="D423" s="17" t="s">
        <v>1251</v>
      </c>
      <c r="E423" s="18">
        <v>0.0435</v>
      </c>
      <c r="F423" s="19">
        <v>50000</v>
      </c>
      <c r="G423" s="20">
        <v>43917</v>
      </c>
      <c r="H423" s="20">
        <v>44282</v>
      </c>
      <c r="I423" s="24">
        <v>24.1666666666667</v>
      </c>
      <c r="J423" s="20">
        <v>43921</v>
      </c>
      <c r="K423" s="17" t="s">
        <v>4199</v>
      </c>
      <c r="L423" s="25">
        <v>0.0435</v>
      </c>
      <c r="M423" s="17" t="s">
        <v>52</v>
      </c>
      <c r="N423" s="17" t="s">
        <v>4673</v>
      </c>
      <c r="O423" s="17" t="s">
        <v>5040</v>
      </c>
      <c r="P423" s="17" t="s">
        <v>53</v>
      </c>
      <c r="Q423" s="17" t="s">
        <v>4202</v>
      </c>
      <c r="R423" s="17" t="str">
        <f>VLOOKUP(O423,'[2]2019年11月-2020年3月31新贷款人员'!$K$4:$O$97,4,FALSE)</f>
        <v>解卫平</v>
      </c>
      <c r="S423" s="74" t="str">
        <f>VLOOKUP(O423,'[2]2019年11月-2020年3月31新贷款人员'!$K$4:$O$97,5,FALSE)</f>
        <v>623059137800964081</v>
      </c>
      <c r="T423" s="9"/>
    </row>
    <row r="424" customHeight="1" spans="1:20">
      <c r="A424" s="17">
        <v>421</v>
      </c>
      <c r="B424" s="17" t="s">
        <v>337</v>
      </c>
      <c r="C424" s="17" t="s">
        <v>4672</v>
      </c>
      <c r="D424" s="17" t="s">
        <v>1252</v>
      </c>
      <c r="E424" s="18">
        <v>0.0435</v>
      </c>
      <c r="F424" s="19">
        <v>50000</v>
      </c>
      <c r="G424" s="20">
        <v>43917</v>
      </c>
      <c r="H424" s="20">
        <v>44282</v>
      </c>
      <c r="I424" s="24">
        <v>24.1666666666667</v>
      </c>
      <c r="J424" s="20">
        <v>43921</v>
      </c>
      <c r="K424" s="17" t="s">
        <v>4199</v>
      </c>
      <c r="L424" s="25">
        <v>0.0435</v>
      </c>
      <c r="M424" s="17" t="s">
        <v>52</v>
      </c>
      <c r="N424" s="17" t="s">
        <v>4673</v>
      </c>
      <c r="O424" s="17" t="s">
        <v>5041</v>
      </c>
      <c r="P424" s="17" t="s">
        <v>53</v>
      </c>
      <c r="Q424" s="17" t="s">
        <v>4202</v>
      </c>
      <c r="R424" s="17" t="str">
        <f>VLOOKUP(O424,'[2]2019年11月-2020年3月31新贷款人员'!$K$4:$O$97,4,FALSE)</f>
        <v>赵国峰</v>
      </c>
      <c r="S424" s="74" t="str">
        <f>VLOOKUP(O424,'[2]2019年11月-2020年3月31新贷款人员'!$K$4:$O$97,5,FALSE)</f>
        <v>37802032100004477</v>
      </c>
      <c r="T424" s="9"/>
    </row>
    <row r="425" customHeight="1" spans="1:20">
      <c r="A425" s="17">
        <v>422</v>
      </c>
      <c r="B425" s="17" t="s">
        <v>337</v>
      </c>
      <c r="C425" s="17" t="s">
        <v>4672</v>
      </c>
      <c r="D425" s="17" t="s">
        <v>1253</v>
      </c>
      <c r="E425" s="18">
        <v>0.0435</v>
      </c>
      <c r="F425" s="19">
        <v>50000</v>
      </c>
      <c r="G425" s="20">
        <v>43917</v>
      </c>
      <c r="H425" s="20">
        <v>44282</v>
      </c>
      <c r="I425" s="24">
        <v>24.1666666666667</v>
      </c>
      <c r="J425" s="20">
        <v>43921</v>
      </c>
      <c r="K425" s="17" t="s">
        <v>4199</v>
      </c>
      <c r="L425" s="25">
        <v>0.0435</v>
      </c>
      <c r="M425" s="17" t="s">
        <v>538</v>
      </c>
      <c r="N425" s="17" t="s">
        <v>4673</v>
      </c>
      <c r="O425" s="17" t="s">
        <v>5042</v>
      </c>
      <c r="P425" s="17" t="s">
        <v>53</v>
      </c>
      <c r="Q425" s="17" t="s">
        <v>4202</v>
      </c>
      <c r="R425" s="17" t="str">
        <f>VLOOKUP(O425,'[2]2019年11月-2020年3月31新贷款人员'!$K$4:$O$97,4,FALSE)</f>
        <v>于海生</v>
      </c>
      <c r="S425" s="74" t="str">
        <f>VLOOKUP(O425,'[2]2019年11月-2020年3月31新贷款人员'!$K$4:$O$97,5,FALSE)</f>
        <v>00000067884033788889</v>
      </c>
      <c r="T425" s="9"/>
    </row>
    <row r="426" customHeight="1" spans="1:20">
      <c r="A426" s="17">
        <v>423</v>
      </c>
      <c r="B426" s="17" t="s">
        <v>337</v>
      </c>
      <c r="C426" s="17" t="s">
        <v>4281</v>
      </c>
      <c r="D426" s="17" t="s">
        <v>1254</v>
      </c>
      <c r="E426" s="18">
        <v>0.0435</v>
      </c>
      <c r="F426" s="19">
        <v>50000</v>
      </c>
      <c r="G426" s="20">
        <v>43917</v>
      </c>
      <c r="H426" s="20">
        <v>44282</v>
      </c>
      <c r="I426" s="24">
        <v>24.1666666666667</v>
      </c>
      <c r="J426" s="20">
        <v>43921</v>
      </c>
      <c r="K426" s="17" t="s">
        <v>4199</v>
      </c>
      <c r="L426" s="25">
        <v>0.0435</v>
      </c>
      <c r="M426" s="17" t="s">
        <v>538</v>
      </c>
      <c r="N426" s="17" t="s">
        <v>5043</v>
      </c>
      <c r="O426" s="17" t="s">
        <v>5044</v>
      </c>
      <c r="P426" s="17" t="s">
        <v>53</v>
      </c>
      <c r="Q426" s="17" t="s">
        <v>4202</v>
      </c>
      <c r="R426" s="17" t="str">
        <f>VLOOKUP(O426,'[2]2019年11月-2020年3月31新贷款人员'!$K$4:$O$97,4,FALSE)</f>
        <v>王银矿</v>
      </c>
      <c r="S426" s="74" t="str">
        <f>VLOOKUP(O426,'[2]2019年11月-2020年3月31新贷款人员'!$K$4:$O$97,5,FALSE)</f>
        <v>00000023037033787889</v>
      </c>
      <c r="T426" s="9"/>
    </row>
    <row r="427" customHeight="1" spans="1:20">
      <c r="A427" s="17">
        <v>424</v>
      </c>
      <c r="B427" s="17" t="s">
        <v>337</v>
      </c>
      <c r="C427" s="17" t="s">
        <v>4281</v>
      </c>
      <c r="D427" s="17" t="s">
        <v>1255</v>
      </c>
      <c r="E427" s="18">
        <v>0.0435</v>
      </c>
      <c r="F427" s="19">
        <v>50000</v>
      </c>
      <c r="G427" s="20">
        <v>43917</v>
      </c>
      <c r="H427" s="20">
        <v>44282</v>
      </c>
      <c r="I427" s="24">
        <v>24.1666666666667</v>
      </c>
      <c r="J427" s="20">
        <v>43921</v>
      </c>
      <c r="K427" s="17" t="s">
        <v>4199</v>
      </c>
      <c r="L427" s="25">
        <v>0.0435</v>
      </c>
      <c r="M427" s="17" t="s">
        <v>538</v>
      </c>
      <c r="N427" s="17" t="s">
        <v>5043</v>
      </c>
      <c r="O427" s="17" t="s">
        <v>5045</v>
      </c>
      <c r="P427" s="17" t="s">
        <v>53</v>
      </c>
      <c r="Q427" s="17" t="s">
        <v>4202</v>
      </c>
      <c r="R427" s="17" t="str">
        <f>VLOOKUP(O427,'[2]2019年11月-2020年3月31新贷款人员'!$K$4:$O$97,4,FALSE)</f>
        <v>王田仁</v>
      </c>
      <c r="S427" s="74" t="str">
        <f>VLOOKUP(O427,'[2]2019年11月-2020年3月31新贷款人员'!$K$4:$O$97,5,FALSE)</f>
        <v>37802032400011933</v>
      </c>
      <c r="T427" s="9"/>
    </row>
    <row r="428" customHeight="1" spans="1:20">
      <c r="A428" s="17">
        <v>425</v>
      </c>
      <c r="B428" s="17" t="s">
        <v>337</v>
      </c>
      <c r="C428" s="17" t="s">
        <v>4281</v>
      </c>
      <c r="D428" s="17" t="s">
        <v>1256</v>
      </c>
      <c r="E428" s="18">
        <v>0.0435</v>
      </c>
      <c r="F428" s="19">
        <v>50000</v>
      </c>
      <c r="G428" s="20">
        <v>43917</v>
      </c>
      <c r="H428" s="20">
        <v>44282</v>
      </c>
      <c r="I428" s="24">
        <v>24.1666666666667</v>
      </c>
      <c r="J428" s="20">
        <v>43921</v>
      </c>
      <c r="K428" s="17" t="s">
        <v>4199</v>
      </c>
      <c r="L428" s="25">
        <v>0.0435</v>
      </c>
      <c r="M428" s="17" t="s">
        <v>538</v>
      </c>
      <c r="N428" s="17" t="s">
        <v>4662</v>
      </c>
      <c r="O428" s="17" t="s">
        <v>5046</v>
      </c>
      <c r="P428" s="17" t="s">
        <v>53</v>
      </c>
      <c r="Q428" s="17" t="s">
        <v>4202</v>
      </c>
      <c r="R428" s="17" t="str">
        <f>VLOOKUP(O428,'[2]2019年11月-2020年3月31新贷款人员'!$K$4:$O$97,4,FALSE)</f>
        <v>王金行</v>
      </c>
      <c r="S428" s="74" t="str">
        <f>VLOOKUP(O428,'[2]2019年11月-2020年3月31新贷款人员'!$K$4:$O$97,5,FALSE)</f>
        <v>00000049520483783889</v>
      </c>
      <c r="T428" s="9"/>
    </row>
    <row r="429" customHeight="1" spans="1:20">
      <c r="A429" s="17">
        <v>426</v>
      </c>
      <c r="B429" s="17" t="s">
        <v>337</v>
      </c>
      <c r="C429" s="17" t="s">
        <v>4281</v>
      </c>
      <c r="D429" s="17" t="s">
        <v>1257</v>
      </c>
      <c r="E429" s="18">
        <v>0.0435</v>
      </c>
      <c r="F429" s="19">
        <v>50000</v>
      </c>
      <c r="G429" s="20">
        <v>43917</v>
      </c>
      <c r="H429" s="20">
        <v>44282</v>
      </c>
      <c r="I429" s="24">
        <v>24.1666666666667</v>
      </c>
      <c r="J429" s="20">
        <v>43921</v>
      </c>
      <c r="K429" s="17" t="s">
        <v>4199</v>
      </c>
      <c r="L429" s="25">
        <v>0.0435</v>
      </c>
      <c r="M429" s="17" t="s">
        <v>538</v>
      </c>
      <c r="N429" s="17" t="s">
        <v>5043</v>
      </c>
      <c r="O429" s="17" t="s">
        <v>5047</v>
      </c>
      <c r="P429" s="17" t="s">
        <v>53</v>
      </c>
      <c r="Q429" s="17" t="s">
        <v>4202</v>
      </c>
      <c r="R429" s="17" t="str">
        <f>VLOOKUP(O429,'[2]2019年11月-2020年3月31新贷款人员'!$K$4:$O$97,4,FALSE)</f>
        <v>王燕飞</v>
      </c>
      <c r="S429" s="74" t="str">
        <f>VLOOKUP(O429,'[2]2019年11月-2020年3月31新贷款人员'!$K$4:$O$97,5,FALSE)</f>
        <v>623059137802338383</v>
      </c>
      <c r="T429" s="9"/>
    </row>
    <row r="430" customHeight="1" spans="1:20">
      <c r="A430" s="17">
        <v>427</v>
      </c>
      <c r="B430" s="17" t="s">
        <v>337</v>
      </c>
      <c r="C430" s="17" t="s">
        <v>4281</v>
      </c>
      <c r="D430" s="17" t="s">
        <v>1258</v>
      </c>
      <c r="E430" s="18">
        <v>0.0435</v>
      </c>
      <c r="F430" s="19">
        <v>30000</v>
      </c>
      <c r="G430" s="20">
        <v>43917</v>
      </c>
      <c r="H430" s="20">
        <v>44282</v>
      </c>
      <c r="I430" s="24">
        <v>14.5</v>
      </c>
      <c r="J430" s="20">
        <v>43921</v>
      </c>
      <c r="K430" s="17" t="s">
        <v>4199</v>
      </c>
      <c r="L430" s="25">
        <v>0.0435</v>
      </c>
      <c r="M430" s="17" t="s">
        <v>538</v>
      </c>
      <c r="N430" s="17" t="s">
        <v>4662</v>
      </c>
      <c r="O430" s="17" t="s">
        <v>5048</v>
      </c>
      <c r="P430" s="17" t="s">
        <v>53</v>
      </c>
      <c r="Q430" s="17" t="s">
        <v>4202</v>
      </c>
      <c r="R430" s="17" t="str">
        <f>VLOOKUP(O430,'[2]2019年11月-2020年3月31新贷款人员'!$K$4:$O$97,4,FALSE)</f>
        <v>王明杰</v>
      </c>
      <c r="S430" s="74" t="str">
        <f>VLOOKUP(O430,'[2]2019年11月-2020年3月31新贷款人员'!$K$4:$O$97,5,FALSE)</f>
        <v>37802032300003523</v>
      </c>
      <c r="T430" s="9"/>
    </row>
    <row r="431" customHeight="1" spans="1:20">
      <c r="A431" s="17">
        <v>428</v>
      </c>
      <c r="B431" s="17" t="s">
        <v>71</v>
      </c>
      <c r="C431" s="17" t="s">
        <v>5049</v>
      </c>
      <c r="D431" s="17" t="s">
        <v>1259</v>
      </c>
      <c r="E431" s="18">
        <v>0.0435</v>
      </c>
      <c r="F431" s="19">
        <v>50000</v>
      </c>
      <c r="G431" s="20">
        <v>43917</v>
      </c>
      <c r="H431" s="20">
        <v>44282</v>
      </c>
      <c r="I431" s="24">
        <v>24.1666666666667</v>
      </c>
      <c r="J431" s="20">
        <v>43921</v>
      </c>
      <c r="K431" s="17" t="s">
        <v>4199</v>
      </c>
      <c r="L431" s="25">
        <v>0.0435</v>
      </c>
      <c r="M431" s="17" t="s">
        <v>52</v>
      </c>
      <c r="N431" s="17" t="s">
        <v>5050</v>
      </c>
      <c r="O431" s="17" t="s">
        <v>5051</v>
      </c>
      <c r="P431" s="17" t="s">
        <v>53</v>
      </c>
      <c r="Q431" s="17" t="s">
        <v>4202</v>
      </c>
      <c r="R431" s="17" t="str">
        <f>VLOOKUP(O431,'[7]2019年11月-2020年3月31新贷款人员'!$O$133:$R$1129,4,FALSE)</f>
        <v>梁明祥</v>
      </c>
      <c r="S431" s="17" t="str">
        <f>VLOOKUP(O431,'[7]2019年11月-2020年3月31新贷款人员'!$O$133:$S$1129,5,FALSE)</f>
        <v>622991137701754303</v>
      </c>
      <c r="T431" s="29"/>
    </row>
    <row r="432" customHeight="1" spans="1:20">
      <c r="A432" s="17">
        <v>429</v>
      </c>
      <c r="B432" s="17" t="s">
        <v>71</v>
      </c>
      <c r="C432" s="17" t="s">
        <v>5052</v>
      </c>
      <c r="D432" s="17" t="s">
        <v>1260</v>
      </c>
      <c r="E432" s="18">
        <v>0.0435</v>
      </c>
      <c r="F432" s="19">
        <v>50000</v>
      </c>
      <c r="G432" s="20">
        <v>43917</v>
      </c>
      <c r="H432" s="20">
        <v>44282</v>
      </c>
      <c r="I432" s="24">
        <v>24.1666666666667</v>
      </c>
      <c r="J432" s="20">
        <v>43921</v>
      </c>
      <c r="K432" s="17" t="s">
        <v>4199</v>
      </c>
      <c r="L432" s="25">
        <v>0.0435</v>
      </c>
      <c r="M432" s="17" t="s">
        <v>52</v>
      </c>
      <c r="N432" s="17" t="s">
        <v>5053</v>
      </c>
      <c r="O432" s="17" t="s">
        <v>5054</v>
      </c>
      <c r="P432" s="17" t="s">
        <v>53</v>
      </c>
      <c r="Q432" s="17" t="s">
        <v>4202</v>
      </c>
      <c r="R432" s="17" t="str">
        <f>VLOOKUP(O432,'[7]2019年11月-2020年3月31新贷款人员'!$O$133:$R$1129,4,FALSE)</f>
        <v>郭雪华</v>
      </c>
      <c r="S432" s="17" t="str">
        <f>VLOOKUP(O432,'[7]2019年11月-2020年3月31新贷款人员'!$O$133:$S$1129,5,FALSE)</f>
        <v>623059137803784551</v>
      </c>
      <c r="T432" s="29"/>
    </row>
    <row r="433" customHeight="1" spans="1:20">
      <c r="A433" s="17">
        <v>430</v>
      </c>
      <c r="B433" s="17" t="s">
        <v>71</v>
      </c>
      <c r="C433" s="17" t="s">
        <v>4650</v>
      </c>
      <c r="D433" s="17" t="s">
        <v>1261</v>
      </c>
      <c r="E433" s="18">
        <v>0.0435</v>
      </c>
      <c r="F433" s="19">
        <v>50000</v>
      </c>
      <c r="G433" s="20">
        <v>43917</v>
      </c>
      <c r="H433" s="20">
        <v>44282</v>
      </c>
      <c r="I433" s="24">
        <v>24.1666666666667</v>
      </c>
      <c r="J433" s="20">
        <v>43921</v>
      </c>
      <c r="K433" s="17" t="s">
        <v>4199</v>
      </c>
      <c r="L433" s="25">
        <v>0.0435</v>
      </c>
      <c r="M433" s="17" t="s">
        <v>52</v>
      </c>
      <c r="N433" s="17" t="s">
        <v>5055</v>
      </c>
      <c r="O433" s="17" t="s">
        <v>5056</v>
      </c>
      <c r="P433" s="17" t="s">
        <v>53</v>
      </c>
      <c r="Q433" s="17" t="s">
        <v>4202</v>
      </c>
      <c r="R433" s="17" t="str">
        <f>VLOOKUP(O433,'[7]2019年11月-2020年3月31新贷款人员'!$O$133:$R$1129,4,FALSE)</f>
        <v>王顺利</v>
      </c>
      <c r="S433" s="17" t="str">
        <f>VLOOKUP(O433,'[7]2019年11月-2020年3月31新贷款人员'!$O$133:$S$1129,5,FALSE)</f>
        <v>623059137803784171</v>
      </c>
      <c r="T433" s="29"/>
    </row>
    <row r="434" customHeight="1" spans="1:20">
      <c r="A434" s="17">
        <v>431</v>
      </c>
      <c r="B434" s="17" t="s">
        <v>4615</v>
      </c>
      <c r="C434" s="17" t="s">
        <v>5057</v>
      </c>
      <c r="D434" s="17" t="s">
        <v>1262</v>
      </c>
      <c r="E434" s="18">
        <v>0.0435</v>
      </c>
      <c r="F434" s="19">
        <v>50000</v>
      </c>
      <c r="G434" s="20">
        <v>43917</v>
      </c>
      <c r="H434" s="20">
        <v>44282</v>
      </c>
      <c r="I434" s="24">
        <v>24.1666666666667</v>
      </c>
      <c r="J434" s="20">
        <v>43921</v>
      </c>
      <c r="K434" s="17" t="s">
        <v>4199</v>
      </c>
      <c r="L434" s="25">
        <v>0.0435</v>
      </c>
      <c r="M434" s="17" t="s">
        <v>52</v>
      </c>
      <c r="N434" s="17" t="s">
        <v>5058</v>
      </c>
      <c r="O434" s="17" t="s">
        <v>5059</v>
      </c>
      <c r="P434" s="17" t="s">
        <v>53</v>
      </c>
      <c r="Q434" s="17" t="s">
        <v>4202</v>
      </c>
      <c r="R434" s="17" t="str">
        <f>VLOOKUP(O434,'[19]2019年11月-2020年3月31新贷款人员'!$O$4:$R$86,4,FALSE)</f>
        <v>崔素勤</v>
      </c>
      <c r="S434" s="74" t="str">
        <f>VLOOKUP(O434,'[19]2019年11月-2020年3月31新贷款人员'!$O$4:$S$86,5,FALSE)</f>
        <v>605089114260209158</v>
      </c>
      <c r="T434" s="9"/>
    </row>
    <row r="435" customHeight="1" spans="1:20">
      <c r="A435" s="17">
        <v>432</v>
      </c>
      <c r="B435" s="17" t="s">
        <v>4303</v>
      </c>
      <c r="C435" s="17" t="s">
        <v>4777</v>
      </c>
      <c r="D435" s="17" t="s">
        <v>1263</v>
      </c>
      <c r="E435" s="18">
        <v>0.0435</v>
      </c>
      <c r="F435" s="19">
        <v>20000</v>
      </c>
      <c r="G435" s="20">
        <v>43918</v>
      </c>
      <c r="H435" s="20">
        <v>44283</v>
      </c>
      <c r="I435" s="24">
        <v>7.25</v>
      </c>
      <c r="J435" s="20">
        <v>43921</v>
      </c>
      <c r="K435" s="17" t="s">
        <v>4199</v>
      </c>
      <c r="L435" s="25">
        <v>0.0435</v>
      </c>
      <c r="M435" s="17" t="s">
        <v>52</v>
      </c>
      <c r="N435" s="17" t="s">
        <v>4778</v>
      </c>
      <c r="O435" s="17" t="s">
        <v>5060</v>
      </c>
      <c r="P435" s="17" t="s">
        <v>53</v>
      </c>
      <c r="Q435" s="17" t="s">
        <v>4202</v>
      </c>
      <c r="R435" s="17" t="str">
        <f>VLOOKUP(O435,'[15]2019年11月-2020年3月31新贷款人员'!$O$54:$R$839,4,FALSE)</f>
        <v>徐海亚</v>
      </c>
      <c r="S435" s="17" t="str">
        <f>VLOOKUP(O435,'[15]2019年11月-2020年3月31新贷款人员'!$O$54:$S$839,5,FALSE)</f>
        <v>37816002400005214</v>
      </c>
      <c r="T435" s="9"/>
    </row>
    <row r="436" customHeight="1" spans="1:20">
      <c r="A436" s="17">
        <v>433</v>
      </c>
      <c r="B436" s="17" t="s">
        <v>4303</v>
      </c>
      <c r="C436" s="17" t="s">
        <v>4433</v>
      </c>
      <c r="D436" s="17" t="s">
        <v>1264</v>
      </c>
      <c r="E436" s="18">
        <v>0.0435</v>
      </c>
      <c r="F436" s="19">
        <v>30000</v>
      </c>
      <c r="G436" s="20">
        <v>43918</v>
      </c>
      <c r="H436" s="20">
        <v>44283</v>
      </c>
      <c r="I436" s="24">
        <v>10.875</v>
      </c>
      <c r="J436" s="20">
        <v>43921</v>
      </c>
      <c r="K436" s="17" t="s">
        <v>4199</v>
      </c>
      <c r="L436" s="25">
        <v>0.0435</v>
      </c>
      <c r="M436" s="17" t="s">
        <v>52</v>
      </c>
      <c r="N436" s="17" t="s">
        <v>4434</v>
      </c>
      <c r="O436" s="17" t="s">
        <v>5061</v>
      </c>
      <c r="P436" s="17" t="s">
        <v>53</v>
      </c>
      <c r="Q436" s="17" t="s">
        <v>4202</v>
      </c>
      <c r="R436" s="17" t="str">
        <f>VLOOKUP(O436,'[15]2019年11月-2020年3月31新贷款人员'!$O$54:$R$839,4,FALSE)</f>
        <v>李金中</v>
      </c>
      <c r="S436" s="17" t="str">
        <f>VLOOKUP(O436,'[15]2019年11月-2020年3月31新贷款人员'!$O$54:$S$839,5,FALSE)</f>
        <v>623059137800351628</v>
      </c>
      <c r="T436" s="9"/>
    </row>
    <row r="437" customHeight="1" spans="1:20">
      <c r="A437" s="17">
        <v>434</v>
      </c>
      <c r="B437" s="17" t="s">
        <v>4303</v>
      </c>
      <c r="C437" s="17" t="s">
        <v>4433</v>
      </c>
      <c r="D437" s="17" t="s">
        <v>1265</v>
      </c>
      <c r="E437" s="18">
        <v>0.0435</v>
      </c>
      <c r="F437" s="19">
        <v>30000</v>
      </c>
      <c r="G437" s="20">
        <v>43918</v>
      </c>
      <c r="H437" s="20">
        <v>44283</v>
      </c>
      <c r="I437" s="24">
        <v>10.875</v>
      </c>
      <c r="J437" s="20">
        <v>43921</v>
      </c>
      <c r="K437" s="17" t="s">
        <v>4199</v>
      </c>
      <c r="L437" s="25">
        <v>0.0435</v>
      </c>
      <c r="M437" s="17" t="s">
        <v>52</v>
      </c>
      <c r="N437" s="17" t="s">
        <v>4434</v>
      </c>
      <c r="O437" s="17" t="s">
        <v>5062</v>
      </c>
      <c r="P437" s="17" t="s">
        <v>53</v>
      </c>
      <c r="Q437" s="17" t="s">
        <v>4202</v>
      </c>
      <c r="R437" s="17" t="str">
        <f>VLOOKUP(O437,'[15]2019年11月-2020年3月31新贷款人员'!$O$54:$R$839,4,FALSE)</f>
        <v>徐定</v>
      </c>
      <c r="S437" s="17" t="str">
        <f>VLOOKUP(O437,'[15]2019年11月-2020年3月31新贷款人员'!$O$54:$S$839,5,FALSE)</f>
        <v>623059137801880849</v>
      </c>
      <c r="T437" s="9"/>
    </row>
    <row r="438" customHeight="1" spans="1:20">
      <c r="A438" s="17">
        <v>435</v>
      </c>
      <c r="B438" s="17" t="s">
        <v>4303</v>
      </c>
      <c r="C438" s="17" t="s">
        <v>4433</v>
      </c>
      <c r="D438" s="17" t="s">
        <v>1266</v>
      </c>
      <c r="E438" s="18">
        <v>0.0435</v>
      </c>
      <c r="F438" s="19">
        <v>30000</v>
      </c>
      <c r="G438" s="20">
        <v>43918</v>
      </c>
      <c r="H438" s="20">
        <v>44283</v>
      </c>
      <c r="I438" s="24">
        <v>10.875</v>
      </c>
      <c r="J438" s="20">
        <v>43921</v>
      </c>
      <c r="K438" s="17" t="s">
        <v>4199</v>
      </c>
      <c r="L438" s="25">
        <v>0.0435</v>
      </c>
      <c r="M438" s="17" t="s">
        <v>52</v>
      </c>
      <c r="N438" s="17" t="s">
        <v>4434</v>
      </c>
      <c r="O438" s="17" t="s">
        <v>5063</v>
      </c>
      <c r="P438" s="17" t="s">
        <v>53</v>
      </c>
      <c r="Q438" s="17" t="s">
        <v>4202</v>
      </c>
      <c r="R438" s="17" t="str">
        <f>VLOOKUP(O438,'[15]2019年11月-2020年3月31新贷款人员'!$O$54:$R$839,4,FALSE)</f>
        <v>徐太安</v>
      </c>
      <c r="S438" s="17" t="str">
        <f>VLOOKUP(O438,'[15]2019年11月-2020年3月31新贷款人员'!$O$54:$S$839,5,FALSE)</f>
        <v>00000093908383784889</v>
      </c>
      <c r="T438" s="9"/>
    </row>
    <row r="439" customHeight="1" spans="1:20">
      <c r="A439" s="17">
        <v>436</v>
      </c>
      <c r="B439" s="17" t="s">
        <v>4303</v>
      </c>
      <c r="C439" s="17" t="s">
        <v>4777</v>
      </c>
      <c r="D439" s="17" t="s">
        <v>1267</v>
      </c>
      <c r="E439" s="18">
        <v>0.0435</v>
      </c>
      <c r="F439" s="19">
        <v>50000</v>
      </c>
      <c r="G439" s="20">
        <v>43918</v>
      </c>
      <c r="H439" s="20">
        <v>44283</v>
      </c>
      <c r="I439" s="24">
        <v>18.125</v>
      </c>
      <c r="J439" s="20">
        <v>43921</v>
      </c>
      <c r="K439" s="17" t="s">
        <v>4199</v>
      </c>
      <c r="L439" s="25">
        <v>0.0435</v>
      </c>
      <c r="M439" s="17" t="s">
        <v>52</v>
      </c>
      <c r="N439" s="17" t="s">
        <v>4778</v>
      </c>
      <c r="O439" s="17" t="s">
        <v>5064</v>
      </c>
      <c r="P439" s="17" t="s">
        <v>53</v>
      </c>
      <c r="Q439" s="17" t="s">
        <v>4202</v>
      </c>
      <c r="R439" s="17" t="str">
        <f>VLOOKUP(O439,'[15]2019年11月-2020年3月31新贷款人员'!$O$54:$R$839,4,FALSE)</f>
        <v>徐公贺</v>
      </c>
      <c r="S439" s="17" t="str">
        <f>VLOOKUP(O439,'[15]2019年11月-2020年3月31新贷款人员'!$O$54:$S$839,5,FALSE)</f>
        <v>00000026836923783889</v>
      </c>
      <c r="T439" s="9"/>
    </row>
    <row r="440" customHeight="1" spans="1:20">
      <c r="A440" s="17">
        <v>437</v>
      </c>
      <c r="B440" s="17" t="s">
        <v>4303</v>
      </c>
      <c r="C440" s="17" t="s">
        <v>4426</v>
      </c>
      <c r="D440" s="17" t="s">
        <v>1268</v>
      </c>
      <c r="E440" s="18">
        <v>0.0435</v>
      </c>
      <c r="F440" s="19">
        <v>50000</v>
      </c>
      <c r="G440" s="20">
        <v>43918</v>
      </c>
      <c r="H440" s="20">
        <v>44283</v>
      </c>
      <c r="I440" s="24">
        <v>18.125</v>
      </c>
      <c r="J440" s="20">
        <v>43921</v>
      </c>
      <c r="K440" s="17" t="s">
        <v>4199</v>
      </c>
      <c r="L440" s="25">
        <v>0.0435</v>
      </c>
      <c r="M440" s="17" t="s">
        <v>52</v>
      </c>
      <c r="N440" s="17" t="s">
        <v>4427</v>
      </c>
      <c r="O440" s="17" t="s">
        <v>5065</v>
      </c>
      <c r="P440" s="17" t="s">
        <v>53</v>
      </c>
      <c r="Q440" s="17" t="s">
        <v>4202</v>
      </c>
      <c r="R440" s="17" t="str">
        <f>VLOOKUP(O440,'[15]2019年11月-2020年3月31新贷款人员'!$O$54:$R$839,4,FALSE)</f>
        <v>李建利</v>
      </c>
      <c r="S440" s="17" t="str">
        <f>VLOOKUP(O440,'[15]2019年11月-2020年3月31新贷款人员'!$O$54:$S$839,5,FALSE)</f>
        <v>623059137803252088</v>
      </c>
      <c r="T440" s="9"/>
    </row>
    <row r="441" customHeight="1" spans="1:20">
      <c r="A441" s="17">
        <v>438</v>
      </c>
      <c r="B441" s="17" t="s">
        <v>4303</v>
      </c>
      <c r="C441" s="17" t="s">
        <v>4426</v>
      </c>
      <c r="D441" s="17" t="s">
        <v>1269</v>
      </c>
      <c r="E441" s="18">
        <v>0.0435</v>
      </c>
      <c r="F441" s="19">
        <v>50000</v>
      </c>
      <c r="G441" s="20">
        <v>43918</v>
      </c>
      <c r="H441" s="20">
        <v>44283</v>
      </c>
      <c r="I441" s="24">
        <v>18.125</v>
      </c>
      <c r="J441" s="20">
        <v>43921</v>
      </c>
      <c r="K441" s="17" t="s">
        <v>4199</v>
      </c>
      <c r="L441" s="25">
        <v>0.0435</v>
      </c>
      <c r="M441" s="17" t="s">
        <v>52</v>
      </c>
      <c r="N441" s="17" t="s">
        <v>4427</v>
      </c>
      <c r="O441" s="17" t="s">
        <v>5066</v>
      </c>
      <c r="P441" s="17" t="s">
        <v>53</v>
      </c>
      <c r="Q441" s="17" t="s">
        <v>4202</v>
      </c>
      <c r="R441" s="17" t="str">
        <f>VLOOKUP(O441,'[15]2019年11月-2020年3月31新贷款人员'!$O$54:$R$839,4,FALSE)</f>
        <v>肖凤叶</v>
      </c>
      <c r="S441" s="74" t="str">
        <f>VLOOKUP(O441,'[15]2019年11月-2020年3月31新贷款人员'!$O$54:$S$839,5,FALSE)</f>
        <v>623059137802550821</v>
      </c>
      <c r="T441" s="9"/>
    </row>
    <row r="442" customHeight="1" spans="1:20">
      <c r="A442" s="17">
        <v>439</v>
      </c>
      <c r="B442" s="17" t="s">
        <v>4303</v>
      </c>
      <c r="C442" s="17" t="s">
        <v>4433</v>
      </c>
      <c r="D442" s="17" t="s">
        <v>1270</v>
      </c>
      <c r="E442" s="18">
        <v>0.0435</v>
      </c>
      <c r="F442" s="19">
        <v>30000</v>
      </c>
      <c r="G442" s="20">
        <v>43918</v>
      </c>
      <c r="H442" s="20">
        <v>44283</v>
      </c>
      <c r="I442" s="24">
        <v>10.875</v>
      </c>
      <c r="J442" s="20">
        <v>43921</v>
      </c>
      <c r="K442" s="17" t="s">
        <v>4199</v>
      </c>
      <c r="L442" s="25">
        <v>0.0435</v>
      </c>
      <c r="M442" s="17" t="s">
        <v>52</v>
      </c>
      <c r="N442" s="17" t="s">
        <v>4434</v>
      </c>
      <c r="O442" s="17" t="s">
        <v>5067</v>
      </c>
      <c r="P442" s="17" t="s">
        <v>53</v>
      </c>
      <c r="Q442" s="17" t="s">
        <v>4202</v>
      </c>
      <c r="R442" s="17" t="str">
        <f>VLOOKUP(O442,'[15]2019年11月-2020年3月31新贷款人员'!$O$54:$R$839,4,FALSE)</f>
        <v>徐安然</v>
      </c>
      <c r="S442" s="17" t="str">
        <f>VLOOKUP(O442,'[15]2019年11月-2020年3月31新贷款人员'!$O$54:$S$839,5,FALSE)</f>
        <v>623059137801883223</v>
      </c>
      <c r="T442" s="9"/>
    </row>
    <row r="443" customHeight="1" spans="1:20">
      <c r="A443" s="17">
        <v>440</v>
      </c>
      <c r="B443" s="17" t="s">
        <v>23</v>
      </c>
      <c r="C443" s="17" t="s">
        <v>4507</v>
      </c>
      <c r="D443" s="17" t="s">
        <v>1271</v>
      </c>
      <c r="E443" s="18">
        <v>0.0435</v>
      </c>
      <c r="F443" s="19">
        <v>50000</v>
      </c>
      <c r="G443" s="20">
        <v>43918</v>
      </c>
      <c r="H443" s="20">
        <v>44283</v>
      </c>
      <c r="I443" s="24">
        <v>18.125</v>
      </c>
      <c r="J443" s="20">
        <v>43921</v>
      </c>
      <c r="K443" s="17" t="s">
        <v>4199</v>
      </c>
      <c r="L443" s="25">
        <v>0.0435</v>
      </c>
      <c r="M443" s="17" t="s">
        <v>52</v>
      </c>
      <c r="N443" s="17" t="s">
        <v>4508</v>
      </c>
      <c r="O443" s="17" t="s">
        <v>5068</v>
      </c>
      <c r="P443" s="17" t="s">
        <v>53</v>
      </c>
      <c r="Q443" s="17" t="s">
        <v>4202</v>
      </c>
      <c r="R443" s="17" t="str">
        <f>VLOOKUP(O443,[16]Sheet1!$O$4:$R$104,4,FALSE)</f>
        <v>王勉</v>
      </c>
      <c r="S443" s="17" t="str">
        <f>VLOOKUP(O443,[16]Sheet1!$O$4:$S$104,5,FALSE)</f>
        <v>623059137803413920</v>
      </c>
      <c r="T443" s="9"/>
    </row>
    <row r="444" customHeight="1" spans="1:20">
      <c r="A444" s="17">
        <v>441</v>
      </c>
      <c r="B444" s="17" t="s">
        <v>56</v>
      </c>
      <c r="C444" s="17" t="s">
        <v>4394</v>
      </c>
      <c r="D444" s="17" t="s">
        <v>1272</v>
      </c>
      <c r="E444" s="18">
        <v>0.0435</v>
      </c>
      <c r="F444" s="19">
        <v>40000</v>
      </c>
      <c r="G444" s="20">
        <v>43918</v>
      </c>
      <c r="H444" s="20">
        <v>44283</v>
      </c>
      <c r="I444" s="24">
        <v>14.5</v>
      </c>
      <c r="J444" s="20">
        <v>43921</v>
      </c>
      <c r="K444" s="17" t="s">
        <v>4199</v>
      </c>
      <c r="L444" s="25">
        <v>0.0435</v>
      </c>
      <c r="M444" s="17" t="s">
        <v>52</v>
      </c>
      <c r="N444" s="17" t="s">
        <v>5002</v>
      </c>
      <c r="O444" s="17" t="s">
        <v>5069</v>
      </c>
      <c r="P444" s="17" t="s">
        <v>53</v>
      </c>
      <c r="Q444" s="17" t="s">
        <v>4202</v>
      </c>
      <c r="R444" s="17" t="str">
        <f>VLOOKUP(O444,[14]Sheet2!$O$4:$R$93,4,FALSE)</f>
        <v>马兴望</v>
      </c>
      <c r="S444" s="74" t="str">
        <f>VLOOKUP(O444,[14]Sheet2!$O$4:$S$93,5,FALSE)</f>
        <v>623059137803461465</v>
      </c>
      <c r="T444" s="9"/>
    </row>
    <row r="445" customHeight="1" spans="1:20">
      <c r="A445" s="17">
        <v>442</v>
      </c>
      <c r="B445" s="17" t="s">
        <v>4303</v>
      </c>
      <c r="C445" s="17" t="s">
        <v>4777</v>
      </c>
      <c r="D445" s="17" t="s">
        <v>1273</v>
      </c>
      <c r="E445" s="18">
        <v>0.0435</v>
      </c>
      <c r="F445" s="19">
        <v>30000</v>
      </c>
      <c r="G445" s="20">
        <v>43920</v>
      </c>
      <c r="H445" s="20">
        <v>44285</v>
      </c>
      <c r="I445" s="24">
        <v>3.625</v>
      </c>
      <c r="J445" s="20">
        <v>43921</v>
      </c>
      <c r="K445" s="17" t="s">
        <v>4199</v>
      </c>
      <c r="L445" s="25">
        <v>0.0435</v>
      </c>
      <c r="M445" s="17" t="s">
        <v>52</v>
      </c>
      <c r="N445" s="17" t="s">
        <v>4778</v>
      </c>
      <c r="O445" s="17" t="s">
        <v>5070</v>
      </c>
      <c r="P445" s="17" t="s">
        <v>53</v>
      </c>
      <c r="Q445" s="17" t="s">
        <v>4202</v>
      </c>
      <c r="R445" s="17" t="str">
        <f>VLOOKUP(O445,'[15]2019年11月-2020年3月31新贷款人员'!$O$54:$R$839,4,FALSE)</f>
        <v>郝云堂</v>
      </c>
      <c r="S445" s="17" t="str">
        <f>VLOOKUP(O445,'[15]2019年11月-2020年3月31新贷款人员'!$O$54:$S$839,5,FALSE)</f>
        <v>00000023373593789889</v>
      </c>
      <c r="T445" s="9"/>
    </row>
    <row r="446" customHeight="1" spans="1:20">
      <c r="A446" s="17">
        <v>443</v>
      </c>
      <c r="B446" s="17" t="s">
        <v>4615</v>
      </c>
      <c r="C446" s="17" t="s">
        <v>4994</v>
      </c>
      <c r="D446" s="17" t="s">
        <v>1274</v>
      </c>
      <c r="E446" s="18">
        <v>0.0435</v>
      </c>
      <c r="F446" s="19">
        <v>30000</v>
      </c>
      <c r="G446" s="20">
        <v>43920</v>
      </c>
      <c r="H446" s="20">
        <v>44285</v>
      </c>
      <c r="I446" s="24">
        <v>3.625</v>
      </c>
      <c r="J446" s="20">
        <v>43921</v>
      </c>
      <c r="K446" s="17" t="s">
        <v>4199</v>
      </c>
      <c r="L446" s="25">
        <v>0.0435</v>
      </c>
      <c r="M446" s="17" t="s">
        <v>52</v>
      </c>
      <c r="N446" s="17" t="s">
        <v>4995</v>
      </c>
      <c r="O446" s="17" t="s">
        <v>5071</v>
      </c>
      <c r="P446" s="17" t="s">
        <v>53</v>
      </c>
      <c r="Q446" s="17" t="s">
        <v>4202</v>
      </c>
      <c r="R446" s="17" t="str">
        <f>VLOOKUP(O446,'[19]2019年11月-2020年3月31新贷款人员'!$O$4:$R$86,4,FALSE)</f>
        <v>于长江</v>
      </c>
      <c r="S446" s="74" t="str">
        <f>VLOOKUP(O446,'[19]2019年11月-2020年3月31新贷款人员'!$O$4:$S$86,5,FALSE)</f>
        <v>623059137803758597</v>
      </c>
      <c r="T446" s="9"/>
    </row>
    <row r="447" customHeight="1" spans="1:20">
      <c r="A447" s="17">
        <v>444</v>
      </c>
      <c r="B447" s="17" t="s">
        <v>63</v>
      </c>
      <c r="C447" s="17" t="s">
        <v>4247</v>
      </c>
      <c r="D447" s="17" t="s">
        <v>1275</v>
      </c>
      <c r="E447" s="18">
        <v>0.0435</v>
      </c>
      <c r="F447" s="19">
        <v>10000</v>
      </c>
      <c r="G447" s="20">
        <v>43920</v>
      </c>
      <c r="H447" s="20">
        <v>44285</v>
      </c>
      <c r="I447" s="24">
        <v>1.20833333333333</v>
      </c>
      <c r="J447" s="20">
        <v>43921</v>
      </c>
      <c r="K447" s="17" t="s">
        <v>4199</v>
      </c>
      <c r="L447" s="25">
        <v>0.0435</v>
      </c>
      <c r="M447" s="17" t="s">
        <v>52</v>
      </c>
      <c r="N447" s="17" t="s">
        <v>5072</v>
      </c>
      <c r="O447" s="17" t="s">
        <v>5073</v>
      </c>
      <c r="P447" s="17" t="s">
        <v>53</v>
      </c>
      <c r="Q447" s="17" t="s">
        <v>4202</v>
      </c>
      <c r="R447" s="17" t="str">
        <f>VLOOKUP(O447,'[17]2019.11-2020.3新贷人员贴息'!$O$3:$R$55,4,FALSE)</f>
        <v>刘东</v>
      </c>
      <c r="S447" s="74" t="str">
        <f>VLOOKUP(O447,'[17]2019.11-2020.3新贷人员贴息'!$O$3:$S$55,5,FALSE)</f>
        <v>623059137803773596</v>
      </c>
      <c r="T447" s="9"/>
    </row>
    <row r="448" customHeight="1" spans="1:20">
      <c r="A448" s="17">
        <v>445</v>
      </c>
      <c r="B448" s="17" t="s">
        <v>63</v>
      </c>
      <c r="C448" s="17" t="s">
        <v>4467</v>
      </c>
      <c r="D448" s="17" t="s">
        <v>1276</v>
      </c>
      <c r="E448" s="18">
        <v>0.0435</v>
      </c>
      <c r="F448" s="19">
        <v>10000</v>
      </c>
      <c r="G448" s="20">
        <v>43920</v>
      </c>
      <c r="H448" s="20">
        <v>44285</v>
      </c>
      <c r="I448" s="24">
        <v>1.20833333333333</v>
      </c>
      <c r="J448" s="20">
        <v>43921</v>
      </c>
      <c r="K448" s="17" t="s">
        <v>4199</v>
      </c>
      <c r="L448" s="25">
        <v>0.0435</v>
      </c>
      <c r="M448" s="17" t="s">
        <v>52</v>
      </c>
      <c r="N448" s="17" t="s">
        <v>5074</v>
      </c>
      <c r="O448" s="17" t="s">
        <v>5075</v>
      </c>
      <c r="P448" s="17" t="s">
        <v>53</v>
      </c>
      <c r="Q448" s="17" t="s">
        <v>4202</v>
      </c>
      <c r="R448" s="17" t="str">
        <f>VLOOKUP(O448,'[17]2019.11-2020.3新贷人员贴息'!$O$3:$R$55,4,FALSE)</f>
        <v>张雷刚</v>
      </c>
      <c r="S448" s="74" t="str">
        <f>VLOOKUP(O448,'[17]2019.11-2020.3新贷人员贴息'!$O$3:$S$55,5,FALSE)</f>
        <v>623059137803684009</v>
      </c>
      <c r="T448" s="9"/>
    </row>
    <row r="449" customHeight="1" spans="1:20">
      <c r="A449" s="17">
        <v>446</v>
      </c>
      <c r="B449" s="17" t="s">
        <v>71</v>
      </c>
      <c r="C449" s="17" t="s">
        <v>4491</v>
      </c>
      <c r="D449" s="17" t="s">
        <v>1277</v>
      </c>
      <c r="E449" s="18">
        <v>0.0435</v>
      </c>
      <c r="F449" s="19">
        <v>50000</v>
      </c>
      <c r="G449" s="20">
        <v>43920</v>
      </c>
      <c r="H449" s="20">
        <v>44285</v>
      </c>
      <c r="I449" s="24">
        <v>6.04166666666667</v>
      </c>
      <c r="J449" s="20">
        <v>43921</v>
      </c>
      <c r="K449" s="17" t="s">
        <v>4199</v>
      </c>
      <c r="L449" s="25">
        <v>0.0435</v>
      </c>
      <c r="M449" s="17" t="s">
        <v>52</v>
      </c>
      <c r="N449" s="17" t="s">
        <v>5076</v>
      </c>
      <c r="O449" s="17" t="s">
        <v>5077</v>
      </c>
      <c r="P449" s="17" t="s">
        <v>53</v>
      </c>
      <c r="Q449" s="17" t="s">
        <v>4202</v>
      </c>
      <c r="R449" s="17" t="str">
        <f>VLOOKUP(O449,'[7]2019年11月-2020年3月31新贷款人员'!$O$133:$R$1129,4,FALSE)</f>
        <v>兖翠翠</v>
      </c>
      <c r="S449" s="17" t="str">
        <f>VLOOKUP(O449,'[7]2019年11月-2020年3月31新贷款人员'!$O$133:$S$1129,5,FALSE)</f>
        <v>623059137800240763</v>
      </c>
      <c r="T449" s="29"/>
    </row>
    <row r="450" customHeight="1" spans="1:20">
      <c r="A450" s="17">
        <v>447</v>
      </c>
      <c r="B450" s="17" t="s">
        <v>63</v>
      </c>
      <c r="C450" s="17" t="s">
        <v>5078</v>
      </c>
      <c r="D450" s="17" t="s">
        <v>1278</v>
      </c>
      <c r="E450" s="18">
        <v>0.0435</v>
      </c>
      <c r="F450" s="19">
        <v>10000</v>
      </c>
      <c r="G450" s="20">
        <v>43920</v>
      </c>
      <c r="H450" s="20">
        <v>44285</v>
      </c>
      <c r="I450" s="24">
        <v>1.20833333333333</v>
      </c>
      <c r="J450" s="20">
        <v>43921</v>
      </c>
      <c r="K450" s="17" t="s">
        <v>4199</v>
      </c>
      <c r="L450" s="25">
        <v>0.0435</v>
      </c>
      <c r="M450" s="17" t="s">
        <v>52</v>
      </c>
      <c r="N450" s="17" t="s">
        <v>5079</v>
      </c>
      <c r="O450" s="17" t="s">
        <v>5080</v>
      </c>
      <c r="P450" s="17" t="s">
        <v>53</v>
      </c>
      <c r="Q450" s="17" t="s">
        <v>4202</v>
      </c>
      <c r="R450" s="17" t="str">
        <f>VLOOKUP(O450,'[17]2019.11-2020.3新贷人员贴息'!$O$3:$R$55,4,FALSE)</f>
        <v>耿德全</v>
      </c>
      <c r="S450" s="74" t="str">
        <f>VLOOKUP(O450,'[17]2019.11-2020.3新贷人员贴息'!$O$3:$S$55,5,FALSE)</f>
        <v>623059137802761220</v>
      </c>
      <c r="T450" s="9"/>
    </row>
    <row r="451" customHeight="1" spans="1:20">
      <c r="A451" s="17">
        <v>448</v>
      </c>
      <c r="B451" s="17" t="s">
        <v>63</v>
      </c>
      <c r="C451" s="17" t="s">
        <v>4467</v>
      </c>
      <c r="D451" s="17" t="s">
        <v>1279</v>
      </c>
      <c r="E451" s="18">
        <v>0.0435</v>
      </c>
      <c r="F451" s="19">
        <v>10000</v>
      </c>
      <c r="G451" s="20">
        <v>43920</v>
      </c>
      <c r="H451" s="20">
        <v>44285</v>
      </c>
      <c r="I451" s="24">
        <v>1.20833333333333</v>
      </c>
      <c r="J451" s="20">
        <v>43921</v>
      </c>
      <c r="K451" s="17" t="s">
        <v>4199</v>
      </c>
      <c r="L451" s="25">
        <v>0.0435</v>
      </c>
      <c r="M451" s="17" t="s">
        <v>52</v>
      </c>
      <c r="N451" s="17" t="s">
        <v>5074</v>
      </c>
      <c r="O451" s="17" t="s">
        <v>5081</v>
      </c>
      <c r="P451" s="17" t="s">
        <v>53</v>
      </c>
      <c r="Q451" s="17" t="s">
        <v>4202</v>
      </c>
      <c r="R451" s="17" t="str">
        <f>VLOOKUP(O451,'[17]2019.11-2020.3新贷人员贴息'!$O$3:$R$55,4,FALSE)</f>
        <v>鲁建伟</v>
      </c>
      <c r="S451" s="74" t="str">
        <f>VLOOKUP(O451,'[17]2019.11-2020.3新贷人员贴息'!$O$3:$S$55,5,FALSE)</f>
        <v>00000083301663785889</v>
      </c>
      <c r="T451" s="9"/>
    </row>
    <row r="452" customHeight="1" spans="1:20">
      <c r="A452" s="17">
        <v>449</v>
      </c>
      <c r="B452" s="17" t="s">
        <v>63</v>
      </c>
      <c r="C452" s="17" t="s">
        <v>4278</v>
      </c>
      <c r="D452" s="17" t="s">
        <v>1280</v>
      </c>
      <c r="E452" s="18">
        <v>0.0435</v>
      </c>
      <c r="F452" s="19">
        <v>10000</v>
      </c>
      <c r="G452" s="20">
        <v>43920</v>
      </c>
      <c r="H452" s="20">
        <v>44285</v>
      </c>
      <c r="I452" s="24">
        <v>1.20833333333333</v>
      </c>
      <c r="J452" s="20">
        <v>43921</v>
      </c>
      <c r="K452" s="17" t="s">
        <v>4199</v>
      </c>
      <c r="L452" s="25">
        <v>0.0435</v>
      </c>
      <c r="M452" s="17" t="s">
        <v>52</v>
      </c>
      <c r="N452" s="17" t="s">
        <v>5082</v>
      </c>
      <c r="O452" s="17" t="s">
        <v>5083</v>
      </c>
      <c r="P452" s="17" t="s">
        <v>53</v>
      </c>
      <c r="Q452" s="17" t="s">
        <v>4202</v>
      </c>
      <c r="R452" s="17" t="str">
        <f>VLOOKUP(O452,'[17]2019.11-2020.3新贷人员贴息'!$O$3:$R$55,4,FALSE)</f>
        <v>郑凤杰</v>
      </c>
      <c r="S452" s="74" t="str">
        <f>VLOOKUP(O452,'[17]2019.11-2020.3新贷人员贴息'!$O$3:$S$55,5,FALSE)</f>
        <v>623059137802739184</v>
      </c>
      <c r="T452" s="9"/>
    </row>
    <row r="453" customHeight="1" spans="1:20">
      <c r="A453" s="17">
        <v>450</v>
      </c>
      <c r="B453" s="17" t="s">
        <v>63</v>
      </c>
      <c r="C453" s="17" t="s">
        <v>4715</v>
      </c>
      <c r="D453" s="17" t="s">
        <v>1281</v>
      </c>
      <c r="E453" s="18">
        <v>0.0435</v>
      </c>
      <c r="F453" s="19">
        <v>10000</v>
      </c>
      <c r="G453" s="20">
        <v>43920</v>
      </c>
      <c r="H453" s="20">
        <v>44285</v>
      </c>
      <c r="I453" s="24">
        <v>1.20833333333333</v>
      </c>
      <c r="J453" s="20">
        <v>43921</v>
      </c>
      <c r="K453" s="17" t="s">
        <v>4199</v>
      </c>
      <c r="L453" s="25">
        <v>0.0435</v>
      </c>
      <c r="M453" s="17" t="s">
        <v>52</v>
      </c>
      <c r="N453" s="17" t="s">
        <v>5029</v>
      </c>
      <c r="O453" s="17" t="s">
        <v>5084</v>
      </c>
      <c r="P453" s="17" t="s">
        <v>53</v>
      </c>
      <c r="Q453" s="17" t="s">
        <v>4202</v>
      </c>
      <c r="R453" s="17" t="str">
        <f>VLOOKUP(O453,'[17]2019.11-2020.3新贷人员贴息'!$O$3:$R$55,4,FALSE)</f>
        <v>孙素英</v>
      </c>
      <c r="S453" s="74" t="str">
        <f>VLOOKUP(O453,'[17]2019.11-2020.3新贷人员贴息'!$O$3:$S$55,5,FALSE)</f>
        <v>623059137800789546</v>
      </c>
      <c r="T453" s="9"/>
    </row>
    <row r="454" customHeight="1" spans="1:20">
      <c r="A454" s="17">
        <v>451</v>
      </c>
      <c r="B454" s="17" t="s">
        <v>63</v>
      </c>
      <c r="C454" s="17" t="s">
        <v>4708</v>
      </c>
      <c r="D454" s="17" t="s">
        <v>1282</v>
      </c>
      <c r="E454" s="18">
        <v>0.0435</v>
      </c>
      <c r="F454" s="19">
        <v>10000</v>
      </c>
      <c r="G454" s="20">
        <v>43920</v>
      </c>
      <c r="H454" s="20">
        <v>44285</v>
      </c>
      <c r="I454" s="24">
        <v>1.20833333333333</v>
      </c>
      <c r="J454" s="20">
        <v>43921</v>
      </c>
      <c r="K454" s="17" t="s">
        <v>4199</v>
      </c>
      <c r="L454" s="25">
        <v>0.0435</v>
      </c>
      <c r="M454" s="17" t="s">
        <v>538</v>
      </c>
      <c r="N454" s="17" t="s">
        <v>4711</v>
      </c>
      <c r="O454" s="17" t="s">
        <v>5085</v>
      </c>
      <c r="P454" s="17" t="s">
        <v>53</v>
      </c>
      <c r="Q454" s="17" t="s">
        <v>4202</v>
      </c>
      <c r="R454" s="17" t="str">
        <f>VLOOKUP(O454,'[17]2019.11-2020.3新贷人员贴息'!$O$3:$R$55,4,FALSE)</f>
        <v>王团结</v>
      </c>
      <c r="S454" s="74" t="str">
        <f>VLOOKUP(O454,'[17]2019.11-2020.3新贷人员贴息'!$O$3:$S$55,5,FALSE)</f>
        <v>00000022367243787889</v>
      </c>
      <c r="T454" s="9"/>
    </row>
    <row r="455" customHeight="1" spans="1:20">
      <c r="A455" s="17">
        <v>452</v>
      </c>
      <c r="B455" s="17" t="s">
        <v>47</v>
      </c>
      <c r="C455" s="17" t="s">
        <v>5086</v>
      </c>
      <c r="D455" s="17" t="s">
        <v>1283</v>
      </c>
      <c r="E455" s="18">
        <v>0.0435</v>
      </c>
      <c r="F455" s="19">
        <v>50000</v>
      </c>
      <c r="G455" s="20">
        <v>43920</v>
      </c>
      <c r="H455" s="20">
        <v>44285</v>
      </c>
      <c r="I455" s="24">
        <v>6.04166666666667</v>
      </c>
      <c r="J455" s="20">
        <v>43921</v>
      </c>
      <c r="K455" s="17" t="s">
        <v>4199</v>
      </c>
      <c r="L455" s="25">
        <v>0.0435</v>
      </c>
      <c r="M455" s="17" t="s">
        <v>529</v>
      </c>
      <c r="N455" s="17" t="s">
        <v>5087</v>
      </c>
      <c r="O455" s="17" t="s">
        <v>5088</v>
      </c>
      <c r="P455" s="17" t="s">
        <v>53</v>
      </c>
      <c r="Q455" s="17" t="s">
        <v>4202</v>
      </c>
      <c r="R455" s="17" t="str">
        <f>VLOOKUP(O455,'[8]2019年11月-2020年3月31新贷款人员'!$O$4:$R$124,4,FALSE)</f>
        <v>杨文祥</v>
      </c>
      <c r="S455" s="74" t="str">
        <f>VLOOKUP(O455,'[8]2019年11月-2020年3月31新贷款人员'!$O$4:$S$124,5,FALSE)</f>
        <v>623059137800813445</v>
      </c>
      <c r="T455" s="9"/>
    </row>
    <row r="456" customHeight="1" spans="1:20">
      <c r="A456" s="17">
        <v>453</v>
      </c>
      <c r="B456" s="17" t="s">
        <v>37</v>
      </c>
      <c r="C456" s="17" t="s">
        <v>5089</v>
      </c>
      <c r="D456" s="17" t="s">
        <v>1284</v>
      </c>
      <c r="E456" s="18">
        <v>0.0435</v>
      </c>
      <c r="F456" s="19">
        <v>30000</v>
      </c>
      <c r="G456" s="20">
        <v>43920</v>
      </c>
      <c r="H456" s="20">
        <v>44285</v>
      </c>
      <c r="I456" s="24">
        <v>3.625</v>
      </c>
      <c r="J456" s="20">
        <v>43921</v>
      </c>
      <c r="K456" s="17" t="s">
        <v>4199</v>
      </c>
      <c r="L456" s="25">
        <v>0.0435</v>
      </c>
      <c r="M456" s="17" t="s">
        <v>529</v>
      </c>
      <c r="N456" s="17" t="s">
        <v>5090</v>
      </c>
      <c r="O456" s="17" t="s">
        <v>5091</v>
      </c>
      <c r="P456" s="17" t="s">
        <v>53</v>
      </c>
      <c r="Q456" s="17" t="s">
        <v>4202</v>
      </c>
      <c r="R456" s="17" t="str">
        <f>VLOOKUP(O456,'[18]2019年11月-2020年3月31新贷款人员'!$O$39:$R$1331,4,FALSE)</f>
        <v>祝来松</v>
      </c>
      <c r="S456" s="17" t="str">
        <f>VLOOKUP(O456,'[18]2019年11月-2020年3月31新贷款人员'!$O$39:$S$1331,5,FALSE)</f>
        <v>623059137802778661</v>
      </c>
      <c r="T456" s="9"/>
    </row>
    <row r="457" customHeight="1" spans="1:20">
      <c r="A457" s="17">
        <v>454</v>
      </c>
      <c r="B457" s="17" t="s">
        <v>37</v>
      </c>
      <c r="C457" s="17" t="s">
        <v>5092</v>
      </c>
      <c r="D457" s="17" t="s">
        <v>1285</v>
      </c>
      <c r="E457" s="18">
        <v>0.0435</v>
      </c>
      <c r="F457" s="19">
        <v>3000</v>
      </c>
      <c r="G457" s="20">
        <v>43920</v>
      </c>
      <c r="H457" s="20">
        <v>44285</v>
      </c>
      <c r="I457" s="24">
        <v>0.3625</v>
      </c>
      <c r="J457" s="20">
        <v>43921</v>
      </c>
      <c r="K457" s="17" t="s">
        <v>4199</v>
      </c>
      <c r="L457" s="25">
        <v>0.0435</v>
      </c>
      <c r="M457" s="17" t="s">
        <v>52</v>
      </c>
      <c r="N457" s="17" t="s">
        <v>5093</v>
      </c>
      <c r="O457" s="17" t="s">
        <v>5094</v>
      </c>
      <c r="P457" s="17" t="s">
        <v>53</v>
      </c>
      <c r="Q457" s="17" t="s">
        <v>4202</v>
      </c>
      <c r="R457" s="17" t="str">
        <f>VLOOKUP(O457,'[18]2019年11月-2020年3月31新贷款人员'!$O$39:$R$1331,4,FALSE)</f>
        <v>马保中</v>
      </c>
      <c r="S457" s="17" t="str">
        <f>VLOOKUP(O457,'[18]2019年11月-2020年3月31新贷款人员'!$O$39:$S$1331,5,FALSE)</f>
        <v>623059137802852458</v>
      </c>
      <c r="T457" s="9"/>
    </row>
    <row r="458" customHeight="1" spans="1:20">
      <c r="A458" s="17">
        <v>455</v>
      </c>
      <c r="B458" s="17" t="s">
        <v>47</v>
      </c>
      <c r="C458" s="17" t="s">
        <v>4261</v>
      </c>
      <c r="D458" s="17" t="s">
        <v>1286</v>
      </c>
      <c r="E458" s="18">
        <v>0.0435</v>
      </c>
      <c r="F458" s="19">
        <v>50000</v>
      </c>
      <c r="G458" s="20">
        <v>43920</v>
      </c>
      <c r="H458" s="20">
        <v>44285</v>
      </c>
      <c r="I458" s="24">
        <v>6.04166666666667</v>
      </c>
      <c r="J458" s="20">
        <v>43921</v>
      </c>
      <c r="K458" s="17" t="s">
        <v>4199</v>
      </c>
      <c r="L458" s="25">
        <v>0.0435</v>
      </c>
      <c r="M458" s="17" t="s">
        <v>52</v>
      </c>
      <c r="N458" s="17" t="s">
        <v>5095</v>
      </c>
      <c r="O458" s="17" t="s">
        <v>5096</v>
      </c>
      <c r="P458" s="17" t="s">
        <v>53</v>
      </c>
      <c r="Q458" s="17" t="s">
        <v>4202</v>
      </c>
      <c r="R458" s="17" t="str">
        <f>VLOOKUP(O458,'[8]2019年11月-2020年3月31新贷款人员'!$O$4:$R$124,4,FALSE)</f>
        <v>单志勇</v>
      </c>
      <c r="S458" s="74" t="str">
        <f>VLOOKUP(O458,'[8]2019年11月-2020年3月31新贷款人员'!$O$4:$S$124,5,FALSE)</f>
        <v>623059137802462399</v>
      </c>
      <c r="T458" s="9"/>
    </row>
    <row r="459" customHeight="1" spans="1:20">
      <c r="A459" s="17">
        <v>456</v>
      </c>
      <c r="B459" s="17" t="s">
        <v>47</v>
      </c>
      <c r="C459" s="17" t="s">
        <v>4261</v>
      </c>
      <c r="D459" s="17" t="s">
        <v>1287</v>
      </c>
      <c r="E459" s="18">
        <v>0.0435</v>
      </c>
      <c r="F459" s="19">
        <v>50000</v>
      </c>
      <c r="G459" s="20">
        <v>43920</v>
      </c>
      <c r="H459" s="20">
        <v>44285</v>
      </c>
      <c r="I459" s="24">
        <v>6.04166666666667</v>
      </c>
      <c r="J459" s="20">
        <v>43921</v>
      </c>
      <c r="K459" s="17" t="s">
        <v>4199</v>
      </c>
      <c r="L459" s="25">
        <v>0.0435</v>
      </c>
      <c r="M459" s="17" t="s">
        <v>52</v>
      </c>
      <c r="N459" s="17" t="s">
        <v>5097</v>
      </c>
      <c r="O459" s="17" t="s">
        <v>5098</v>
      </c>
      <c r="P459" s="17" t="s">
        <v>53</v>
      </c>
      <c r="Q459" s="17" t="s">
        <v>4202</v>
      </c>
      <c r="R459" s="17" t="str">
        <f>VLOOKUP(O459,'[8]2019年11月-2020年3月31新贷款人员'!$O$4:$R$124,4,FALSE)</f>
        <v>王松志</v>
      </c>
      <c r="S459" s="74" t="str">
        <f>VLOOKUP(O459,'[8]2019年11月-2020年3月31新贷款人员'!$O$4:$S$124,5,FALSE)</f>
        <v>623059137802086495</v>
      </c>
      <c r="T459" s="9"/>
    </row>
    <row r="460" customHeight="1" spans="1:20">
      <c r="A460" s="17">
        <v>457</v>
      </c>
      <c r="B460" s="17" t="s">
        <v>63</v>
      </c>
      <c r="C460" s="17" t="s">
        <v>4247</v>
      </c>
      <c r="D460" s="17" t="s">
        <v>1288</v>
      </c>
      <c r="E460" s="18">
        <v>0.0435</v>
      </c>
      <c r="F460" s="19">
        <v>10000</v>
      </c>
      <c r="G460" s="20">
        <v>43920</v>
      </c>
      <c r="H460" s="20">
        <v>44285</v>
      </c>
      <c r="I460" s="24">
        <v>1.20833333333333</v>
      </c>
      <c r="J460" s="20">
        <v>43921</v>
      </c>
      <c r="K460" s="17" t="s">
        <v>4199</v>
      </c>
      <c r="L460" s="25">
        <v>0.0435</v>
      </c>
      <c r="M460" s="17" t="s">
        <v>52</v>
      </c>
      <c r="N460" s="17" t="s">
        <v>5099</v>
      </c>
      <c r="O460" s="17" t="s">
        <v>5100</v>
      </c>
      <c r="P460" s="17" t="s">
        <v>53</v>
      </c>
      <c r="Q460" s="17" t="s">
        <v>4202</v>
      </c>
      <c r="R460" s="17" t="str">
        <f>VLOOKUP(O460,'[17]2019.11-2020.3新贷人员贴息'!$O$3:$R$55,4,FALSE)</f>
        <v>牛保兵</v>
      </c>
      <c r="S460" s="74" t="str">
        <f>VLOOKUP(O460,'[17]2019.11-2020.3新贷人员贴息'!$O$3:$S$55,5,FALSE)</f>
        <v>623059137801132761</v>
      </c>
      <c r="T460" s="9"/>
    </row>
    <row r="461" customHeight="1" spans="1:20">
      <c r="A461" s="17">
        <v>458</v>
      </c>
      <c r="B461" s="17" t="s">
        <v>47</v>
      </c>
      <c r="C461" s="17" t="s">
        <v>4256</v>
      </c>
      <c r="D461" s="17" t="s">
        <v>1289</v>
      </c>
      <c r="E461" s="18">
        <v>0.0435</v>
      </c>
      <c r="F461" s="19">
        <v>50000</v>
      </c>
      <c r="G461" s="20">
        <v>43920</v>
      </c>
      <c r="H461" s="20">
        <v>44285</v>
      </c>
      <c r="I461" s="24">
        <v>6.04166666666667</v>
      </c>
      <c r="J461" s="20">
        <v>43921</v>
      </c>
      <c r="K461" s="17" t="s">
        <v>4199</v>
      </c>
      <c r="L461" s="25">
        <v>0.0435</v>
      </c>
      <c r="M461" s="17" t="s">
        <v>52</v>
      </c>
      <c r="N461" s="17" t="s">
        <v>4257</v>
      </c>
      <c r="O461" s="17" t="s">
        <v>5101</v>
      </c>
      <c r="P461" s="17" t="s">
        <v>53</v>
      </c>
      <c r="Q461" s="17" t="s">
        <v>4202</v>
      </c>
      <c r="R461" s="17" t="str">
        <f>VLOOKUP(O461,'[8]2019年11月-2020年3月31新贷款人员'!$O$4:$R$124,4,FALSE)</f>
        <v>毛华</v>
      </c>
      <c r="S461" s="74" t="str">
        <f>VLOOKUP(O461,'[8]2019年11月-2020年3月31新贷款人员'!$O$4:$S$124,5,FALSE)</f>
        <v>623059137803797736</v>
      </c>
      <c r="T461" s="9"/>
    </row>
    <row r="462" customHeight="1" spans="1:20">
      <c r="A462" s="17">
        <v>459</v>
      </c>
      <c r="B462" s="17" t="s">
        <v>337</v>
      </c>
      <c r="C462" s="17" t="s">
        <v>5102</v>
      </c>
      <c r="D462" s="31" t="s">
        <v>1365</v>
      </c>
      <c r="E462" s="30" t="s">
        <v>163</v>
      </c>
      <c r="F462" s="19">
        <v>50000</v>
      </c>
      <c r="G462" s="30">
        <v>20191105</v>
      </c>
      <c r="H462" s="30">
        <v>20201104</v>
      </c>
      <c r="I462" s="17">
        <v>876</v>
      </c>
      <c r="J462" s="30">
        <v>20200331</v>
      </c>
      <c r="K462" s="17" t="s">
        <v>4199</v>
      </c>
      <c r="L462" s="30" t="s">
        <v>163</v>
      </c>
      <c r="M462" s="17" t="s">
        <v>5103</v>
      </c>
      <c r="N462" s="17" t="s">
        <v>5102</v>
      </c>
      <c r="O462" s="30" t="s">
        <v>5104</v>
      </c>
      <c r="P462" s="17" t="s">
        <v>514</v>
      </c>
      <c r="Q462" s="17" t="s">
        <v>4202</v>
      </c>
      <c r="R462" s="17" t="str">
        <f>VLOOKUP(O462,'[2]2019年11月-2020年3月31新贷款人员'!$K$4:$O$97,4,FALSE)</f>
        <v>辛克存</v>
      </c>
      <c r="S462" s="74" t="str">
        <f>VLOOKUP(O462,'[2]2019年11月-2020年3月31新贷款人员'!$K$4:$O$97,5,FALSE)</f>
        <v>623059137801937532</v>
      </c>
      <c r="T462" s="9"/>
    </row>
    <row r="463" customHeight="1" spans="1:20">
      <c r="A463" s="17">
        <v>460</v>
      </c>
      <c r="B463" s="17" t="s">
        <v>337</v>
      </c>
      <c r="C463" s="17" t="s">
        <v>5105</v>
      </c>
      <c r="D463" s="31" t="s">
        <v>1366</v>
      </c>
      <c r="E463" s="30" t="s">
        <v>163</v>
      </c>
      <c r="F463" s="19">
        <v>50000</v>
      </c>
      <c r="G463" s="30">
        <v>20191108</v>
      </c>
      <c r="H463" s="31">
        <v>20201107</v>
      </c>
      <c r="I463" s="17">
        <v>858</v>
      </c>
      <c r="J463" s="30">
        <v>20200331</v>
      </c>
      <c r="K463" s="17" t="s">
        <v>4199</v>
      </c>
      <c r="L463" s="30" t="s">
        <v>163</v>
      </c>
      <c r="M463" s="17" t="s">
        <v>5103</v>
      </c>
      <c r="N463" s="17" t="s">
        <v>5105</v>
      </c>
      <c r="O463" s="30" t="s">
        <v>5106</v>
      </c>
      <c r="P463" s="17" t="s">
        <v>514</v>
      </c>
      <c r="Q463" s="17" t="s">
        <v>4202</v>
      </c>
      <c r="R463" s="17" t="str">
        <f>VLOOKUP(O463,'[2]2019年11月-2020年3月31新贷款人员'!$K$4:$O$97,4,FALSE)</f>
        <v>鲁海港</v>
      </c>
      <c r="S463" s="74" t="str">
        <f>VLOOKUP(O463,'[2]2019年11月-2020年3月31新贷款人员'!$K$4:$O$97,5,FALSE)</f>
        <v>6213560710900083212</v>
      </c>
      <c r="T463" s="9"/>
    </row>
    <row r="464" customHeight="1" spans="1:20">
      <c r="A464" s="17">
        <v>461</v>
      </c>
      <c r="B464" s="17" t="s">
        <v>337</v>
      </c>
      <c r="C464" s="17" t="s">
        <v>5107</v>
      </c>
      <c r="D464" s="32" t="s">
        <v>1367</v>
      </c>
      <c r="E464" s="30" t="s">
        <v>163</v>
      </c>
      <c r="F464" s="19">
        <v>30000</v>
      </c>
      <c r="G464" s="30">
        <v>20191119</v>
      </c>
      <c r="H464" s="31">
        <v>20201118</v>
      </c>
      <c r="I464" s="17">
        <v>478.5</v>
      </c>
      <c r="J464" s="30">
        <v>20200331</v>
      </c>
      <c r="K464" s="17" t="s">
        <v>4199</v>
      </c>
      <c r="L464" s="30" t="s">
        <v>163</v>
      </c>
      <c r="M464" s="17" t="s">
        <v>5103</v>
      </c>
      <c r="N464" s="17" t="s">
        <v>5107</v>
      </c>
      <c r="O464" s="30" t="s">
        <v>5108</v>
      </c>
      <c r="P464" s="17" t="s">
        <v>514</v>
      </c>
      <c r="Q464" s="17" t="s">
        <v>4202</v>
      </c>
      <c r="R464" s="17" t="str">
        <f>VLOOKUP(O464,'[2]2019年11月-2020年3月31新贷款人员'!$K$4:$O$97,4,FALSE)</f>
        <v>樊丹丹</v>
      </c>
      <c r="S464" s="74" t="str">
        <f>VLOOKUP(O464,'[2]2019年11月-2020年3月31新贷款人员'!$K$4:$O$97,5,FALSE)</f>
        <v>623059137803247328</v>
      </c>
      <c r="T464" s="9"/>
    </row>
    <row r="465" customHeight="1" spans="1:20">
      <c r="A465" s="17">
        <v>462</v>
      </c>
      <c r="B465" s="17" t="s">
        <v>337</v>
      </c>
      <c r="C465" s="17" t="s">
        <v>5107</v>
      </c>
      <c r="D465" s="32" t="s">
        <v>1368</v>
      </c>
      <c r="E465" s="30" t="s">
        <v>163</v>
      </c>
      <c r="F465" s="19">
        <v>10000</v>
      </c>
      <c r="G465" s="30">
        <v>20191119</v>
      </c>
      <c r="H465" s="31">
        <v>20201118</v>
      </c>
      <c r="I465" s="17">
        <v>159.5</v>
      </c>
      <c r="J465" s="30">
        <v>20200331</v>
      </c>
      <c r="K465" s="17" t="s">
        <v>4199</v>
      </c>
      <c r="L465" s="30" t="s">
        <v>163</v>
      </c>
      <c r="M465" s="17" t="s">
        <v>5103</v>
      </c>
      <c r="N465" s="17" t="s">
        <v>5107</v>
      </c>
      <c r="O465" s="30" t="s">
        <v>5109</v>
      </c>
      <c r="P465" s="17" t="s">
        <v>514</v>
      </c>
      <c r="Q465" s="17" t="s">
        <v>4202</v>
      </c>
      <c r="R465" s="32" t="s">
        <v>1368</v>
      </c>
      <c r="S465" s="74" t="s">
        <v>5110</v>
      </c>
      <c r="T465" s="29"/>
    </row>
    <row r="466" customHeight="1" spans="1:20">
      <c r="A466" s="17">
        <v>463</v>
      </c>
      <c r="B466" s="17" t="s">
        <v>337</v>
      </c>
      <c r="C466" s="17" t="s">
        <v>5111</v>
      </c>
      <c r="D466" s="32" t="s">
        <v>1369</v>
      </c>
      <c r="E466" s="30" t="s">
        <v>163</v>
      </c>
      <c r="F466" s="19">
        <v>50000</v>
      </c>
      <c r="G466" s="30">
        <v>20191118</v>
      </c>
      <c r="H466" s="31">
        <v>20201117</v>
      </c>
      <c r="I466" s="17">
        <v>798</v>
      </c>
      <c r="J466" s="30">
        <v>20200331</v>
      </c>
      <c r="K466" s="17" t="s">
        <v>4199</v>
      </c>
      <c r="L466" s="30" t="s">
        <v>163</v>
      </c>
      <c r="M466" s="17" t="s">
        <v>5103</v>
      </c>
      <c r="N466" s="17" t="s">
        <v>5111</v>
      </c>
      <c r="O466" s="30" t="s">
        <v>5112</v>
      </c>
      <c r="P466" s="17" t="s">
        <v>514</v>
      </c>
      <c r="Q466" s="17" t="s">
        <v>4202</v>
      </c>
      <c r="R466" s="17" t="str">
        <f>VLOOKUP(O466,'[2]2019年11月-2020年3月31新贷款人员'!$K$4:$O$97,4,FALSE)</f>
        <v>豆全兵</v>
      </c>
      <c r="S466" s="74" t="str">
        <f>VLOOKUP(O466,'[2]2019年11月-2020年3月31新贷款人员'!$K$4:$O$97,5,FALSE)</f>
        <v>00000049459853780889</v>
      </c>
      <c r="T466" s="9"/>
    </row>
    <row r="467" customHeight="1" spans="1:20">
      <c r="A467" s="17">
        <v>464</v>
      </c>
      <c r="B467" s="17" t="s">
        <v>337</v>
      </c>
      <c r="C467" s="17" t="s">
        <v>5113</v>
      </c>
      <c r="D467" s="32" t="s">
        <v>1370</v>
      </c>
      <c r="E467" s="30" t="s">
        <v>163</v>
      </c>
      <c r="F467" s="19">
        <v>50000</v>
      </c>
      <c r="G467" s="30">
        <v>20191210</v>
      </c>
      <c r="H467" s="30">
        <v>20201209</v>
      </c>
      <c r="I467" s="17">
        <v>666</v>
      </c>
      <c r="J467" s="30">
        <v>20200331</v>
      </c>
      <c r="K467" s="17" t="s">
        <v>4199</v>
      </c>
      <c r="L467" s="30" t="s">
        <v>163</v>
      </c>
      <c r="M467" s="17" t="s">
        <v>5103</v>
      </c>
      <c r="N467" s="17" t="s">
        <v>5113</v>
      </c>
      <c r="O467" s="30" t="s">
        <v>5114</v>
      </c>
      <c r="P467" s="17" t="s">
        <v>514</v>
      </c>
      <c r="Q467" s="17" t="s">
        <v>4202</v>
      </c>
      <c r="R467" s="17" t="str">
        <f>VLOOKUP(O467,'[2]2019年11月-2020年3月31新贷款人员'!$K$4:$O$97,4,FALSE)</f>
        <v>王孝华</v>
      </c>
      <c r="S467" s="74" t="str">
        <f>VLOOKUP(O467,'[2]2019年11月-2020年3月31新贷款人员'!$K$4:$O$97,5,FALSE)</f>
        <v>623059137803634566</v>
      </c>
      <c r="T467" s="9"/>
    </row>
    <row r="468" customHeight="1" spans="1:20">
      <c r="A468" s="17">
        <v>465</v>
      </c>
      <c r="B468" s="17" t="s">
        <v>337</v>
      </c>
      <c r="C468" s="17" t="s">
        <v>5115</v>
      </c>
      <c r="D468" s="32" t="s">
        <v>1371</v>
      </c>
      <c r="E468" s="30" t="s">
        <v>163</v>
      </c>
      <c r="F468" s="19">
        <v>50000</v>
      </c>
      <c r="G468" s="30">
        <v>20191127</v>
      </c>
      <c r="H468" s="31">
        <v>20201126</v>
      </c>
      <c r="I468" s="17">
        <v>744</v>
      </c>
      <c r="J468" s="30">
        <v>20200331</v>
      </c>
      <c r="K468" s="17" t="s">
        <v>4199</v>
      </c>
      <c r="L468" s="30" t="s">
        <v>163</v>
      </c>
      <c r="M468" s="17" t="s">
        <v>5103</v>
      </c>
      <c r="N468" s="17" t="s">
        <v>5115</v>
      </c>
      <c r="O468" s="30" t="s">
        <v>5116</v>
      </c>
      <c r="P468" s="17" t="s">
        <v>514</v>
      </c>
      <c r="Q468" s="17" t="s">
        <v>4202</v>
      </c>
      <c r="R468" s="17" t="str">
        <f>VLOOKUP(O468,'[2]2019年11月-2020年3月31新贷款人员'!$K$4:$O$97,4,FALSE)</f>
        <v>范金贺</v>
      </c>
      <c r="S468" s="74" t="str">
        <f>VLOOKUP(O468,'[2]2019年11月-2020年3月31新贷款人员'!$K$4:$O$97,5,FALSE)</f>
        <v>37802002700007525</v>
      </c>
      <c r="T468" s="9"/>
    </row>
    <row r="469" customHeight="1" spans="1:20">
      <c r="A469" s="17">
        <v>466</v>
      </c>
      <c r="B469" s="17" t="s">
        <v>71</v>
      </c>
      <c r="C469" s="17" t="s">
        <v>5117</v>
      </c>
      <c r="D469" s="17" t="s">
        <v>1372</v>
      </c>
      <c r="E469" s="30" t="s">
        <v>163</v>
      </c>
      <c r="F469" s="19">
        <v>50000</v>
      </c>
      <c r="G469" s="30">
        <v>20200309</v>
      </c>
      <c r="H469" s="30">
        <v>20210308</v>
      </c>
      <c r="I469" s="17">
        <v>132</v>
      </c>
      <c r="J469" s="30">
        <v>20200331</v>
      </c>
      <c r="K469" s="17" t="s">
        <v>4199</v>
      </c>
      <c r="L469" s="30" t="s">
        <v>163</v>
      </c>
      <c r="M469" s="17" t="s">
        <v>5103</v>
      </c>
      <c r="N469" s="17" t="s">
        <v>5117</v>
      </c>
      <c r="O469" s="35" t="s">
        <v>5118</v>
      </c>
      <c r="P469" s="17" t="s">
        <v>514</v>
      </c>
      <c r="Q469" s="17" t="s">
        <v>4202</v>
      </c>
      <c r="R469" s="17" t="str">
        <f>VLOOKUP(O469,'[7]2019年11月-2020年3月31新贷款人员'!$O$133:$R$1129,4,FALSE)</f>
        <v>张凤彬</v>
      </c>
      <c r="S469" s="17" t="str">
        <f>VLOOKUP(O469,'[7]2019年11月-2020年3月31新贷款人员'!$O$133:$S$1129,5,FALSE)</f>
        <v>623059137803307627</v>
      </c>
      <c r="T469" s="29"/>
    </row>
    <row r="470" customHeight="1" spans="1:20">
      <c r="A470" s="17">
        <v>467</v>
      </c>
      <c r="B470" s="17" t="s">
        <v>71</v>
      </c>
      <c r="C470" s="17" t="s">
        <v>5117</v>
      </c>
      <c r="D470" s="33" t="s">
        <v>1291</v>
      </c>
      <c r="E470" s="30" t="s">
        <v>163</v>
      </c>
      <c r="F470" s="19">
        <v>30000</v>
      </c>
      <c r="G470" s="30">
        <v>20200309</v>
      </c>
      <c r="H470" s="30">
        <v>20210308</v>
      </c>
      <c r="I470" s="17">
        <v>79.8</v>
      </c>
      <c r="J470" s="30">
        <v>20200331</v>
      </c>
      <c r="K470" s="17" t="s">
        <v>4199</v>
      </c>
      <c r="L470" s="30" t="s">
        <v>163</v>
      </c>
      <c r="M470" s="17" t="s">
        <v>5103</v>
      </c>
      <c r="N470" s="17" t="s">
        <v>5117</v>
      </c>
      <c r="O470" s="35" t="s">
        <v>5119</v>
      </c>
      <c r="P470" s="17" t="s">
        <v>514</v>
      </c>
      <c r="Q470" s="17" t="s">
        <v>4202</v>
      </c>
      <c r="R470" s="33" t="s">
        <v>1291</v>
      </c>
      <c r="S470" s="75" t="s">
        <v>5120</v>
      </c>
      <c r="T470" s="9"/>
    </row>
    <row r="471" customHeight="1" spans="1:20">
      <c r="A471" s="17">
        <v>468</v>
      </c>
      <c r="B471" s="17" t="s">
        <v>71</v>
      </c>
      <c r="C471" s="17" t="s">
        <v>5121</v>
      </c>
      <c r="D471" s="33" t="s">
        <v>1373</v>
      </c>
      <c r="E471" s="30" t="s">
        <v>163</v>
      </c>
      <c r="F471" s="19">
        <v>30000</v>
      </c>
      <c r="G471" s="30">
        <v>20200309</v>
      </c>
      <c r="H471" s="30">
        <v>20210308</v>
      </c>
      <c r="I471" s="17">
        <v>79.8</v>
      </c>
      <c r="J471" s="30">
        <v>20200331</v>
      </c>
      <c r="K471" s="17" t="s">
        <v>4199</v>
      </c>
      <c r="L471" s="30" t="s">
        <v>163</v>
      </c>
      <c r="M471" s="17" t="s">
        <v>5103</v>
      </c>
      <c r="N471" s="17" t="s">
        <v>5121</v>
      </c>
      <c r="O471" s="35" t="s">
        <v>5122</v>
      </c>
      <c r="P471" s="17" t="s">
        <v>514</v>
      </c>
      <c r="Q471" s="17" t="s">
        <v>4202</v>
      </c>
      <c r="R471" s="33" t="s">
        <v>1373</v>
      </c>
      <c r="S471" s="30" t="s">
        <v>5123</v>
      </c>
      <c r="T471" s="9"/>
    </row>
    <row r="472" customHeight="1" spans="1:20">
      <c r="A472" s="17">
        <v>469</v>
      </c>
      <c r="B472" s="17" t="s">
        <v>71</v>
      </c>
      <c r="C472" s="17" t="s">
        <v>5121</v>
      </c>
      <c r="D472" s="33" t="s">
        <v>1374</v>
      </c>
      <c r="E472" s="30" t="s">
        <v>163</v>
      </c>
      <c r="F472" s="19">
        <v>50000</v>
      </c>
      <c r="G472" s="30">
        <v>20200309</v>
      </c>
      <c r="H472" s="30">
        <v>20210308</v>
      </c>
      <c r="I472" s="17">
        <v>132</v>
      </c>
      <c r="J472" s="30">
        <v>20200331</v>
      </c>
      <c r="K472" s="17" t="s">
        <v>4199</v>
      </c>
      <c r="L472" s="30" t="s">
        <v>163</v>
      </c>
      <c r="M472" s="17" t="s">
        <v>5103</v>
      </c>
      <c r="N472" s="17" t="s">
        <v>5124</v>
      </c>
      <c r="O472" s="35" t="s">
        <v>5125</v>
      </c>
      <c r="P472" s="17" t="s">
        <v>514</v>
      </c>
      <c r="Q472" s="17" t="s">
        <v>4202</v>
      </c>
      <c r="R472" s="17" t="str">
        <f>VLOOKUP(O472,'[7]2019年11月-2020年3月31新贷款人员'!$O$133:$R$1129,4,FALSE)</f>
        <v>王书安</v>
      </c>
      <c r="S472" s="17" t="str">
        <f>VLOOKUP(O472,'[7]2019年11月-2020年3月31新贷款人员'!$O$133:$S$1129,5,FALSE)</f>
        <v>37821002300006456</v>
      </c>
      <c r="T472" s="29"/>
    </row>
    <row r="473" customHeight="1" spans="1:20">
      <c r="A473" s="17">
        <v>470</v>
      </c>
      <c r="B473" s="17" t="s">
        <v>71</v>
      </c>
      <c r="C473" s="17" t="s">
        <v>5126</v>
      </c>
      <c r="D473" s="17" t="s">
        <v>1375</v>
      </c>
      <c r="E473" s="30" t="s">
        <v>163</v>
      </c>
      <c r="F473" s="19">
        <v>40000</v>
      </c>
      <c r="G473" s="30">
        <v>20200310</v>
      </c>
      <c r="H473" s="30">
        <v>20210309</v>
      </c>
      <c r="I473" s="17">
        <v>101.5</v>
      </c>
      <c r="J473" s="30">
        <v>20200331</v>
      </c>
      <c r="K473" s="17" t="s">
        <v>4199</v>
      </c>
      <c r="L473" s="30" t="s">
        <v>163</v>
      </c>
      <c r="M473" s="17" t="s">
        <v>5103</v>
      </c>
      <c r="N473" s="17" t="s">
        <v>5126</v>
      </c>
      <c r="O473" s="35" t="s">
        <v>5127</v>
      </c>
      <c r="P473" s="17" t="s">
        <v>514</v>
      </c>
      <c r="Q473" s="17" t="s">
        <v>4202</v>
      </c>
      <c r="R473" s="17" t="s">
        <v>1375</v>
      </c>
      <c r="S473" s="36" t="s">
        <v>5128</v>
      </c>
      <c r="T473" s="29"/>
    </row>
    <row r="474" customHeight="1" spans="1:20">
      <c r="A474" s="17">
        <v>471</v>
      </c>
      <c r="B474" s="17" t="s">
        <v>71</v>
      </c>
      <c r="C474" s="17" t="s">
        <v>4403</v>
      </c>
      <c r="D474" s="17" t="s">
        <v>1376</v>
      </c>
      <c r="E474" s="30" t="s">
        <v>163</v>
      </c>
      <c r="F474" s="19">
        <v>50000</v>
      </c>
      <c r="G474" s="30">
        <v>20200311</v>
      </c>
      <c r="H474" s="30">
        <v>20210310</v>
      </c>
      <c r="I474" s="17">
        <v>120</v>
      </c>
      <c r="J474" s="30">
        <v>20200331</v>
      </c>
      <c r="K474" s="17" t="s">
        <v>4199</v>
      </c>
      <c r="L474" s="30" t="s">
        <v>163</v>
      </c>
      <c r="M474" s="17" t="s">
        <v>5103</v>
      </c>
      <c r="N474" s="17" t="s">
        <v>4403</v>
      </c>
      <c r="O474" s="35" t="s">
        <v>5129</v>
      </c>
      <c r="P474" s="17" t="s">
        <v>514</v>
      </c>
      <c r="Q474" s="17" t="s">
        <v>4202</v>
      </c>
      <c r="R474" s="17" t="s">
        <v>1376</v>
      </c>
      <c r="S474" s="37" t="s">
        <v>5130</v>
      </c>
      <c r="T474" s="29"/>
    </row>
    <row r="475" customHeight="1" spans="1:20">
      <c r="A475" s="17">
        <v>472</v>
      </c>
      <c r="B475" s="17" t="s">
        <v>71</v>
      </c>
      <c r="C475" s="17" t="s">
        <v>4403</v>
      </c>
      <c r="D475" s="33" t="s">
        <v>1377</v>
      </c>
      <c r="E475" s="30" t="s">
        <v>163</v>
      </c>
      <c r="F475" s="19">
        <v>50000</v>
      </c>
      <c r="G475" s="30">
        <v>20200311</v>
      </c>
      <c r="H475" s="30">
        <v>20210310</v>
      </c>
      <c r="I475" s="17">
        <v>120</v>
      </c>
      <c r="J475" s="30">
        <v>20200331</v>
      </c>
      <c r="K475" s="17" t="s">
        <v>4199</v>
      </c>
      <c r="L475" s="30" t="s">
        <v>163</v>
      </c>
      <c r="M475" s="17" t="s">
        <v>5103</v>
      </c>
      <c r="N475" s="17" t="s">
        <v>4403</v>
      </c>
      <c r="O475" s="35" t="s">
        <v>5131</v>
      </c>
      <c r="P475" s="17" t="s">
        <v>514</v>
      </c>
      <c r="Q475" s="17" t="s">
        <v>4202</v>
      </c>
      <c r="R475" s="33" t="s">
        <v>1377</v>
      </c>
      <c r="S475" s="37" t="s">
        <v>5132</v>
      </c>
      <c r="T475" s="29"/>
    </row>
    <row r="476" customHeight="1" spans="1:20">
      <c r="A476" s="17">
        <v>473</v>
      </c>
      <c r="B476" s="17" t="s">
        <v>65</v>
      </c>
      <c r="C476" s="17" t="s">
        <v>65</v>
      </c>
      <c r="D476" s="17" t="s">
        <v>1378</v>
      </c>
      <c r="E476" s="30" t="s">
        <v>163</v>
      </c>
      <c r="F476" s="19">
        <v>50000</v>
      </c>
      <c r="G476" s="30">
        <v>20200313</v>
      </c>
      <c r="H476" s="30">
        <v>20210312</v>
      </c>
      <c r="I476" s="17">
        <v>108</v>
      </c>
      <c r="J476" s="30">
        <v>20200331</v>
      </c>
      <c r="K476" s="17" t="s">
        <v>4199</v>
      </c>
      <c r="L476" s="30" t="s">
        <v>163</v>
      </c>
      <c r="M476" s="17" t="s">
        <v>5103</v>
      </c>
      <c r="N476" s="17" t="s">
        <v>65</v>
      </c>
      <c r="O476" s="35" t="s">
        <v>5133</v>
      </c>
      <c r="P476" s="17" t="s">
        <v>514</v>
      </c>
      <c r="Q476" s="17" t="s">
        <v>4202</v>
      </c>
      <c r="R476" s="17" t="s">
        <v>1378</v>
      </c>
      <c r="S476" s="74" t="s">
        <v>5134</v>
      </c>
      <c r="T476" s="29"/>
    </row>
    <row r="477" customHeight="1" spans="1:20">
      <c r="A477" s="17">
        <v>474</v>
      </c>
      <c r="B477" s="17" t="s">
        <v>65</v>
      </c>
      <c r="C477" s="17" t="s">
        <v>65</v>
      </c>
      <c r="D477" s="33" t="s">
        <v>1379</v>
      </c>
      <c r="E477" s="30" t="s">
        <v>163</v>
      </c>
      <c r="F477" s="19">
        <v>20000</v>
      </c>
      <c r="G477" s="30">
        <v>20200313</v>
      </c>
      <c r="H477" s="30">
        <v>20210312</v>
      </c>
      <c r="I477" s="17">
        <v>43.5</v>
      </c>
      <c r="J477" s="30">
        <v>20200331</v>
      </c>
      <c r="K477" s="17" t="s">
        <v>4199</v>
      </c>
      <c r="L477" s="30" t="s">
        <v>163</v>
      </c>
      <c r="M477" s="17" t="s">
        <v>5103</v>
      </c>
      <c r="N477" s="17" t="s">
        <v>4198</v>
      </c>
      <c r="O477" s="35" t="s">
        <v>5135</v>
      </c>
      <c r="P477" s="17" t="s">
        <v>514</v>
      </c>
      <c r="Q477" s="17" t="s">
        <v>4202</v>
      </c>
      <c r="R477" s="17" t="str">
        <f>VLOOKUP(O477,'[11]2019年11月-2020年3月31新贷款人员'!$O$55:$R$950,4,FALSE)</f>
        <v>杨彦峰</v>
      </c>
      <c r="S477" s="17" t="str">
        <f>VLOOKUP(O477,'[11]2019年11月-2020年3月31新贷款人员'!$O$55:$S$950,5,FALSE)</f>
        <v>623059137800448127</v>
      </c>
      <c r="T477" s="9"/>
    </row>
    <row r="478" customHeight="1" spans="1:20">
      <c r="A478" s="17">
        <v>475</v>
      </c>
      <c r="B478" s="17" t="s">
        <v>65</v>
      </c>
      <c r="C478" s="17" t="s">
        <v>65</v>
      </c>
      <c r="D478" s="17" t="s">
        <v>1380</v>
      </c>
      <c r="E478" s="30" t="s">
        <v>163</v>
      </c>
      <c r="F478" s="19">
        <v>40000</v>
      </c>
      <c r="G478" s="30">
        <v>20200313</v>
      </c>
      <c r="H478" s="30">
        <v>20210312</v>
      </c>
      <c r="I478" s="17">
        <v>87</v>
      </c>
      <c r="J478" s="30">
        <v>20200331</v>
      </c>
      <c r="K478" s="17" t="s">
        <v>4199</v>
      </c>
      <c r="L478" s="30" t="s">
        <v>163</v>
      </c>
      <c r="M478" s="17" t="s">
        <v>5103</v>
      </c>
      <c r="N478" s="17" t="s">
        <v>4198</v>
      </c>
      <c r="O478" s="35" t="s">
        <v>5136</v>
      </c>
      <c r="P478" s="17" t="s">
        <v>514</v>
      </c>
      <c r="Q478" s="17" t="s">
        <v>4202</v>
      </c>
      <c r="R478" s="17" t="str">
        <f>VLOOKUP(O478,'[11]2019年11月-2020年3月31新贷款人员'!$O$55:$R$950,4,FALSE)</f>
        <v>张娟娟</v>
      </c>
      <c r="S478" s="17" t="str">
        <f>VLOOKUP(O478,'[11]2019年11月-2020年3月31新贷款人员'!$O$55:$S$950,5,FALSE)</f>
        <v>623059137802844992</v>
      </c>
      <c r="T478" s="9"/>
    </row>
    <row r="479" customHeight="1" spans="1:20">
      <c r="A479" s="17">
        <v>476</v>
      </c>
      <c r="B479" s="17" t="s">
        <v>65</v>
      </c>
      <c r="C479" s="17" t="s">
        <v>4327</v>
      </c>
      <c r="D479" s="33" t="s">
        <v>1381</v>
      </c>
      <c r="E479" s="30" t="s">
        <v>163</v>
      </c>
      <c r="F479" s="19">
        <v>30000</v>
      </c>
      <c r="G479" s="30">
        <v>20200313</v>
      </c>
      <c r="H479" s="30">
        <v>20210312</v>
      </c>
      <c r="I479" s="17">
        <v>65.3</v>
      </c>
      <c r="J479" s="30">
        <v>20200331</v>
      </c>
      <c r="K479" s="17" t="s">
        <v>4199</v>
      </c>
      <c r="L479" s="30" t="s">
        <v>163</v>
      </c>
      <c r="M479" s="17" t="s">
        <v>5103</v>
      </c>
      <c r="N479" s="17" t="s">
        <v>4327</v>
      </c>
      <c r="O479" s="35" t="s">
        <v>5137</v>
      </c>
      <c r="P479" s="17" t="s">
        <v>514</v>
      </c>
      <c r="Q479" s="17" t="s">
        <v>4202</v>
      </c>
      <c r="R479" s="17" t="str">
        <f>VLOOKUP(O479,'[11]2019年11月-2020年3月31新贷款人员'!$O$55:$R$950,4,FALSE)</f>
        <v>涂海军</v>
      </c>
      <c r="S479" s="17" t="str">
        <f>VLOOKUP(O479,'[11]2019年11月-2020年3月31新贷款人员'!$O$55:$S$950,5,FALSE)</f>
        <v>623059137803070191</v>
      </c>
      <c r="T479" s="9"/>
    </row>
    <row r="480" customHeight="1" spans="1:20">
      <c r="A480" s="17">
        <v>477</v>
      </c>
      <c r="B480" s="17" t="s">
        <v>65</v>
      </c>
      <c r="C480" s="17" t="s">
        <v>5138</v>
      </c>
      <c r="D480" s="17" t="s">
        <v>1382</v>
      </c>
      <c r="E480" s="30" t="s">
        <v>163</v>
      </c>
      <c r="F480" s="19">
        <v>50000</v>
      </c>
      <c r="G480" s="30">
        <v>20200316</v>
      </c>
      <c r="H480" s="30">
        <v>20210315</v>
      </c>
      <c r="I480" s="17">
        <v>90</v>
      </c>
      <c r="J480" s="30">
        <v>20200331</v>
      </c>
      <c r="K480" s="17" t="s">
        <v>4199</v>
      </c>
      <c r="L480" s="30" t="s">
        <v>163</v>
      </c>
      <c r="M480" s="17" t="s">
        <v>5103</v>
      </c>
      <c r="N480" s="17" t="s">
        <v>5139</v>
      </c>
      <c r="O480" s="35" t="s">
        <v>5140</v>
      </c>
      <c r="P480" s="17" t="s">
        <v>514</v>
      </c>
      <c r="Q480" s="17" t="s">
        <v>4202</v>
      </c>
      <c r="R480" s="17" t="str">
        <f>VLOOKUP(O480,'[11]2019年11月-2020年3月31新贷款人员'!$O$55:$R$950,4,FALSE)</f>
        <v>张东峰</v>
      </c>
      <c r="S480" s="74" t="str">
        <f>VLOOKUP(O480,'[11]2019年11月-2020年3月31新贷款人员'!$O$55:$S$950,5,FALSE)</f>
        <v>623059137802601871</v>
      </c>
      <c r="T480" s="9"/>
    </row>
    <row r="481" customHeight="1" spans="1:20">
      <c r="A481" s="17">
        <v>478</v>
      </c>
      <c r="B481" s="17" t="s">
        <v>23</v>
      </c>
      <c r="C481" s="17" t="s">
        <v>5141</v>
      </c>
      <c r="D481" s="33" t="s">
        <v>1383</v>
      </c>
      <c r="E481" s="30" t="s">
        <v>163</v>
      </c>
      <c r="F481" s="19">
        <v>30000</v>
      </c>
      <c r="G481" s="30">
        <v>20200316</v>
      </c>
      <c r="H481" s="30">
        <v>20210315</v>
      </c>
      <c r="I481" s="17">
        <v>54.4</v>
      </c>
      <c r="J481" s="30">
        <v>20200331</v>
      </c>
      <c r="K481" s="17" t="s">
        <v>4199</v>
      </c>
      <c r="L481" s="30" t="s">
        <v>163</v>
      </c>
      <c r="M481" s="17" t="s">
        <v>5103</v>
      </c>
      <c r="N481" s="17" t="s">
        <v>5141</v>
      </c>
      <c r="O481" s="35" t="s">
        <v>5142</v>
      </c>
      <c r="P481" s="17" t="s">
        <v>514</v>
      </c>
      <c r="Q481" s="17" t="s">
        <v>4202</v>
      </c>
      <c r="R481" s="17" t="str">
        <f>VLOOKUP(O481,[16]Sheet1!$O$4:$R$104,4,FALSE)</f>
        <v>赵文艺</v>
      </c>
      <c r="S481" s="17" t="str">
        <f>VLOOKUP(O481,[16]Sheet1!$O$4:$S$104,5,FALSE)</f>
        <v>37813002400011358</v>
      </c>
      <c r="T481" s="9"/>
    </row>
    <row r="482" customHeight="1" spans="1:20">
      <c r="A482" s="17">
        <v>479</v>
      </c>
      <c r="B482" s="17" t="s">
        <v>65</v>
      </c>
      <c r="C482" s="17" t="s">
        <v>4327</v>
      </c>
      <c r="D482" s="33" t="s">
        <v>1384</v>
      </c>
      <c r="E482" s="30" t="s">
        <v>163</v>
      </c>
      <c r="F482" s="19">
        <v>30000</v>
      </c>
      <c r="G482" s="30">
        <v>20200316</v>
      </c>
      <c r="H482" s="30">
        <v>20210315</v>
      </c>
      <c r="I482" s="17">
        <v>54.4</v>
      </c>
      <c r="J482" s="30">
        <v>20200331</v>
      </c>
      <c r="K482" s="17" t="s">
        <v>4199</v>
      </c>
      <c r="L482" s="30" t="s">
        <v>163</v>
      </c>
      <c r="M482" s="17" t="s">
        <v>5103</v>
      </c>
      <c r="N482" s="17" t="s">
        <v>5143</v>
      </c>
      <c r="O482" s="35" t="s">
        <v>5144</v>
      </c>
      <c r="P482" s="17" t="s">
        <v>514</v>
      </c>
      <c r="Q482" s="17" t="s">
        <v>4202</v>
      </c>
      <c r="R482" s="17" t="str">
        <f>VLOOKUP(O482,'[11]2019年11月-2020年3月31新贷款人员'!$O$55:$R$950,4,FALSE)</f>
        <v>郭红伟</v>
      </c>
      <c r="S482" s="17" t="str">
        <f>VLOOKUP(O482,'[11]2019年11月-2020年3月31新贷款人员'!$O$55:$S$950,5,FALSE)</f>
        <v>623059137802804301</v>
      </c>
      <c r="T482" s="9"/>
    </row>
    <row r="483" customHeight="1" spans="1:20">
      <c r="A483" s="17">
        <v>480</v>
      </c>
      <c r="B483" s="17" t="s">
        <v>23</v>
      </c>
      <c r="C483" s="17" t="s">
        <v>5141</v>
      </c>
      <c r="D483" s="33" t="s">
        <v>1385</v>
      </c>
      <c r="E483" s="30" t="s">
        <v>163</v>
      </c>
      <c r="F483" s="19">
        <v>50000</v>
      </c>
      <c r="G483" s="30">
        <v>20200316</v>
      </c>
      <c r="H483" s="30">
        <v>20210315</v>
      </c>
      <c r="I483" s="17">
        <v>90</v>
      </c>
      <c r="J483" s="30">
        <v>20200331</v>
      </c>
      <c r="K483" s="17" t="s">
        <v>4199</v>
      </c>
      <c r="L483" s="30" t="s">
        <v>163</v>
      </c>
      <c r="M483" s="17" t="s">
        <v>5103</v>
      </c>
      <c r="N483" s="17" t="s">
        <v>5141</v>
      </c>
      <c r="O483" s="35" t="s">
        <v>5145</v>
      </c>
      <c r="P483" s="17" t="s">
        <v>514</v>
      </c>
      <c r="Q483" s="17" t="s">
        <v>4202</v>
      </c>
      <c r="R483" s="17" t="str">
        <f>VLOOKUP(O483,[16]Sheet1!$O$4:$R$104,4,FALSE)</f>
        <v>赵立峰</v>
      </c>
      <c r="S483" s="74" t="str">
        <f>VLOOKUP(O483,[16]Sheet1!$O$4:$S$104,5,FALSE)</f>
        <v>622991137800217467</v>
      </c>
      <c r="T483" s="9"/>
    </row>
    <row r="484" customHeight="1" spans="1:20">
      <c r="A484" s="17">
        <v>481</v>
      </c>
      <c r="B484" s="17" t="s">
        <v>23</v>
      </c>
      <c r="C484" s="17" t="s">
        <v>4515</v>
      </c>
      <c r="D484" s="17" t="s">
        <v>1386</v>
      </c>
      <c r="E484" s="30" t="s">
        <v>163</v>
      </c>
      <c r="F484" s="19">
        <v>50000</v>
      </c>
      <c r="G484" s="30">
        <v>20200316</v>
      </c>
      <c r="H484" s="30">
        <v>20210315</v>
      </c>
      <c r="I484" s="17">
        <v>90</v>
      </c>
      <c r="J484" s="30">
        <v>20200331</v>
      </c>
      <c r="K484" s="17" t="s">
        <v>4199</v>
      </c>
      <c r="L484" s="30" t="s">
        <v>163</v>
      </c>
      <c r="M484" s="17" t="s">
        <v>5103</v>
      </c>
      <c r="N484" s="17" t="s">
        <v>4515</v>
      </c>
      <c r="O484" s="35" t="s">
        <v>5146</v>
      </c>
      <c r="P484" s="17" t="s">
        <v>514</v>
      </c>
      <c r="Q484" s="17" t="s">
        <v>4202</v>
      </c>
      <c r="R484" s="17" t="str">
        <f>VLOOKUP(O484,[16]Sheet1!$O$4:$R$104,4,FALSE)</f>
        <v>付延勇</v>
      </c>
      <c r="S484" s="17" t="str">
        <f>VLOOKUP(O484,[16]Sheet1!$O$4:$S$104,5,FALSE)</f>
        <v>623059137802214733</v>
      </c>
      <c r="T484" s="9"/>
    </row>
    <row r="485" customHeight="1" spans="1:20">
      <c r="A485" s="17">
        <v>482</v>
      </c>
      <c r="B485" s="17" t="s">
        <v>65</v>
      </c>
      <c r="C485" s="17" t="s">
        <v>5147</v>
      </c>
      <c r="D485" s="17" t="s">
        <v>1387</v>
      </c>
      <c r="E485" s="30" t="s">
        <v>163</v>
      </c>
      <c r="F485" s="19">
        <v>40000</v>
      </c>
      <c r="G485" s="30">
        <v>20200319</v>
      </c>
      <c r="H485" s="30">
        <v>20210318</v>
      </c>
      <c r="I485" s="17">
        <v>57.6</v>
      </c>
      <c r="J485" s="30">
        <v>20200331</v>
      </c>
      <c r="K485" s="17" t="s">
        <v>4199</v>
      </c>
      <c r="L485" s="30" t="s">
        <v>163</v>
      </c>
      <c r="M485" s="17" t="s">
        <v>5103</v>
      </c>
      <c r="N485" s="17" t="s">
        <v>5147</v>
      </c>
      <c r="O485" s="35" t="s">
        <v>5148</v>
      </c>
      <c r="P485" s="17" t="s">
        <v>514</v>
      </c>
      <c r="Q485" s="17" t="s">
        <v>4202</v>
      </c>
      <c r="R485" s="17" t="str">
        <f>VLOOKUP(O485,'[11]2019年11月-2020年3月31新贷款人员'!$O$55:$R$950,4,FALSE)</f>
        <v>艾振伟</v>
      </c>
      <c r="S485" s="74" t="str">
        <f>VLOOKUP(O485,'[11]2019年11月-2020年3月31新贷款人员'!$O$55:$S$950,5,FALSE)</f>
        <v>623059137803746394</v>
      </c>
      <c r="T485" s="9"/>
    </row>
    <row r="486" customHeight="1" spans="1:20">
      <c r="A486" s="17">
        <v>483</v>
      </c>
      <c r="B486" s="17" t="s">
        <v>56</v>
      </c>
      <c r="C486" s="17" t="s">
        <v>5149</v>
      </c>
      <c r="D486" s="17" t="s">
        <v>1388</v>
      </c>
      <c r="E486" s="30" t="s">
        <v>163</v>
      </c>
      <c r="F486" s="19">
        <v>50000</v>
      </c>
      <c r="G486" s="30">
        <v>20200319</v>
      </c>
      <c r="H486" s="30">
        <v>20210318</v>
      </c>
      <c r="I486" s="17">
        <v>72</v>
      </c>
      <c r="J486" s="30">
        <v>20200331</v>
      </c>
      <c r="K486" s="17" t="s">
        <v>4199</v>
      </c>
      <c r="L486" s="30" t="s">
        <v>163</v>
      </c>
      <c r="M486" s="17" t="s">
        <v>5103</v>
      </c>
      <c r="N486" s="17" t="s">
        <v>5150</v>
      </c>
      <c r="O486" s="35" t="s">
        <v>5151</v>
      </c>
      <c r="P486" s="17" t="s">
        <v>514</v>
      </c>
      <c r="Q486" s="17" t="s">
        <v>4202</v>
      </c>
      <c r="R486" s="17" t="str">
        <f>VLOOKUP(O486,[14]Sheet2!$O$4:$R$93,4,FALSE)</f>
        <v>王振克</v>
      </c>
      <c r="S486" s="74" t="str">
        <f>VLOOKUP(O486,[14]Sheet2!$O$4:$S$93,5,FALSE)</f>
        <v>623059137803146157</v>
      </c>
      <c r="T486" s="9"/>
    </row>
    <row r="487" customHeight="1" spans="1:20">
      <c r="A487" s="17">
        <v>484</v>
      </c>
      <c r="B487" s="17" t="s">
        <v>56</v>
      </c>
      <c r="C487" s="17" t="s">
        <v>5152</v>
      </c>
      <c r="D487" s="17" t="s">
        <v>1389</v>
      </c>
      <c r="E487" s="30" t="s">
        <v>163</v>
      </c>
      <c r="F487" s="19">
        <v>50000</v>
      </c>
      <c r="G487" s="30">
        <v>20200319</v>
      </c>
      <c r="H487" s="30">
        <v>20210318</v>
      </c>
      <c r="I487" s="17">
        <v>72</v>
      </c>
      <c r="J487" s="30">
        <v>20200331</v>
      </c>
      <c r="K487" s="17" t="s">
        <v>4199</v>
      </c>
      <c r="L487" s="30" t="s">
        <v>163</v>
      </c>
      <c r="M487" s="17" t="s">
        <v>5103</v>
      </c>
      <c r="N487" s="17" t="s">
        <v>5152</v>
      </c>
      <c r="O487" s="35" t="s">
        <v>5151</v>
      </c>
      <c r="P487" s="17" t="s">
        <v>514</v>
      </c>
      <c r="Q487" s="17" t="s">
        <v>4202</v>
      </c>
      <c r="R487" s="17" t="str">
        <f>VLOOKUP(O487,[14]Sheet2!$O$4:$R$93,4,FALSE)</f>
        <v>王振克</v>
      </c>
      <c r="S487" s="74" t="str">
        <f>VLOOKUP(O487,[14]Sheet2!$O$4:$S$93,5,FALSE)</f>
        <v>623059137803146157</v>
      </c>
      <c r="T487" s="9"/>
    </row>
    <row r="488" customHeight="1" spans="1:20">
      <c r="A488" s="17">
        <v>485</v>
      </c>
      <c r="B488" s="17" t="s">
        <v>56</v>
      </c>
      <c r="C488" s="17" t="s">
        <v>5152</v>
      </c>
      <c r="D488" s="33" t="s">
        <v>1390</v>
      </c>
      <c r="E488" s="30" t="s">
        <v>163</v>
      </c>
      <c r="F488" s="34">
        <v>50000</v>
      </c>
      <c r="G488" s="30">
        <v>20200319</v>
      </c>
      <c r="H488" s="30">
        <v>20210318</v>
      </c>
      <c r="I488" s="17">
        <v>72</v>
      </c>
      <c r="J488" s="30">
        <v>20200331</v>
      </c>
      <c r="K488" s="17" t="s">
        <v>4199</v>
      </c>
      <c r="L488" s="30" t="s">
        <v>163</v>
      </c>
      <c r="M488" s="17" t="s">
        <v>5103</v>
      </c>
      <c r="N488" s="17" t="s">
        <v>5152</v>
      </c>
      <c r="O488" s="35" t="s">
        <v>5153</v>
      </c>
      <c r="P488" s="17" t="s">
        <v>514</v>
      </c>
      <c r="Q488" s="17" t="s">
        <v>4202</v>
      </c>
      <c r="R488" s="17" t="str">
        <f>VLOOKUP(O488,[14]Sheet2!$O$4:$R$93,4,FALSE)</f>
        <v>王贺勤</v>
      </c>
      <c r="S488" s="74" t="str">
        <f>VLOOKUP(O488,[14]Sheet2!$O$4:$S$93,5,FALSE)</f>
        <v>00000201888653788889</v>
      </c>
      <c r="T488" s="9"/>
    </row>
    <row r="489" customHeight="1" spans="1:20">
      <c r="A489" s="17">
        <v>486</v>
      </c>
      <c r="B489" s="17" t="s">
        <v>23</v>
      </c>
      <c r="C489" s="17" t="s">
        <v>5154</v>
      </c>
      <c r="D489" s="17" t="s">
        <v>1391</v>
      </c>
      <c r="E489" s="30" t="s">
        <v>163</v>
      </c>
      <c r="F489" s="19">
        <v>50000</v>
      </c>
      <c r="G489" s="30">
        <v>20200320</v>
      </c>
      <c r="H489" s="30">
        <v>20210321</v>
      </c>
      <c r="I489" s="17">
        <v>66</v>
      </c>
      <c r="J489" s="30">
        <v>20200331</v>
      </c>
      <c r="K489" s="17" t="s">
        <v>4199</v>
      </c>
      <c r="L489" s="30" t="s">
        <v>163</v>
      </c>
      <c r="M489" s="17" t="s">
        <v>5103</v>
      </c>
      <c r="N489" s="17" t="s">
        <v>5154</v>
      </c>
      <c r="O489" s="35" t="s">
        <v>5155</v>
      </c>
      <c r="P489" s="17" t="s">
        <v>514</v>
      </c>
      <c r="Q489" s="17" t="s">
        <v>4202</v>
      </c>
      <c r="R489" s="17" t="str">
        <f>VLOOKUP(O489,[16]Sheet1!$O$4:$R$104,4,FALSE)</f>
        <v>高坤</v>
      </c>
      <c r="S489" s="17" t="str">
        <f>VLOOKUP(O489,[16]Sheet1!$O$4:$S$104,5,FALSE)</f>
        <v>623059137802566280</v>
      </c>
      <c r="T489" s="9"/>
    </row>
    <row r="490" customHeight="1" spans="1:20">
      <c r="A490" s="17">
        <v>487</v>
      </c>
      <c r="B490" s="17" t="s">
        <v>56</v>
      </c>
      <c r="C490" s="17" t="s">
        <v>5149</v>
      </c>
      <c r="D490" s="17" t="s">
        <v>1392</v>
      </c>
      <c r="E490" s="30" t="s">
        <v>163</v>
      </c>
      <c r="F490" s="19">
        <v>30000</v>
      </c>
      <c r="G490" s="30">
        <v>20200320</v>
      </c>
      <c r="H490" s="30">
        <v>20210321</v>
      </c>
      <c r="I490" s="17">
        <v>39.9</v>
      </c>
      <c r="J490" s="30">
        <v>20200331</v>
      </c>
      <c r="K490" s="17" t="s">
        <v>4199</v>
      </c>
      <c r="L490" s="30" t="s">
        <v>163</v>
      </c>
      <c r="M490" s="17" t="s">
        <v>5103</v>
      </c>
      <c r="N490" s="17" t="s">
        <v>5156</v>
      </c>
      <c r="O490" s="35" t="s">
        <v>5157</v>
      </c>
      <c r="P490" s="17" t="s">
        <v>514</v>
      </c>
      <c r="Q490" s="17" t="s">
        <v>4202</v>
      </c>
      <c r="R490" s="17" t="str">
        <f>VLOOKUP(O490,[14]Sheet2!$O$4:$R$93,4,FALSE)</f>
        <v>董振峰</v>
      </c>
      <c r="S490" s="74" t="str">
        <f>VLOOKUP(O490,[14]Sheet2!$O$4:$S$93,5,FALSE)</f>
        <v>37812002900011455</v>
      </c>
      <c r="T490" s="9"/>
    </row>
    <row r="491" customHeight="1" spans="1:20">
      <c r="A491" s="17">
        <v>488</v>
      </c>
      <c r="B491" s="17" t="s">
        <v>5158</v>
      </c>
      <c r="C491" s="17" t="s">
        <v>5158</v>
      </c>
      <c r="D491" s="33" t="s">
        <v>1393</v>
      </c>
      <c r="E491" s="30" t="s">
        <v>163</v>
      </c>
      <c r="F491" s="19">
        <v>20000</v>
      </c>
      <c r="G491" s="30">
        <v>20200320</v>
      </c>
      <c r="H491" s="30">
        <v>20210321</v>
      </c>
      <c r="I491" s="17">
        <v>26.4</v>
      </c>
      <c r="J491" s="30">
        <v>20200331</v>
      </c>
      <c r="K491" s="17" t="s">
        <v>4199</v>
      </c>
      <c r="L491" s="30" t="s">
        <v>163</v>
      </c>
      <c r="M491" s="17" t="s">
        <v>5103</v>
      </c>
      <c r="N491" s="17" t="s">
        <v>5158</v>
      </c>
      <c r="O491" s="35" t="s">
        <v>5159</v>
      </c>
      <c r="P491" s="17" t="s">
        <v>514</v>
      </c>
      <c r="Q491" s="17" t="s">
        <v>4202</v>
      </c>
      <c r="R491" s="17" t="str">
        <f>VLOOKUP(O491,[9]贷款未到期或已还款需贴息人员1!$L$3:$O$219,4,FALSE)</f>
        <v>张纪全</v>
      </c>
      <c r="S491" s="17" t="str">
        <f>VLOOKUP(O491,[9]贷款未到期或已还款需贴息人员1!$L$3:$P$219,5,FALSE)</f>
        <v>623059137801289371</v>
      </c>
      <c r="T491" s="9"/>
    </row>
    <row r="492" customHeight="1" spans="1:20">
      <c r="A492" s="17">
        <v>489</v>
      </c>
      <c r="B492" s="17" t="s">
        <v>5158</v>
      </c>
      <c r="C492" s="17" t="s">
        <v>5160</v>
      </c>
      <c r="D492" s="33" t="s">
        <v>1394</v>
      </c>
      <c r="E492" s="30" t="s">
        <v>163</v>
      </c>
      <c r="F492" s="34">
        <v>40000</v>
      </c>
      <c r="G492" s="30">
        <v>20200320</v>
      </c>
      <c r="H492" s="30">
        <v>20210321</v>
      </c>
      <c r="I492" s="17">
        <v>52.8</v>
      </c>
      <c r="J492" s="30">
        <v>20200331</v>
      </c>
      <c r="K492" s="17" t="s">
        <v>4199</v>
      </c>
      <c r="L492" s="30" t="s">
        <v>163</v>
      </c>
      <c r="M492" s="17" t="s">
        <v>5103</v>
      </c>
      <c r="N492" s="17" t="s">
        <v>5160</v>
      </c>
      <c r="O492" s="35" t="s">
        <v>5161</v>
      </c>
      <c r="P492" s="17" t="s">
        <v>514</v>
      </c>
      <c r="Q492" s="17" t="s">
        <v>4202</v>
      </c>
      <c r="R492" s="17" t="str">
        <f>VLOOKUP(O492,[9]贷款未到期或已还款需贴息人员1!$L$3:$O$219,4,FALSE)</f>
        <v>钟红卫</v>
      </c>
      <c r="S492" s="74" t="str">
        <f>VLOOKUP(O492,[9]贷款未到期或已还款需贴息人员1!$L$3:$P$219,5,FALSE)</f>
        <v>623059137802731611</v>
      </c>
      <c r="T492" s="9"/>
    </row>
    <row r="493" customHeight="1" spans="1:20">
      <c r="A493" s="17">
        <v>490</v>
      </c>
      <c r="B493" s="17" t="s">
        <v>56</v>
      </c>
      <c r="C493" s="17" t="s">
        <v>5152</v>
      </c>
      <c r="D493" s="17" t="s">
        <v>1395</v>
      </c>
      <c r="E493" s="30" t="s">
        <v>163</v>
      </c>
      <c r="F493" s="19">
        <v>50000</v>
      </c>
      <c r="G493" s="30">
        <v>20200323</v>
      </c>
      <c r="H493" s="30">
        <v>20210322</v>
      </c>
      <c r="I493" s="17">
        <v>48</v>
      </c>
      <c r="J493" s="30">
        <v>20200331</v>
      </c>
      <c r="K493" s="17" t="s">
        <v>4199</v>
      </c>
      <c r="L493" s="30" t="s">
        <v>163</v>
      </c>
      <c r="M493" s="17" t="s">
        <v>5103</v>
      </c>
      <c r="N493" s="17" t="s">
        <v>5152</v>
      </c>
      <c r="O493" s="35" t="s">
        <v>5162</v>
      </c>
      <c r="P493" s="17" t="s">
        <v>514</v>
      </c>
      <c r="Q493" s="17" t="s">
        <v>4202</v>
      </c>
      <c r="R493" s="17" t="str">
        <f>VLOOKUP(O493,[14]Sheet2!$O$4:$R$93,4,FALSE)</f>
        <v>李秀英</v>
      </c>
      <c r="S493" s="74" t="str">
        <f>VLOOKUP(O493,[14]Sheet2!$O$4:$S$93,5,FALSE)</f>
        <v>37812002800008948</v>
      </c>
      <c r="T493" s="9"/>
    </row>
    <row r="494" customHeight="1" spans="1:20">
      <c r="A494" s="17">
        <v>491</v>
      </c>
      <c r="B494" s="17" t="s">
        <v>56</v>
      </c>
      <c r="C494" s="17" t="s">
        <v>5149</v>
      </c>
      <c r="D494" s="33" t="s">
        <v>1396</v>
      </c>
      <c r="E494" s="30" t="s">
        <v>163</v>
      </c>
      <c r="F494" s="19">
        <v>30000</v>
      </c>
      <c r="G494" s="30">
        <v>20200323</v>
      </c>
      <c r="H494" s="30">
        <v>20210322</v>
      </c>
      <c r="I494" s="17">
        <v>29</v>
      </c>
      <c r="J494" s="30">
        <v>20200331</v>
      </c>
      <c r="K494" s="17" t="s">
        <v>4199</v>
      </c>
      <c r="L494" s="30" t="s">
        <v>163</v>
      </c>
      <c r="M494" s="17" t="s">
        <v>5103</v>
      </c>
      <c r="N494" s="17" t="s">
        <v>5156</v>
      </c>
      <c r="O494" s="35" t="s">
        <v>5163</v>
      </c>
      <c r="P494" s="17" t="s">
        <v>514</v>
      </c>
      <c r="Q494" s="17" t="s">
        <v>4202</v>
      </c>
      <c r="R494" s="17" t="str">
        <f>VLOOKUP(O494,[14]Sheet2!$O$4:$R$93,4,FALSE)</f>
        <v>董备战</v>
      </c>
      <c r="S494" s="74" t="str">
        <f>VLOOKUP(O494,[14]Sheet2!$O$4:$S$93,5,FALSE)</f>
        <v>623059137803409969</v>
      </c>
      <c r="T494" s="9"/>
    </row>
    <row r="495" customHeight="1" spans="1:20">
      <c r="A495" s="17">
        <v>492</v>
      </c>
      <c r="B495" s="17" t="s">
        <v>23</v>
      </c>
      <c r="C495" s="17" t="s">
        <v>5154</v>
      </c>
      <c r="D495" s="33" t="s">
        <v>1397</v>
      </c>
      <c r="E495" s="30" t="s">
        <v>163</v>
      </c>
      <c r="F495" s="19">
        <v>40000</v>
      </c>
      <c r="G495" s="30">
        <v>20200323</v>
      </c>
      <c r="H495" s="30">
        <v>20210322</v>
      </c>
      <c r="I495" s="17">
        <v>38.4</v>
      </c>
      <c r="J495" s="30">
        <v>20200331</v>
      </c>
      <c r="K495" s="17" t="s">
        <v>4199</v>
      </c>
      <c r="L495" s="30" t="s">
        <v>163</v>
      </c>
      <c r="M495" s="17" t="s">
        <v>5103</v>
      </c>
      <c r="N495" s="17" t="s">
        <v>5164</v>
      </c>
      <c r="O495" s="35" t="s">
        <v>5165</v>
      </c>
      <c r="P495" s="17" t="s">
        <v>514</v>
      </c>
      <c r="Q495" s="17" t="s">
        <v>4202</v>
      </c>
      <c r="R495" s="17" t="str">
        <f>VLOOKUP(O495,[16]Sheet1!$O$4:$R$104,4,FALSE)</f>
        <v>高源</v>
      </c>
      <c r="S495" s="17" t="str">
        <f>VLOOKUP(O495,[16]Sheet1!$O$4:$S$104,5,FALSE)</f>
        <v>623059137800007295</v>
      </c>
      <c r="T495" s="9"/>
    </row>
    <row r="496" customHeight="1" spans="1:20">
      <c r="A496" s="17">
        <v>493</v>
      </c>
      <c r="B496" s="17" t="s">
        <v>5158</v>
      </c>
      <c r="C496" s="17" t="s">
        <v>5166</v>
      </c>
      <c r="D496" s="33" t="s">
        <v>1398</v>
      </c>
      <c r="E496" s="30" t="s">
        <v>163</v>
      </c>
      <c r="F496" s="19">
        <v>10000</v>
      </c>
      <c r="G496" s="30">
        <v>20200323</v>
      </c>
      <c r="H496" s="30">
        <v>20210322</v>
      </c>
      <c r="I496" s="17">
        <v>9.6</v>
      </c>
      <c r="J496" s="30">
        <v>20200331</v>
      </c>
      <c r="K496" s="17" t="s">
        <v>4199</v>
      </c>
      <c r="L496" s="30" t="s">
        <v>163</v>
      </c>
      <c r="M496" s="17" t="s">
        <v>5103</v>
      </c>
      <c r="N496" s="17" t="s">
        <v>5166</v>
      </c>
      <c r="O496" s="35" t="s">
        <v>5167</v>
      </c>
      <c r="P496" s="17" t="s">
        <v>514</v>
      </c>
      <c r="Q496" s="17" t="s">
        <v>4202</v>
      </c>
      <c r="R496" s="17" t="str">
        <f>VLOOKUP(O496,[9]贷款未到期或已还款需贴息人员1!$L$3:$O$219,4,FALSE)</f>
        <v>戚赵霞</v>
      </c>
      <c r="S496" s="17" t="str">
        <f>VLOOKUP(O496,[9]贷款未到期或已还款需贴息人员1!$L$3:$P$219,5,FALSE)</f>
        <v>6213560710900109314</v>
      </c>
      <c r="T496" s="9"/>
    </row>
    <row r="497" customHeight="1" spans="1:20">
      <c r="A497" s="17">
        <v>494</v>
      </c>
      <c r="B497" s="17" t="s">
        <v>23</v>
      </c>
      <c r="C497" s="17" t="s">
        <v>4518</v>
      </c>
      <c r="D497" s="33" t="s">
        <v>1399</v>
      </c>
      <c r="E497" s="30" t="s">
        <v>163</v>
      </c>
      <c r="F497" s="19">
        <v>40000</v>
      </c>
      <c r="G497" s="30">
        <v>20200323</v>
      </c>
      <c r="H497" s="30">
        <v>20210322</v>
      </c>
      <c r="I497" s="17">
        <v>38.4</v>
      </c>
      <c r="J497" s="30">
        <v>20200331</v>
      </c>
      <c r="K497" s="17" t="s">
        <v>4199</v>
      </c>
      <c r="L497" s="30" t="s">
        <v>163</v>
      </c>
      <c r="M497" s="17" t="s">
        <v>5103</v>
      </c>
      <c r="N497" s="17" t="s">
        <v>4518</v>
      </c>
      <c r="O497" s="35" t="s">
        <v>5168</v>
      </c>
      <c r="P497" s="17" t="s">
        <v>514</v>
      </c>
      <c r="Q497" s="17" t="s">
        <v>4202</v>
      </c>
      <c r="R497" s="17" t="str">
        <f>VLOOKUP(O497,[16]Sheet1!$O$4:$R$104,4,FALSE)</f>
        <v>刘泽坤</v>
      </c>
      <c r="S497" s="17" t="str">
        <f>VLOOKUP(O497,[16]Sheet1!$O$4:$S$104,5,FALSE)</f>
        <v>00000118221543782889</v>
      </c>
      <c r="T497" s="9"/>
    </row>
    <row r="498" customHeight="1" spans="1:20">
      <c r="A498" s="17">
        <v>495</v>
      </c>
      <c r="B498" s="17" t="s">
        <v>56</v>
      </c>
      <c r="C498" s="17" t="s">
        <v>5149</v>
      </c>
      <c r="D498" s="17" t="s">
        <v>1400</v>
      </c>
      <c r="E498" s="30" t="s">
        <v>163</v>
      </c>
      <c r="F498" s="19">
        <v>30000</v>
      </c>
      <c r="G498" s="30">
        <v>20200324</v>
      </c>
      <c r="H498" s="30">
        <v>20210323</v>
      </c>
      <c r="I498" s="17">
        <v>25.4</v>
      </c>
      <c r="J498" s="30">
        <v>20200331</v>
      </c>
      <c r="K498" s="17" t="s">
        <v>4199</v>
      </c>
      <c r="L498" s="30" t="s">
        <v>163</v>
      </c>
      <c r="M498" s="17" t="s">
        <v>5103</v>
      </c>
      <c r="N498" s="17" t="s">
        <v>5156</v>
      </c>
      <c r="O498" s="35" t="s">
        <v>5169</v>
      </c>
      <c r="P498" s="17" t="s">
        <v>514</v>
      </c>
      <c r="Q498" s="17" t="s">
        <v>4202</v>
      </c>
      <c r="R498" s="17" t="str">
        <f>VLOOKUP(O498,[14]Sheet2!$O$4:$R$93,4,FALSE)</f>
        <v>董进堂</v>
      </c>
      <c r="S498" s="74" t="str">
        <f>VLOOKUP(O498,[14]Sheet2!$O$4:$S$93,5,FALSE)</f>
        <v>00000070704623789889</v>
      </c>
      <c r="T498" s="9"/>
    </row>
    <row r="499" customHeight="1" spans="1:20">
      <c r="A499" s="17">
        <v>496</v>
      </c>
      <c r="B499" s="17" t="s">
        <v>56</v>
      </c>
      <c r="C499" s="17" t="s">
        <v>5152</v>
      </c>
      <c r="D499" s="17" t="s">
        <v>1401</v>
      </c>
      <c r="E499" s="30" t="s">
        <v>163</v>
      </c>
      <c r="F499" s="19">
        <v>20000</v>
      </c>
      <c r="G499" s="30">
        <v>20200324</v>
      </c>
      <c r="H499" s="30">
        <v>20210323</v>
      </c>
      <c r="I499" s="17">
        <v>16.8</v>
      </c>
      <c r="J499" s="30">
        <v>20200331</v>
      </c>
      <c r="K499" s="17" t="s">
        <v>4199</v>
      </c>
      <c r="L499" s="30" t="s">
        <v>163</v>
      </c>
      <c r="M499" s="17" t="s">
        <v>5103</v>
      </c>
      <c r="N499" s="17" t="s">
        <v>5152</v>
      </c>
      <c r="O499" s="35" t="s">
        <v>5170</v>
      </c>
      <c r="P499" s="17" t="s">
        <v>514</v>
      </c>
      <c r="Q499" s="17" t="s">
        <v>4202</v>
      </c>
      <c r="R499" s="17" t="str">
        <f>VLOOKUP(O499,[14]Sheet2!$O$4:$R$93,4,FALSE)</f>
        <v>高平山</v>
      </c>
      <c r="S499" s="74" t="str">
        <f>VLOOKUP(O499,[14]Sheet2!$O$4:$S$93,5,FALSE)</f>
        <v>37812002800008953</v>
      </c>
      <c r="T499" s="9"/>
    </row>
    <row r="500" customHeight="1" spans="1:20">
      <c r="A500" s="17">
        <v>497</v>
      </c>
      <c r="B500" s="17" t="s">
        <v>56</v>
      </c>
      <c r="C500" s="17" t="s">
        <v>5149</v>
      </c>
      <c r="D500" s="33" t="s">
        <v>1402</v>
      </c>
      <c r="E500" s="30" t="s">
        <v>163</v>
      </c>
      <c r="F500" s="19">
        <v>50000</v>
      </c>
      <c r="G500" s="30">
        <v>20200324</v>
      </c>
      <c r="H500" s="30">
        <v>20210323</v>
      </c>
      <c r="I500" s="17">
        <v>42</v>
      </c>
      <c r="J500" s="30">
        <v>20200331</v>
      </c>
      <c r="K500" s="17" t="s">
        <v>4199</v>
      </c>
      <c r="L500" s="30" t="s">
        <v>163</v>
      </c>
      <c r="M500" s="17" t="s">
        <v>5103</v>
      </c>
      <c r="N500" s="17" t="s">
        <v>5171</v>
      </c>
      <c r="O500" s="35" t="s">
        <v>5172</v>
      </c>
      <c r="P500" s="17" t="s">
        <v>514</v>
      </c>
      <c r="Q500" s="17" t="s">
        <v>4202</v>
      </c>
      <c r="R500" s="17" t="s">
        <v>1402</v>
      </c>
      <c r="S500" s="74" t="s">
        <v>5173</v>
      </c>
      <c r="T500" s="9"/>
    </row>
    <row r="501" customHeight="1" spans="1:20">
      <c r="A501" s="17">
        <v>498</v>
      </c>
      <c r="B501" s="17" t="s">
        <v>23</v>
      </c>
      <c r="C501" s="17" t="s">
        <v>4518</v>
      </c>
      <c r="D501" s="33" t="s">
        <v>1403</v>
      </c>
      <c r="E501" s="30" t="s">
        <v>163</v>
      </c>
      <c r="F501" s="19">
        <v>30000</v>
      </c>
      <c r="G501" s="30">
        <v>20200324</v>
      </c>
      <c r="H501" s="30">
        <v>20210323</v>
      </c>
      <c r="I501" s="17">
        <v>25.4</v>
      </c>
      <c r="J501" s="30">
        <v>20200331</v>
      </c>
      <c r="K501" s="17" t="s">
        <v>4199</v>
      </c>
      <c r="L501" s="30" t="s">
        <v>163</v>
      </c>
      <c r="M501" s="17" t="s">
        <v>5103</v>
      </c>
      <c r="N501" s="17" t="s">
        <v>4518</v>
      </c>
      <c r="O501" s="35" t="s">
        <v>5174</v>
      </c>
      <c r="P501" s="17" t="s">
        <v>514</v>
      </c>
      <c r="Q501" s="17" t="s">
        <v>4202</v>
      </c>
      <c r="R501" s="17" t="str">
        <f>VLOOKUP(O501,[16]Sheet1!$O$4:$R$104,4,FALSE)</f>
        <v>刘俊领</v>
      </c>
      <c r="S501" s="17" t="str">
        <f>VLOOKUP(O501,[16]Sheet1!$O$4:$S$104,5,FALSE)</f>
        <v>623059137803007466</v>
      </c>
      <c r="T501" s="9"/>
    </row>
    <row r="502" customHeight="1" spans="1:20">
      <c r="A502" s="17">
        <v>499</v>
      </c>
      <c r="B502" s="17" t="s">
        <v>71</v>
      </c>
      <c r="C502" s="17" t="s">
        <v>4403</v>
      </c>
      <c r="D502" s="17" t="s">
        <v>1404</v>
      </c>
      <c r="E502" s="30" t="s">
        <v>163</v>
      </c>
      <c r="F502" s="19">
        <v>40000</v>
      </c>
      <c r="G502" s="30">
        <v>20200324</v>
      </c>
      <c r="H502" s="30">
        <v>20210323</v>
      </c>
      <c r="I502" s="17">
        <v>33.6</v>
      </c>
      <c r="J502" s="30">
        <v>20200331</v>
      </c>
      <c r="K502" s="17" t="s">
        <v>4199</v>
      </c>
      <c r="L502" s="30" t="s">
        <v>163</v>
      </c>
      <c r="M502" s="17" t="s">
        <v>5103</v>
      </c>
      <c r="N502" s="17" t="s">
        <v>4403</v>
      </c>
      <c r="O502" s="35" t="s">
        <v>5175</v>
      </c>
      <c r="P502" s="17" t="s">
        <v>514</v>
      </c>
      <c r="Q502" s="17" t="s">
        <v>4202</v>
      </c>
      <c r="R502" s="17" t="str">
        <f>VLOOKUP(O502,'[7]2019年11月-2020年3月31新贷款人员'!$O$133:$R$1129,4,FALSE)</f>
        <v>李永领</v>
      </c>
      <c r="S502" s="17" t="str">
        <f>VLOOKUP(O502,'[7]2019年11月-2020年3月31新贷款人员'!$O$133:$S$1129,5,FALSE)</f>
        <v>623059137803641306</v>
      </c>
      <c r="T502" s="29"/>
    </row>
    <row r="503" customHeight="1" spans="1:20">
      <c r="A503" s="17">
        <v>500</v>
      </c>
      <c r="B503" s="17" t="s">
        <v>23</v>
      </c>
      <c r="C503" s="17" t="s">
        <v>4518</v>
      </c>
      <c r="D503" s="33" t="s">
        <v>1405</v>
      </c>
      <c r="E503" s="30" t="s">
        <v>163</v>
      </c>
      <c r="F503" s="19">
        <v>50000</v>
      </c>
      <c r="G503" s="30">
        <v>20200325</v>
      </c>
      <c r="H503" s="30">
        <v>20210324</v>
      </c>
      <c r="I503" s="17">
        <v>36</v>
      </c>
      <c r="J503" s="30">
        <v>20200331</v>
      </c>
      <c r="K503" s="17" t="s">
        <v>4199</v>
      </c>
      <c r="L503" s="30" t="s">
        <v>163</v>
      </c>
      <c r="M503" s="17" t="s">
        <v>5103</v>
      </c>
      <c r="N503" s="17" t="s">
        <v>4518</v>
      </c>
      <c r="O503" s="35" t="s">
        <v>5176</v>
      </c>
      <c r="P503" s="17" t="s">
        <v>514</v>
      </c>
      <c r="Q503" s="17" t="s">
        <v>4202</v>
      </c>
      <c r="R503" s="17" t="str">
        <f>VLOOKUP(O503,[16]Sheet1!$O$4:$R$104,4,FALSE)</f>
        <v>牛三亚</v>
      </c>
      <c r="S503" s="17" t="str">
        <f>VLOOKUP(O503,[16]Sheet1!$O$4:$S$104,5,FALSE)</f>
        <v>37813002800014345</v>
      </c>
      <c r="T503" s="9"/>
    </row>
    <row r="504" customHeight="1" spans="1:20">
      <c r="A504" s="17">
        <v>501</v>
      </c>
      <c r="B504" s="17" t="s">
        <v>23</v>
      </c>
      <c r="C504" s="17" t="s">
        <v>5177</v>
      </c>
      <c r="D504" s="17" t="s">
        <v>1406</v>
      </c>
      <c r="E504" s="30" t="s">
        <v>163</v>
      </c>
      <c r="F504" s="19">
        <v>50000</v>
      </c>
      <c r="G504" s="30">
        <v>20200325</v>
      </c>
      <c r="H504" s="30">
        <v>20210324</v>
      </c>
      <c r="I504" s="17">
        <v>36</v>
      </c>
      <c r="J504" s="30">
        <v>20200331</v>
      </c>
      <c r="K504" s="17" t="s">
        <v>4199</v>
      </c>
      <c r="L504" s="30" t="s">
        <v>163</v>
      </c>
      <c r="M504" s="17" t="s">
        <v>5103</v>
      </c>
      <c r="N504" s="17" t="s">
        <v>5177</v>
      </c>
      <c r="O504" s="35" t="s">
        <v>5178</v>
      </c>
      <c r="P504" s="17" t="s">
        <v>514</v>
      </c>
      <c r="Q504" s="17" t="s">
        <v>4202</v>
      </c>
      <c r="R504" s="17" t="str">
        <f>VLOOKUP(O504,[16]Sheet1!$O$4:$R$104,4,FALSE)</f>
        <v>马安安</v>
      </c>
      <c r="S504" s="74" t="str">
        <f>VLOOKUP(O504,[16]Sheet1!$O$4:$S$104,5,FALSE)</f>
        <v>623059137803633006</v>
      </c>
      <c r="T504" s="9"/>
    </row>
    <row r="505" customHeight="1" spans="1:20">
      <c r="A505" s="17">
        <v>502</v>
      </c>
      <c r="B505" s="17" t="s">
        <v>56</v>
      </c>
      <c r="C505" s="17" t="s">
        <v>5149</v>
      </c>
      <c r="D505" s="33" t="s">
        <v>1407</v>
      </c>
      <c r="E505" s="30" t="s">
        <v>163</v>
      </c>
      <c r="F505" s="19">
        <v>40000</v>
      </c>
      <c r="G505" s="30">
        <v>20200325</v>
      </c>
      <c r="H505" s="30">
        <v>20210324</v>
      </c>
      <c r="I505" s="17">
        <v>28.8</v>
      </c>
      <c r="J505" s="30">
        <v>20200331</v>
      </c>
      <c r="K505" s="17" t="s">
        <v>4199</v>
      </c>
      <c r="L505" s="30" t="s">
        <v>163</v>
      </c>
      <c r="M505" s="17" t="s">
        <v>5103</v>
      </c>
      <c r="N505" s="17" t="s">
        <v>5156</v>
      </c>
      <c r="O505" s="35" t="s">
        <v>5179</v>
      </c>
      <c r="P505" s="17" t="s">
        <v>514</v>
      </c>
      <c r="Q505" s="17" t="s">
        <v>4202</v>
      </c>
      <c r="R505" s="17" t="str">
        <f>VLOOKUP(O505,[14]Sheet2!$O$4:$R$93,4,FALSE)</f>
        <v>董国军</v>
      </c>
      <c r="S505" s="74" t="str">
        <f>VLOOKUP(O505,[14]Sheet2!$O$4:$S$93,5,FALSE)</f>
        <v>623059137803409902</v>
      </c>
      <c r="T505" s="9"/>
    </row>
    <row r="506" customHeight="1" spans="1:20">
      <c r="A506" s="17">
        <v>503</v>
      </c>
      <c r="B506" s="17" t="s">
        <v>56</v>
      </c>
      <c r="C506" s="17" t="s">
        <v>5149</v>
      </c>
      <c r="D506" s="17" t="s">
        <v>1408</v>
      </c>
      <c r="E506" s="30" t="s">
        <v>163</v>
      </c>
      <c r="F506" s="19">
        <v>40000</v>
      </c>
      <c r="G506" s="30">
        <v>20200325</v>
      </c>
      <c r="H506" s="30">
        <v>20210324</v>
      </c>
      <c r="I506" s="17">
        <v>28.8</v>
      </c>
      <c r="J506" s="30">
        <v>20200331</v>
      </c>
      <c r="K506" s="17" t="s">
        <v>4199</v>
      </c>
      <c r="L506" s="30" t="s">
        <v>163</v>
      </c>
      <c r="M506" s="17" t="s">
        <v>5103</v>
      </c>
      <c r="N506" s="17" t="s">
        <v>5156</v>
      </c>
      <c r="O506" s="35" t="s">
        <v>5180</v>
      </c>
      <c r="P506" s="17" t="s">
        <v>514</v>
      </c>
      <c r="Q506" s="17" t="s">
        <v>4202</v>
      </c>
      <c r="R506" s="17" t="str">
        <f>VLOOKUP(O506,[14]Sheet2!$O$4:$R$93,4,FALSE)</f>
        <v>李志民</v>
      </c>
      <c r="S506" s="74" t="str">
        <f>VLOOKUP(O506,[14]Sheet2!$O$4:$S$93,5,FALSE)</f>
        <v>623059137803041911</v>
      </c>
      <c r="T506" s="9"/>
    </row>
    <row r="507" customHeight="1" spans="1:20">
      <c r="A507" s="17">
        <v>504</v>
      </c>
      <c r="B507" s="17" t="s">
        <v>56</v>
      </c>
      <c r="C507" s="17" t="s">
        <v>5149</v>
      </c>
      <c r="D507" s="17" t="s">
        <v>1409</v>
      </c>
      <c r="E507" s="30" t="s">
        <v>163</v>
      </c>
      <c r="F507" s="19">
        <v>30000</v>
      </c>
      <c r="G507" s="30">
        <v>20200325</v>
      </c>
      <c r="H507" s="30">
        <v>20210324</v>
      </c>
      <c r="I507" s="17">
        <v>21.8</v>
      </c>
      <c r="J507" s="30">
        <v>20200331</v>
      </c>
      <c r="K507" s="17" t="s">
        <v>4199</v>
      </c>
      <c r="L507" s="30" t="s">
        <v>163</v>
      </c>
      <c r="M507" s="17" t="s">
        <v>5103</v>
      </c>
      <c r="N507" s="17" t="s">
        <v>5156</v>
      </c>
      <c r="O507" s="35" t="s">
        <v>5181</v>
      </c>
      <c r="P507" s="17" t="s">
        <v>514</v>
      </c>
      <c r="Q507" s="17" t="s">
        <v>4202</v>
      </c>
      <c r="R507" s="17" t="str">
        <f>VLOOKUP(O507,[14]Sheet2!$O$4:$R$93,4,FALSE)</f>
        <v>闫秀丽</v>
      </c>
      <c r="S507" s="74" t="str">
        <f>VLOOKUP(O507,[14]Sheet2!$O$4:$S$93,5,FALSE)</f>
        <v>623059137802052661</v>
      </c>
      <c r="T507" s="9"/>
    </row>
    <row r="508" customHeight="1" spans="1:20">
      <c r="A508" s="17">
        <v>505</v>
      </c>
      <c r="B508" s="17" t="s">
        <v>56</v>
      </c>
      <c r="C508" s="17" t="s">
        <v>5149</v>
      </c>
      <c r="D508" s="33" t="s">
        <v>1410</v>
      </c>
      <c r="E508" s="30" t="s">
        <v>163</v>
      </c>
      <c r="F508" s="19">
        <v>30000</v>
      </c>
      <c r="G508" s="30">
        <v>20200325</v>
      </c>
      <c r="H508" s="30">
        <v>20210324</v>
      </c>
      <c r="I508" s="17">
        <v>21.8</v>
      </c>
      <c r="J508" s="30">
        <v>20200331</v>
      </c>
      <c r="K508" s="17" t="s">
        <v>4199</v>
      </c>
      <c r="L508" s="30" t="s">
        <v>163</v>
      </c>
      <c r="M508" s="17" t="s">
        <v>5103</v>
      </c>
      <c r="N508" s="17" t="s">
        <v>5156</v>
      </c>
      <c r="O508" s="35" t="s">
        <v>5182</v>
      </c>
      <c r="P508" s="17" t="s">
        <v>514</v>
      </c>
      <c r="Q508" s="17" t="s">
        <v>4202</v>
      </c>
      <c r="R508" s="17" t="str">
        <f>VLOOKUP(O508,[14]Sheet2!$O$4:$R$93,4,FALSE)</f>
        <v>刘国俊</v>
      </c>
      <c r="S508" s="74" t="str">
        <f>VLOOKUP(O508,[14]Sheet2!$O$4:$S$93,5,FALSE)</f>
        <v>623059137801340190</v>
      </c>
      <c r="T508" s="9"/>
    </row>
    <row r="509" customHeight="1" spans="1:20">
      <c r="A509" s="17">
        <v>506</v>
      </c>
      <c r="B509" s="17" t="s">
        <v>54</v>
      </c>
      <c r="C509" s="17" t="s">
        <v>5183</v>
      </c>
      <c r="D509" s="33" t="s">
        <v>1411</v>
      </c>
      <c r="E509" s="30" t="s">
        <v>163</v>
      </c>
      <c r="F509" s="19">
        <v>50000</v>
      </c>
      <c r="G509" s="30">
        <v>20200325</v>
      </c>
      <c r="H509" s="30">
        <v>20210324</v>
      </c>
      <c r="I509" s="17">
        <v>36</v>
      </c>
      <c r="J509" s="30">
        <v>20200331</v>
      </c>
      <c r="K509" s="17" t="s">
        <v>4199</v>
      </c>
      <c r="L509" s="30" t="s">
        <v>163</v>
      </c>
      <c r="M509" s="17" t="s">
        <v>5103</v>
      </c>
      <c r="N509" s="17" t="s">
        <v>5183</v>
      </c>
      <c r="O509" s="35" t="s">
        <v>5184</v>
      </c>
      <c r="P509" s="17" t="s">
        <v>514</v>
      </c>
      <c r="Q509" s="17" t="s">
        <v>4202</v>
      </c>
      <c r="R509" s="17" t="str">
        <f>VLOOKUP(O509,[22]Sheet1!$O$4:$R$61,4,FALSE)</f>
        <v>蒋如良</v>
      </c>
      <c r="S509" s="17" t="str">
        <f>VLOOKUP(O509,[22]Sheet1!$O$4:$S$61,5,FALSE)</f>
        <v>00000026773633783889</v>
      </c>
      <c r="T509" s="9"/>
    </row>
    <row r="510" customHeight="1" spans="1:20">
      <c r="A510" s="17">
        <v>507</v>
      </c>
      <c r="B510" s="17" t="s">
        <v>337</v>
      </c>
      <c r="C510" s="17" t="s">
        <v>5185</v>
      </c>
      <c r="D510" s="33" t="s">
        <v>1412</v>
      </c>
      <c r="E510" s="30" t="s">
        <v>163</v>
      </c>
      <c r="F510" s="19">
        <v>30000</v>
      </c>
      <c r="G510" s="30">
        <v>20200326</v>
      </c>
      <c r="H510" s="30">
        <v>20210325</v>
      </c>
      <c r="I510" s="17">
        <v>18.1</v>
      </c>
      <c r="J510" s="30">
        <v>20200331</v>
      </c>
      <c r="K510" s="17" t="s">
        <v>4199</v>
      </c>
      <c r="L510" s="30" t="s">
        <v>163</v>
      </c>
      <c r="M510" s="17" t="s">
        <v>5103</v>
      </c>
      <c r="N510" s="17" t="s">
        <v>5186</v>
      </c>
      <c r="O510" s="35" t="s">
        <v>5187</v>
      </c>
      <c r="P510" s="17" t="s">
        <v>514</v>
      </c>
      <c r="Q510" s="17" t="s">
        <v>4202</v>
      </c>
      <c r="R510" s="17" t="str">
        <f>VLOOKUP(O510,'[2]2019年11月-2020年3月31新贷款人员'!$K$4:$O$97,4,FALSE)</f>
        <v>马中山</v>
      </c>
      <c r="S510" s="74" t="str">
        <f>VLOOKUP(O510,'[2]2019年11月-2020年3月31新贷款人员'!$K$4:$O$97,5,FALSE)</f>
        <v>00000084370073788889</v>
      </c>
      <c r="T510" s="9"/>
    </row>
    <row r="511" customHeight="1" spans="1:20">
      <c r="A511" s="17">
        <v>508</v>
      </c>
      <c r="B511" s="17" t="s">
        <v>65</v>
      </c>
      <c r="C511" s="17" t="s">
        <v>5188</v>
      </c>
      <c r="D511" s="17" t="s">
        <v>1413</v>
      </c>
      <c r="E511" s="30" t="s">
        <v>163</v>
      </c>
      <c r="F511" s="19">
        <v>30000</v>
      </c>
      <c r="G511" s="30">
        <v>20200326</v>
      </c>
      <c r="H511" s="30">
        <v>20210325</v>
      </c>
      <c r="I511" s="17">
        <v>18.1</v>
      </c>
      <c r="J511" s="30">
        <v>20200331</v>
      </c>
      <c r="K511" s="17" t="s">
        <v>4199</v>
      </c>
      <c r="L511" s="30" t="s">
        <v>163</v>
      </c>
      <c r="M511" s="17" t="s">
        <v>5103</v>
      </c>
      <c r="N511" s="17" t="s">
        <v>5188</v>
      </c>
      <c r="O511" s="35" t="s">
        <v>5189</v>
      </c>
      <c r="P511" s="17" t="s">
        <v>514</v>
      </c>
      <c r="Q511" s="17" t="s">
        <v>4202</v>
      </c>
      <c r="R511" s="17" t="str">
        <f>VLOOKUP(O511,'[11]2019年11月-2020年3月31新贷款人员'!$O$55:$R$950,4,FALSE)</f>
        <v>马松领</v>
      </c>
      <c r="S511" s="74" t="str">
        <f>VLOOKUP(O511,'[11]2019年11月-2020年3月31新贷款人员'!$O$55:$S$950,5,FALSE)</f>
        <v>623059137803504355</v>
      </c>
      <c r="T511" s="9"/>
    </row>
    <row r="512" customHeight="1" spans="1:20">
      <c r="A512" s="17">
        <v>509</v>
      </c>
      <c r="B512" s="17" t="s">
        <v>65</v>
      </c>
      <c r="C512" s="17" t="s">
        <v>5190</v>
      </c>
      <c r="D512" s="33" t="s">
        <v>1414</v>
      </c>
      <c r="E512" s="30" t="s">
        <v>163</v>
      </c>
      <c r="F512" s="19">
        <v>30000</v>
      </c>
      <c r="G512" s="30">
        <v>20200326</v>
      </c>
      <c r="H512" s="30">
        <v>20210325</v>
      </c>
      <c r="I512" s="17">
        <v>18.1</v>
      </c>
      <c r="J512" s="30">
        <v>20200331</v>
      </c>
      <c r="K512" s="17" t="s">
        <v>4199</v>
      </c>
      <c r="L512" s="30" t="s">
        <v>163</v>
      </c>
      <c r="M512" s="17" t="s">
        <v>5103</v>
      </c>
      <c r="N512" s="17" t="s">
        <v>5190</v>
      </c>
      <c r="O512" s="35" t="s">
        <v>5191</v>
      </c>
      <c r="P512" s="17" t="s">
        <v>514</v>
      </c>
      <c r="Q512" s="17" t="s">
        <v>4202</v>
      </c>
      <c r="R512" s="17" t="str">
        <f>VLOOKUP(O512,'[11]2019年11月-2020年3月31新贷款人员'!$O$55:$R$950,4,FALSE)</f>
        <v>王欢乐</v>
      </c>
      <c r="S512" s="74" t="str">
        <f>VLOOKUP(O512,'[11]2019年11月-2020年3月31新贷款人员'!$O$55:$S$950,5,FALSE)</f>
        <v>623059137802997477</v>
      </c>
      <c r="T512" s="9"/>
    </row>
    <row r="513" customHeight="1" spans="1:20">
      <c r="A513" s="17">
        <v>510</v>
      </c>
      <c r="B513" s="17" t="s">
        <v>56</v>
      </c>
      <c r="C513" s="17" t="s">
        <v>5149</v>
      </c>
      <c r="D513" s="33" t="s">
        <v>1415</v>
      </c>
      <c r="E513" s="30" t="s">
        <v>163</v>
      </c>
      <c r="F513" s="19">
        <v>40000</v>
      </c>
      <c r="G513" s="30">
        <v>20200326</v>
      </c>
      <c r="H513" s="30">
        <v>20210325</v>
      </c>
      <c r="I513" s="17">
        <v>24</v>
      </c>
      <c r="J513" s="30">
        <v>20200331</v>
      </c>
      <c r="K513" s="17" t="s">
        <v>4199</v>
      </c>
      <c r="L513" s="30" t="s">
        <v>163</v>
      </c>
      <c r="M513" s="17" t="s">
        <v>5103</v>
      </c>
      <c r="N513" s="17" t="s">
        <v>5156</v>
      </c>
      <c r="O513" s="35" t="s">
        <v>5192</v>
      </c>
      <c r="P513" s="17" t="s">
        <v>514</v>
      </c>
      <c r="Q513" s="17" t="s">
        <v>4202</v>
      </c>
      <c r="R513" s="17" t="str">
        <f>VLOOKUP(O513,[14]Sheet2!$O$4:$R$93,4,FALSE)</f>
        <v>郭三兵</v>
      </c>
      <c r="S513" s="74" t="str">
        <f>VLOOKUP(O513,[14]Sheet2!$O$4:$S$93,5,FALSE)</f>
        <v>623059137802623511</v>
      </c>
      <c r="T513" s="9"/>
    </row>
    <row r="514" customHeight="1" spans="1:20">
      <c r="A514" s="17">
        <v>511</v>
      </c>
      <c r="B514" s="17" t="s">
        <v>56</v>
      </c>
      <c r="C514" s="17" t="s">
        <v>5149</v>
      </c>
      <c r="D514" s="17" t="s">
        <v>1416</v>
      </c>
      <c r="E514" s="30" t="s">
        <v>163</v>
      </c>
      <c r="F514" s="19">
        <v>40000</v>
      </c>
      <c r="G514" s="30">
        <v>20200327</v>
      </c>
      <c r="H514" s="30">
        <v>20210326</v>
      </c>
      <c r="I514" s="17">
        <v>19.2</v>
      </c>
      <c r="J514" s="30">
        <v>20200331</v>
      </c>
      <c r="K514" s="17" t="s">
        <v>4199</v>
      </c>
      <c r="L514" s="30" t="s">
        <v>163</v>
      </c>
      <c r="M514" s="17" t="s">
        <v>5103</v>
      </c>
      <c r="N514" s="17" t="s">
        <v>5156</v>
      </c>
      <c r="O514" s="35" t="s">
        <v>5193</v>
      </c>
      <c r="P514" s="17" t="s">
        <v>514</v>
      </c>
      <c r="Q514" s="17" t="s">
        <v>4202</v>
      </c>
      <c r="R514" s="17" t="str">
        <f>VLOOKUP(O514,[14]Sheet2!$O$4:$R$93,4,FALSE)</f>
        <v>郭玉齐</v>
      </c>
      <c r="S514" s="74" t="str">
        <f>VLOOKUP(O514,[14]Sheet2!$O$4:$S$93,5,FALSE)</f>
        <v>623059137802621986</v>
      </c>
      <c r="T514" s="9"/>
    </row>
    <row r="515" customHeight="1" spans="1:20">
      <c r="A515" s="17">
        <v>512</v>
      </c>
      <c r="B515" s="17" t="s">
        <v>56</v>
      </c>
      <c r="C515" s="17" t="s">
        <v>5149</v>
      </c>
      <c r="D515" s="17" t="s">
        <v>1417</v>
      </c>
      <c r="E515" s="30" t="s">
        <v>163</v>
      </c>
      <c r="F515" s="19">
        <v>10000</v>
      </c>
      <c r="G515" s="30">
        <v>20200327</v>
      </c>
      <c r="H515" s="30">
        <v>20210326</v>
      </c>
      <c r="I515" s="17">
        <v>4.8</v>
      </c>
      <c r="J515" s="30">
        <v>20200331</v>
      </c>
      <c r="K515" s="17" t="s">
        <v>4199</v>
      </c>
      <c r="L515" s="30" t="s">
        <v>163</v>
      </c>
      <c r="M515" s="17" t="s">
        <v>5103</v>
      </c>
      <c r="N515" s="17" t="s">
        <v>5156</v>
      </c>
      <c r="O515" s="35" t="s">
        <v>5194</v>
      </c>
      <c r="P515" s="17" t="s">
        <v>514</v>
      </c>
      <c r="Q515" s="17" t="s">
        <v>4202</v>
      </c>
      <c r="R515" s="17" t="str">
        <f>VLOOKUP(O515,[14]Sheet2!$O$4:$R$93,4,FALSE)</f>
        <v>刘长林</v>
      </c>
      <c r="S515" s="74" t="str">
        <f>VLOOKUP(O515,[14]Sheet2!$O$4:$S$93,5,FALSE)</f>
        <v>37812002600013856</v>
      </c>
      <c r="T515" s="9"/>
    </row>
    <row r="516" customHeight="1" spans="1:20">
      <c r="A516" s="17">
        <v>513</v>
      </c>
      <c r="B516" s="17" t="s">
        <v>56</v>
      </c>
      <c r="C516" s="17" t="s">
        <v>5149</v>
      </c>
      <c r="D516" s="33" t="s">
        <v>1418</v>
      </c>
      <c r="E516" s="30" t="s">
        <v>163</v>
      </c>
      <c r="F516" s="19">
        <v>50000</v>
      </c>
      <c r="G516" s="30">
        <v>20200327</v>
      </c>
      <c r="H516" s="30">
        <v>20210326</v>
      </c>
      <c r="I516" s="17">
        <v>24</v>
      </c>
      <c r="J516" s="30">
        <v>20200331</v>
      </c>
      <c r="K516" s="17" t="s">
        <v>4199</v>
      </c>
      <c r="L516" s="30" t="s">
        <v>163</v>
      </c>
      <c r="M516" s="17" t="s">
        <v>5103</v>
      </c>
      <c r="N516" s="17" t="s">
        <v>5149</v>
      </c>
      <c r="O516" s="35" t="s">
        <v>5195</v>
      </c>
      <c r="P516" s="17" t="s">
        <v>514</v>
      </c>
      <c r="Q516" s="17" t="s">
        <v>4202</v>
      </c>
      <c r="R516" s="17" t="str">
        <f>VLOOKUP(O516,[14]Sheet2!$O$4:$R$93,4,FALSE)</f>
        <v>董国彬</v>
      </c>
      <c r="S516" s="74" t="str">
        <f>VLOOKUP(O516,[14]Sheet2!$O$4:$S$93,5,FALSE)</f>
        <v>37812002700011456</v>
      </c>
      <c r="T516" s="9"/>
    </row>
    <row r="517" customHeight="1" spans="1:20">
      <c r="A517" s="17">
        <v>514</v>
      </c>
      <c r="B517" s="17" t="s">
        <v>54</v>
      </c>
      <c r="C517" s="17" t="s">
        <v>5196</v>
      </c>
      <c r="D517" s="17" t="s">
        <v>5197</v>
      </c>
      <c r="E517" s="30" t="s">
        <v>163</v>
      </c>
      <c r="F517" s="19">
        <v>30000</v>
      </c>
      <c r="G517" s="30">
        <v>20200327</v>
      </c>
      <c r="H517" s="30">
        <v>20210326</v>
      </c>
      <c r="I517" s="17">
        <v>14.5</v>
      </c>
      <c r="J517" s="30">
        <v>20200331</v>
      </c>
      <c r="K517" s="17" t="s">
        <v>4199</v>
      </c>
      <c r="L517" s="30" t="s">
        <v>163</v>
      </c>
      <c r="M517" s="17" t="s">
        <v>5103</v>
      </c>
      <c r="N517" s="17" t="s">
        <v>5196</v>
      </c>
      <c r="O517" s="35" t="s">
        <v>5198</v>
      </c>
      <c r="P517" s="17" t="s">
        <v>514</v>
      </c>
      <c r="Q517" s="17" t="s">
        <v>4202</v>
      </c>
      <c r="R517" s="17" t="str">
        <f>VLOOKUP(O517,[22]Sheet1!$O$4:$R$61,4,FALSE)</f>
        <v>耿志恒</v>
      </c>
      <c r="S517" s="74" t="str">
        <f>VLOOKUP(O517,[22]Sheet1!$O$4:$S$61,5,FALSE)</f>
        <v>623059137802287135</v>
      </c>
      <c r="T517" s="9"/>
    </row>
    <row r="518" customHeight="1" spans="1:20">
      <c r="A518" s="17">
        <v>515</v>
      </c>
      <c r="B518" s="17" t="s">
        <v>54</v>
      </c>
      <c r="C518" s="17" t="s">
        <v>5196</v>
      </c>
      <c r="D518" s="17" t="s">
        <v>5199</v>
      </c>
      <c r="E518" s="30" t="s">
        <v>163</v>
      </c>
      <c r="F518" s="19">
        <v>30000</v>
      </c>
      <c r="G518" s="30">
        <v>20200327</v>
      </c>
      <c r="H518" s="30">
        <v>20210326</v>
      </c>
      <c r="I518" s="17">
        <v>14.5</v>
      </c>
      <c r="J518" s="30">
        <v>20200331</v>
      </c>
      <c r="K518" s="17" t="s">
        <v>4199</v>
      </c>
      <c r="L518" s="30" t="s">
        <v>163</v>
      </c>
      <c r="M518" s="17" t="s">
        <v>5103</v>
      </c>
      <c r="N518" s="17" t="s">
        <v>381</v>
      </c>
      <c r="O518" s="35" t="s">
        <v>5200</v>
      </c>
      <c r="P518" s="17" t="s">
        <v>514</v>
      </c>
      <c r="Q518" s="17" t="s">
        <v>4202</v>
      </c>
      <c r="R518" s="17" t="str">
        <f>VLOOKUP(O518,[22]Sheet1!$O$4:$R$61,4,FALSE)</f>
        <v>刘党魁</v>
      </c>
      <c r="S518" s="17" t="str">
        <f>VLOOKUP(O518,[22]Sheet1!$O$4:$S$61,5,FALSE)</f>
        <v>00000028033553780889</v>
      </c>
      <c r="T518" s="9"/>
    </row>
    <row r="519" customHeight="1" spans="1:20">
      <c r="A519" s="17">
        <v>516</v>
      </c>
      <c r="B519" s="17" t="s">
        <v>5158</v>
      </c>
      <c r="C519" s="17" t="s">
        <v>5201</v>
      </c>
      <c r="D519" s="33" t="s">
        <v>1419</v>
      </c>
      <c r="E519" s="30" t="s">
        <v>163</v>
      </c>
      <c r="F519" s="19">
        <v>30000</v>
      </c>
      <c r="G519" s="30">
        <v>20200327</v>
      </c>
      <c r="H519" s="30">
        <v>20210326</v>
      </c>
      <c r="I519" s="17">
        <v>14.5</v>
      </c>
      <c r="J519" s="30">
        <v>20200331</v>
      </c>
      <c r="K519" s="17" t="s">
        <v>4199</v>
      </c>
      <c r="L519" s="30" t="s">
        <v>163</v>
      </c>
      <c r="M519" s="17" t="s">
        <v>5103</v>
      </c>
      <c r="N519" s="17" t="s">
        <v>5202</v>
      </c>
      <c r="O519" s="35" t="s">
        <v>5203</v>
      </c>
      <c r="P519" s="17" t="s">
        <v>514</v>
      </c>
      <c r="Q519" s="17" t="s">
        <v>4202</v>
      </c>
      <c r="R519" s="33" t="s">
        <v>1419</v>
      </c>
      <c r="S519" s="74" t="s">
        <v>5204</v>
      </c>
      <c r="T519" s="9"/>
    </row>
    <row r="520" customHeight="1" spans="1:20">
      <c r="A520" s="17">
        <v>517</v>
      </c>
      <c r="B520" s="17" t="s">
        <v>5158</v>
      </c>
      <c r="C520" s="17" t="s">
        <v>5160</v>
      </c>
      <c r="D520" s="33" t="s">
        <v>1420</v>
      </c>
      <c r="E520" s="30" t="s">
        <v>163</v>
      </c>
      <c r="F520" s="19">
        <v>50000</v>
      </c>
      <c r="G520" s="30">
        <v>20200327</v>
      </c>
      <c r="H520" s="30">
        <v>20210326</v>
      </c>
      <c r="I520" s="17">
        <v>24</v>
      </c>
      <c r="J520" s="30">
        <v>20200331</v>
      </c>
      <c r="K520" s="17" t="s">
        <v>4199</v>
      </c>
      <c r="L520" s="30" t="s">
        <v>163</v>
      </c>
      <c r="M520" s="17" t="s">
        <v>5103</v>
      </c>
      <c r="N520" s="17" t="s">
        <v>5160</v>
      </c>
      <c r="O520" s="35" t="s">
        <v>5205</v>
      </c>
      <c r="P520" s="17" t="s">
        <v>514</v>
      </c>
      <c r="Q520" s="17" t="s">
        <v>4202</v>
      </c>
      <c r="R520" s="17" t="str">
        <f>VLOOKUP(O520,[9]贷款未到期或已还款需贴息人员1!$L$3:$O$219,4,FALSE)</f>
        <v>钟瑞</v>
      </c>
      <c r="S520" s="17" t="str">
        <f>VLOOKUP(O520,[9]贷款未到期或已还款需贴息人员1!$L$3:$P$219,5,FALSE)</f>
        <v>623059137802292085</v>
      </c>
      <c r="T520" s="9"/>
    </row>
    <row r="521" customHeight="1" spans="1:20">
      <c r="A521" s="17">
        <v>518</v>
      </c>
      <c r="B521" s="17" t="s">
        <v>5158</v>
      </c>
      <c r="C521" s="17" t="s">
        <v>5160</v>
      </c>
      <c r="D521" s="17" t="s">
        <v>1421</v>
      </c>
      <c r="E521" s="30" t="s">
        <v>163</v>
      </c>
      <c r="F521" s="19">
        <v>30000</v>
      </c>
      <c r="G521" s="30">
        <v>20200327</v>
      </c>
      <c r="H521" s="30">
        <v>20210326</v>
      </c>
      <c r="I521" s="17">
        <v>14.5</v>
      </c>
      <c r="J521" s="30">
        <v>20200331</v>
      </c>
      <c r="K521" s="17" t="s">
        <v>4199</v>
      </c>
      <c r="L521" s="30" t="s">
        <v>163</v>
      </c>
      <c r="M521" s="17" t="s">
        <v>5103</v>
      </c>
      <c r="N521" s="17" t="s">
        <v>5160</v>
      </c>
      <c r="O521" s="35" t="s">
        <v>5206</v>
      </c>
      <c r="P521" s="17" t="s">
        <v>514</v>
      </c>
      <c r="Q521" s="17" t="s">
        <v>4202</v>
      </c>
      <c r="R521" s="17" t="str">
        <f>VLOOKUP(O521,[9]贷款未到期或已还款需贴息人员1!$L$3:$O$219,4,FALSE)</f>
        <v>钟明岗</v>
      </c>
      <c r="S521" s="74" t="str">
        <f>VLOOKUP(O521,[9]贷款未到期或已还款需贴息人员1!$L$3:$P$219,5,FALSE)</f>
        <v>6213560710900108316</v>
      </c>
      <c r="T521" s="9"/>
    </row>
    <row r="522" customHeight="1" spans="1:20">
      <c r="A522" s="17">
        <v>519</v>
      </c>
      <c r="B522" s="17" t="s">
        <v>337</v>
      </c>
      <c r="C522" s="17" t="s">
        <v>5207</v>
      </c>
      <c r="D522" s="33" t="s">
        <v>1422</v>
      </c>
      <c r="E522" s="30" t="s">
        <v>163</v>
      </c>
      <c r="F522" s="19">
        <v>10000</v>
      </c>
      <c r="G522" s="30">
        <v>20200327</v>
      </c>
      <c r="H522" s="30">
        <v>20210326</v>
      </c>
      <c r="I522" s="17">
        <v>4.8</v>
      </c>
      <c r="J522" s="30">
        <v>20200331</v>
      </c>
      <c r="K522" s="17" t="s">
        <v>4199</v>
      </c>
      <c r="L522" s="30" t="s">
        <v>163</v>
      </c>
      <c r="M522" s="17" t="s">
        <v>5103</v>
      </c>
      <c r="N522" s="17" t="s">
        <v>5207</v>
      </c>
      <c r="O522" s="35" t="s">
        <v>5208</v>
      </c>
      <c r="P522" s="17" t="s">
        <v>514</v>
      </c>
      <c r="Q522" s="17" t="s">
        <v>4202</v>
      </c>
      <c r="R522" s="17" t="str">
        <f>VLOOKUP(O522,'[2]2019年11月-2020年3月31新贷款人员'!$K$4:$O$97,4,FALSE)</f>
        <v>王金贺</v>
      </c>
      <c r="S522" s="74" t="str">
        <f>VLOOKUP(O522,'[2]2019年11月-2020年3月31新贷款人员'!$K$4:$O$97,5,FALSE)</f>
        <v>00000022869743788889</v>
      </c>
      <c r="T522" s="9"/>
    </row>
    <row r="523" customHeight="1" spans="1:20">
      <c r="A523" s="17">
        <v>520</v>
      </c>
      <c r="B523" s="17" t="s">
        <v>337</v>
      </c>
      <c r="C523" s="17" t="s">
        <v>5207</v>
      </c>
      <c r="D523" s="33" t="s">
        <v>1423</v>
      </c>
      <c r="E523" s="30" t="s">
        <v>163</v>
      </c>
      <c r="F523" s="19">
        <v>10000</v>
      </c>
      <c r="G523" s="30">
        <v>20200327</v>
      </c>
      <c r="H523" s="30">
        <v>20210326</v>
      </c>
      <c r="I523" s="17">
        <v>4.8</v>
      </c>
      <c r="J523" s="30">
        <v>20200331</v>
      </c>
      <c r="K523" s="17" t="s">
        <v>4199</v>
      </c>
      <c r="L523" s="30" t="s">
        <v>163</v>
      </c>
      <c r="M523" s="17" t="s">
        <v>5103</v>
      </c>
      <c r="N523" s="17" t="s">
        <v>5207</v>
      </c>
      <c r="O523" s="35" t="s">
        <v>5209</v>
      </c>
      <c r="P523" s="17" t="s">
        <v>514</v>
      </c>
      <c r="Q523" s="17" t="s">
        <v>4202</v>
      </c>
      <c r="R523" s="17" t="str">
        <f>VLOOKUP(O523,'[2]2019年11月-2020年3月31新贷款人员'!$K$4:$O$97,4,FALSE)</f>
        <v>王向朋</v>
      </c>
      <c r="S523" s="74" t="str">
        <f>VLOOKUP(O523,'[2]2019年11月-2020年3月31新贷款人员'!$K$4:$O$97,5,FALSE)</f>
        <v>00000049463253785889</v>
      </c>
      <c r="T523" s="9"/>
    </row>
    <row r="524" customHeight="1" spans="1:20">
      <c r="A524" s="17">
        <v>521</v>
      </c>
      <c r="B524" s="17" t="s">
        <v>56</v>
      </c>
      <c r="C524" s="17" t="s">
        <v>5149</v>
      </c>
      <c r="D524" s="33" t="s">
        <v>1424</v>
      </c>
      <c r="E524" s="30" t="s">
        <v>163</v>
      </c>
      <c r="F524" s="19">
        <v>30000</v>
      </c>
      <c r="G524" s="30">
        <v>20200327</v>
      </c>
      <c r="H524" s="30">
        <v>20210326</v>
      </c>
      <c r="I524" s="17">
        <v>14.5</v>
      </c>
      <c r="J524" s="30">
        <v>20200331</v>
      </c>
      <c r="K524" s="17" t="s">
        <v>4199</v>
      </c>
      <c r="L524" s="30" t="s">
        <v>163</v>
      </c>
      <c r="M524" s="17" t="s">
        <v>5103</v>
      </c>
      <c r="N524" s="17" t="s">
        <v>5156</v>
      </c>
      <c r="O524" s="35" t="s">
        <v>5210</v>
      </c>
      <c r="P524" s="17" t="s">
        <v>514</v>
      </c>
      <c r="Q524" s="17" t="s">
        <v>4202</v>
      </c>
      <c r="R524" s="17" t="str">
        <f>VLOOKUP(O524,[14]Sheet2!$O$4:$R$93,4,FALSE)</f>
        <v>董领堂</v>
      </c>
      <c r="S524" s="74" t="str">
        <f>VLOOKUP(O524,[14]Sheet2!$O$4:$S$93,5,FALSE)</f>
        <v>00000070704663780889</v>
      </c>
      <c r="T524" s="9"/>
    </row>
    <row r="525" customHeight="1" spans="1:20">
      <c r="A525" s="17">
        <v>522</v>
      </c>
      <c r="B525" s="17" t="s">
        <v>71</v>
      </c>
      <c r="C525" s="17" t="s">
        <v>5117</v>
      </c>
      <c r="D525" s="33" t="s">
        <v>1425</v>
      </c>
      <c r="E525" s="30" t="s">
        <v>163</v>
      </c>
      <c r="F525" s="19">
        <v>50000</v>
      </c>
      <c r="G525" s="30">
        <v>20200327</v>
      </c>
      <c r="H525" s="30">
        <v>20210326</v>
      </c>
      <c r="I525" s="17">
        <v>24</v>
      </c>
      <c r="J525" s="30">
        <v>20200331</v>
      </c>
      <c r="K525" s="17" t="s">
        <v>4199</v>
      </c>
      <c r="L525" s="30" t="s">
        <v>163</v>
      </c>
      <c r="M525" s="17" t="s">
        <v>5103</v>
      </c>
      <c r="N525" s="17" t="s">
        <v>5211</v>
      </c>
      <c r="O525" s="35" t="s">
        <v>5212</v>
      </c>
      <c r="P525" s="17" t="s">
        <v>514</v>
      </c>
      <c r="Q525" s="17" t="s">
        <v>4202</v>
      </c>
      <c r="R525" s="17" t="str">
        <f>VLOOKUP(O525,'[7]2019年11月-2020年3月31新贷款人员'!$O$133:$R$1129,4,FALSE)</f>
        <v>侯福全</v>
      </c>
      <c r="S525" s="17" t="str">
        <f>VLOOKUP(O525,'[7]2019年11月-2020年3月31新贷款人员'!$O$133:$S$1129,5,FALSE)</f>
        <v>623059137702455428</v>
      </c>
      <c r="T525" s="29"/>
    </row>
    <row r="526" customHeight="1" spans="1:20">
      <c r="A526" s="17">
        <v>523</v>
      </c>
      <c r="B526" s="17" t="s">
        <v>5158</v>
      </c>
      <c r="C526" s="17" t="s">
        <v>5213</v>
      </c>
      <c r="D526" s="33" t="s">
        <v>1426</v>
      </c>
      <c r="E526" s="30" t="s">
        <v>163</v>
      </c>
      <c r="F526" s="19">
        <v>50000</v>
      </c>
      <c r="G526" s="30">
        <v>20200330</v>
      </c>
      <c r="H526" s="30">
        <v>20210329</v>
      </c>
      <c r="I526" s="17">
        <v>6</v>
      </c>
      <c r="J526" s="30">
        <v>20200331</v>
      </c>
      <c r="K526" s="17" t="s">
        <v>4199</v>
      </c>
      <c r="L526" s="30" t="s">
        <v>163</v>
      </c>
      <c r="M526" s="17" t="s">
        <v>5103</v>
      </c>
      <c r="N526" s="17" t="s">
        <v>5213</v>
      </c>
      <c r="O526" s="35" t="s">
        <v>5214</v>
      </c>
      <c r="P526" s="17" t="s">
        <v>514</v>
      </c>
      <c r="Q526" s="17" t="s">
        <v>4202</v>
      </c>
      <c r="R526" s="17" t="str">
        <f>VLOOKUP(O526,[9]贷款未到期或已还款需贴息人员1!$L$3:$O$219,4,FALSE)</f>
        <v>霍保青</v>
      </c>
      <c r="S526" s="17" t="str">
        <f>VLOOKUP(O526,[9]贷款未到期或已还款需贴息人员1!$L$3:$P$219,5,FALSE)</f>
        <v>622991137601297783</v>
      </c>
      <c r="T526" s="9"/>
    </row>
    <row r="527" customHeight="1" spans="1:20">
      <c r="A527" s="17">
        <v>524</v>
      </c>
      <c r="B527" s="17" t="s">
        <v>65</v>
      </c>
      <c r="C527" s="17" t="s">
        <v>5215</v>
      </c>
      <c r="D527" s="33" t="s">
        <v>1427</v>
      </c>
      <c r="E527" s="30" t="s">
        <v>163</v>
      </c>
      <c r="F527" s="19">
        <v>10000</v>
      </c>
      <c r="G527" s="30">
        <v>20200330</v>
      </c>
      <c r="H527" s="30">
        <v>20210329</v>
      </c>
      <c r="I527" s="17">
        <v>1.2</v>
      </c>
      <c r="J527" s="30">
        <v>20200331</v>
      </c>
      <c r="K527" s="17" t="s">
        <v>4199</v>
      </c>
      <c r="L527" s="30" t="s">
        <v>163</v>
      </c>
      <c r="M527" s="17" t="s">
        <v>5103</v>
      </c>
      <c r="N527" s="17" t="s">
        <v>5215</v>
      </c>
      <c r="O527" s="35" t="s">
        <v>5216</v>
      </c>
      <c r="P527" s="17" t="s">
        <v>514</v>
      </c>
      <c r="Q527" s="17" t="s">
        <v>4202</v>
      </c>
      <c r="R527" s="17" t="str">
        <f>VLOOKUP(O527,'[11]2019年11月-2020年3月31新贷款人员'!$O$55:$R$950,4,FALSE)</f>
        <v>程长征</v>
      </c>
      <c r="S527" s="74" t="str">
        <f>VLOOKUP(O527,'[11]2019年11月-2020年3月31新贷款人员'!$O$55:$S$950,5,FALSE)</f>
        <v>623059137801832295</v>
      </c>
      <c r="T527" s="9"/>
    </row>
    <row r="528" customHeight="1" spans="1:20">
      <c r="A528" s="17">
        <v>525</v>
      </c>
      <c r="B528" s="17" t="s">
        <v>337</v>
      </c>
      <c r="C528" s="17" t="s">
        <v>5217</v>
      </c>
      <c r="D528" s="17" t="s">
        <v>1428</v>
      </c>
      <c r="E528" s="30" t="s">
        <v>163</v>
      </c>
      <c r="F528" s="19">
        <v>30000</v>
      </c>
      <c r="G528" s="30">
        <v>20200330</v>
      </c>
      <c r="H528" s="30">
        <v>20210329</v>
      </c>
      <c r="I528" s="17">
        <v>3.6</v>
      </c>
      <c r="J528" s="30">
        <v>20200331</v>
      </c>
      <c r="K528" s="17" t="s">
        <v>4199</v>
      </c>
      <c r="L528" s="30" t="s">
        <v>163</v>
      </c>
      <c r="M528" s="17" t="s">
        <v>5103</v>
      </c>
      <c r="N528" s="17" t="s">
        <v>5217</v>
      </c>
      <c r="O528" s="35" t="s">
        <v>5218</v>
      </c>
      <c r="P528" s="17" t="s">
        <v>514</v>
      </c>
      <c r="Q528" s="17" t="s">
        <v>4202</v>
      </c>
      <c r="R528" s="17" t="str">
        <f>VLOOKUP(O528,'[2]2019年11月-2020年3月31新贷款人员'!$K$4:$O$97,4,FALSE)</f>
        <v>宋小林</v>
      </c>
      <c r="S528" s="74" t="str">
        <f>VLOOKUP(O528,'[2]2019年11月-2020年3月31新贷款人员'!$K$4:$O$97,5,FALSE)</f>
        <v>623059137803635860</v>
      </c>
      <c r="T528" s="9"/>
    </row>
    <row r="529" customHeight="1" spans="1:20">
      <c r="A529" s="17">
        <v>526</v>
      </c>
      <c r="B529" s="17" t="s">
        <v>5158</v>
      </c>
      <c r="C529" s="17" t="s">
        <v>4594</v>
      </c>
      <c r="D529" s="33" t="s">
        <v>1429</v>
      </c>
      <c r="E529" s="30" t="s">
        <v>163</v>
      </c>
      <c r="F529" s="19">
        <v>50000</v>
      </c>
      <c r="G529" s="30">
        <v>20200330</v>
      </c>
      <c r="H529" s="30">
        <v>20210329</v>
      </c>
      <c r="I529" s="17">
        <v>6</v>
      </c>
      <c r="J529" s="30">
        <v>20200331</v>
      </c>
      <c r="K529" s="17" t="s">
        <v>4199</v>
      </c>
      <c r="L529" s="30" t="s">
        <v>163</v>
      </c>
      <c r="M529" s="17" t="s">
        <v>5103</v>
      </c>
      <c r="N529" s="17" t="s">
        <v>5219</v>
      </c>
      <c r="O529" s="35" t="s">
        <v>5220</v>
      </c>
      <c r="P529" s="17" t="s">
        <v>514</v>
      </c>
      <c r="Q529" s="17" t="s">
        <v>4202</v>
      </c>
      <c r="R529" s="17" t="str">
        <f>VLOOKUP(O529,[9]贷款未到期或已还款需贴息人员1!$L$3:$O$219,4,FALSE)</f>
        <v>马桂香</v>
      </c>
      <c r="S529" s="74" t="str">
        <f>VLOOKUP(O529,[9]贷款未到期或已还款需贴息人员1!$L$3:$P$219,5,FALSE)</f>
        <v>00000057148923783889</v>
      </c>
      <c r="T529" s="9"/>
    </row>
    <row r="530" customHeight="1" spans="1:20">
      <c r="A530" s="17">
        <v>527</v>
      </c>
      <c r="B530" s="17" t="s">
        <v>23</v>
      </c>
      <c r="C530" s="17" t="s">
        <v>5154</v>
      </c>
      <c r="D530" s="17" t="s">
        <v>1430</v>
      </c>
      <c r="E530" s="30" t="s">
        <v>163</v>
      </c>
      <c r="F530" s="19">
        <v>30000</v>
      </c>
      <c r="G530" s="30">
        <v>20200330</v>
      </c>
      <c r="H530" s="30">
        <v>20210329</v>
      </c>
      <c r="I530" s="17">
        <v>3.6</v>
      </c>
      <c r="J530" s="30">
        <v>20200331</v>
      </c>
      <c r="K530" s="17" t="s">
        <v>4199</v>
      </c>
      <c r="L530" s="30" t="s">
        <v>163</v>
      </c>
      <c r="M530" s="17" t="s">
        <v>5103</v>
      </c>
      <c r="N530" s="17" t="s">
        <v>5154</v>
      </c>
      <c r="O530" s="35" t="s">
        <v>5221</v>
      </c>
      <c r="P530" s="17" t="s">
        <v>514</v>
      </c>
      <c r="Q530" s="17" t="s">
        <v>4202</v>
      </c>
      <c r="R530" s="17" t="str">
        <f>VLOOKUP(O530,[16]Sheet1!$O$4:$R$104,4,FALSE)</f>
        <v>杨东领</v>
      </c>
      <c r="S530" s="17" t="str">
        <f>VLOOKUP(O530,[16]Sheet1!$O$4:$S$104,5,FALSE)</f>
        <v>623059137802104843</v>
      </c>
      <c r="T530" s="9"/>
    </row>
    <row r="531" customHeight="1" spans="1:20">
      <c r="A531" s="17">
        <v>528</v>
      </c>
      <c r="B531" s="17" t="s">
        <v>23</v>
      </c>
      <c r="C531" s="17" t="s">
        <v>5154</v>
      </c>
      <c r="D531" s="17" t="s">
        <v>1431</v>
      </c>
      <c r="E531" s="30" t="s">
        <v>163</v>
      </c>
      <c r="F531" s="19">
        <v>30000</v>
      </c>
      <c r="G531" s="30">
        <v>20200330</v>
      </c>
      <c r="H531" s="30">
        <v>20210329</v>
      </c>
      <c r="I531" s="17">
        <v>3.6</v>
      </c>
      <c r="J531" s="30">
        <v>20200331</v>
      </c>
      <c r="K531" s="17" t="s">
        <v>4199</v>
      </c>
      <c r="L531" s="30" t="s">
        <v>163</v>
      </c>
      <c r="M531" s="17" t="s">
        <v>5103</v>
      </c>
      <c r="N531" s="17" t="s">
        <v>5154</v>
      </c>
      <c r="O531" s="35" t="s">
        <v>5222</v>
      </c>
      <c r="P531" s="17" t="s">
        <v>514</v>
      </c>
      <c r="Q531" s="17" t="s">
        <v>4202</v>
      </c>
      <c r="R531" s="17" t="str">
        <f>VLOOKUP(O531,[16]Sheet1!$O$4:$R$104,4,FALSE)</f>
        <v>高洪海</v>
      </c>
      <c r="S531" s="17" t="str">
        <f>VLOOKUP(O531,[16]Sheet1!$O$4:$S$104,5,FALSE)</f>
        <v>623059137802586510</v>
      </c>
      <c r="T531" s="9"/>
    </row>
    <row r="532" customHeight="1" spans="1:20">
      <c r="A532" s="17">
        <v>529</v>
      </c>
      <c r="B532" s="17" t="s">
        <v>23</v>
      </c>
      <c r="C532" s="17" t="s">
        <v>5154</v>
      </c>
      <c r="D532" s="33" t="s">
        <v>1432</v>
      </c>
      <c r="E532" s="30" t="s">
        <v>163</v>
      </c>
      <c r="F532" s="19">
        <v>30000</v>
      </c>
      <c r="G532" s="30">
        <v>20200330</v>
      </c>
      <c r="H532" s="30">
        <v>20210329</v>
      </c>
      <c r="I532" s="17">
        <v>3.6</v>
      </c>
      <c r="J532" s="30">
        <v>20200331</v>
      </c>
      <c r="K532" s="17" t="s">
        <v>4199</v>
      </c>
      <c r="L532" s="30" t="s">
        <v>163</v>
      </c>
      <c r="M532" s="17" t="s">
        <v>5103</v>
      </c>
      <c r="N532" s="17" t="s">
        <v>5154</v>
      </c>
      <c r="O532" s="35" t="s">
        <v>5223</v>
      </c>
      <c r="P532" s="17" t="s">
        <v>514</v>
      </c>
      <c r="Q532" s="17" t="s">
        <v>4202</v>
      </c>
      <c r="R532" s="17" t="str">
        <f>VLOOKUP(O532,[16]Sheet1!$O$4:$R$104,4,FALSE)</f>
        <v>崔素梅</v>
      </c>
      <c r="S532" s="17" t="str">
        <f>VLOOKUP(O532,[16]Sheet1!$O$4:$S$104,5,FALSE)</f>
        <v>623059137802329556</v>
      </c>
      <c r="T532" s="9"/>
    </row>
    <row r="533" customHeight="1" spans="1:20">
      <c r="A533" s="17">
        <v>530</v>
      </c>
      <c r="B533" s="17" t="s">
        <v>23</v>
      </c>
      <c r="C533" s="17" t="s">
        <v>5154</v>
      </c>
      <c r="D533" s="33" t="s">
        <v>1433</v>
      </c>
      <c r="E533" s="30" t="s">
        <v>163</v>
      </c>
      <c r="F533" s="19">
        <v>40000</v>
      </c>
      <c r="G533" s="30">
        <v>20200330</v>
      </c>
      <c r="H533" s="30">
        <v>20210329</v>
      </c>
      <c r="I533" s="17">
        <v>4.8</v>
      </c>
      <c r="J533" s="30">
        <v>20200331</v>
      </c>
      <c r="K533" s="17" t="s">
        <v>4199</v>
      </c>
      <c r="L533" s="30" t="s">
        <v>163</v>
      </c>
      <c r="M533" s="17" t="s">
        <v>5103</v>
      </c>
      <c r="N533" s="17" t="s">
        <v>5154</v>
      </c>
      <c r="O533" s="35" t="s">
        <v>5224</v>
      </c>
      <c r="P533" s="17" t="s">
        <v>514</v>
      </c>
      <c r="Q533" s="17" t="s">
        <v>4202</v>
      </c>
      <c r="R533" s="17" t="str">
        <f>VLOOKUP(O533,[16]Sheet1!$O$4:$R$104,4,FALSE)</f>
        <v>常学云</v>
      </c>
      <c r="S533" s="17" t="str">
        <f>VLOOKUP(O533,[16]Sheet1!$O$4:$S$104,5,FALSE)</f>
        <v>623059137802322106</v>
      </c>
      <c r="T533" s="9"/>
    </row>
    <row r="534" customHeight="1" spans="1:20">
      <c r="A534" s="17">
        <v>531</v>
      </c>
      <c r="B534" s="17" t="s">
        <v>23</v>
      </c>
      <c r="C534" s="17" t="s">
        <v>5154</v>
      </c>
      <c r="D534" s="17" t="s">
        <v>1434</v>
      </c>
      <c r="E534" s="30" t="s">
        <v>163</v>
      </c>
      <c r="F534" s="19">
        <v>30000</v>
      </c>
      <c r="G534" s="30">
        <v>20200330</v>
      </c>
      <c r="H534" s="30">
        <v>20210329</v>
      </c>
      <c r="I534" s="17">
        <v>3.6</v>
      </c>
      <c r="J534" s="30">
        <v>20200331</v>
      </c>
      <c r="K534" s="17" t="s">
        <v>4199</v>
      </c>
      <c r="L534" s="30" t="s">
        <v>163</v>
      </c>
      <c r="M534" s="17" t="s">
        <v>5103</v>
      </c>
      <c r="N534" s="17" t="s">
        <v>5154</v>
      </c>
      <c r="O534" s="35" t="s">
        <v>5225</v>
      </c>
      <c r="P534" s="17" t="s">
        <v>514</v>
      </c>
      <c r="Q534" s="17" t="s">
        <v>4202</v>
      </c>
      <c r="R534" s="17" t="str">
        <f>VLOOKUP(O534,[16]Sheet1!$O$4:$R$104,4,FALSE)</f>
        <v>郭子岭</v>
      </c>
      <c r="S534" s="17" t="str">
        <f>VLOOKUP(O534,[16]Sheet1!$O$4:$S$104,5,FALSE)</f>
        <v>623059137802272681</v>
      </c>
      <c r="T534" s="9"/>
    </row>
    <row r="535" customHeight="1" spans="1:20">
      <c r="A535" s="17">
        <v>532</v>
      </c>
      <c r="B535" s="17" t="s">
        <v>65</v>
      </c>
      <c r="C535" s="17" t="s">
        <v>5188</v>
      </c>
      <c r="D535" s="33" t="s">
        <v>1435</v>
      </c>
      <c r="E535" s="30" t="s">
        <v>163</v>
      </c>
      <c r="F535" s="19">
        <v>20000</v>
      </c>
      <c r="G535" s="30">
        <v>20200330</v>
      </c>
      <c r="H535" s="30">
        <v>20210329</v>
      </c>
      <c r="I535" s="17">
        <v>2.4</v>
      </c>
      <c r="J535" s="30">
        <v>20200331</v>
      </c>
      <c r="K535" s="17" t="s">
        <v>4199</v>
      </c>
      <c r="L535" s="30" t="s">
        <v>163</v>
      </c>
      <c r="M535" s="17" t="s">
        <v>5103</v>
      </c>
      <c r="N535" s="17" t="s">
        <v>5226</v>
      </c>
      <c r="O535" s="35" t="s">
        <v>5227</v>
      </c>
      <c r="P535" s="17" t="s">
        <v>514</v>
      </c>
      <c r="Q535" s="17" t="s">
        <v>4202</v>
      </c>
      <c r="R535" s="33" t="s">
        <v>1435</v>
      </c>
      <c r="S535" s="74" t="s">
        <v>5228</v>
      </c>
      <c r="T535" s="29"/>
    </row>
    <row r="536" customHeight="1" spans="1:20">
      <c r="A536" s="17">
        <v>533</v>
      </c>
      <c r="B536" s="17" t="s">
        <v>337</v>
      </c>
      <c r="C536" s="17" t="s">
        <v>5111</v>
      </c>
      <c r="D536" s="33" t="s">
        <v>1436</v>
      </c>
      <c r="E536" s="30" t="s">
        <v>163</v>
      </c>
      <c r="F536" s="19">
        <v>30000</v>
      </c>
      <c r="G536" s="30">
        <v>20200327</v>
      </c>
      <c r="H536" s="30">
        <v>20210326</v>
      </c>
      <c r="I536" s="17">
        <v>14.5</v>
      </c>
      <c r="J536" s="30">
        <v>20200331</v>
      </c>
      <c r="K536" s="17" t="s">
        <v>4199</v>
      </c>
      <c r="L536" s="30" t="s">
        <v>163</v>
      </c>
      <c r="M536" s="17" t="s">
        <v>5103</v>
      </c>
      <c r="N536" s="17" t="s">
        <v>5111</v>
      </c>
      <c r="O536" s="31" t="s">
        <v>5229</v>
      </c>
      <c r="P536" s="17" t="s">
        <v>514</v>
      </c>
      <c r="Q536" s="17" t="s">
        <v>4202</v>
      </c>
      <c r="R536" s="17" t="str">
        <f>VLOOKUP(O536,'[2]2019年11月-2020年3月31新贷款人员'!$K$4:$O$97,4,FALSE)</f>
        <v>申俊锋</v>
      </c>
      <c r="S536" s="74" t="str">
        <f>VLOOKUP(O536,'[2]2019年11月-2020年3月31新贷款人员'!$K$4:$O$97,5,FALSE)</f>
        <v>37802002300005972</v>
      </c>
      <c r="T536" s="9"/>
    </row>
    <row r="537" customHeight="1" spans="1:20">
      <c r="A537" s="17">
        <v>534</v>
      </c>
      <c r="B537" s="17" t="s">
        <v>5158</v>
      </c>
      <c r="C537" s="17" t="s">
        <v>5230</v>
      </c>
      <c r="D537" s="17" t="s">
        <v>1437</v>
      </c>
      <c r="E537" s="30" t="s">
        <v>163</v>
      </c>
      <c r="F537" s="19">
        <v>30000</v>
      </c>
      <c r="G537" s="30">
        <v>20200327</v>
      </c>
      <c r="H537" s="30">
        <v>20210326</v>
      </c>
      <c r="I537" s="17">
        <v>14.5</v>
      </c>
      <c r="J537" s="30">
        <v>20200331</v>
      </c>
      <c r="K537" s="17" t="s">
        <v>4199</v>
      </c>
      <c r="L537" s="30" t="s">
        <v>163</v>
      </c>
      <c r="M537" s="17" t="s">
        <v>5103</v>
      </c>
      <c r="N537" s="17" t="s">
        <v>5230</v>
      </c>
      <c r="O537" s="31" t="s">
        <v>5231</v>
      </c>
      <c r="P537" s="17" t="s">
        <v>514</v>
      </c>
      <c r="Q537" s="17" t="s">
        <v>4202</v>
      </c>
      <c r="R537" s="17" t="str">
        <f>VLOOKUP(O537,[9]贷款未到期或已还款需贴息人员1!$L$3:$O$219,4,FALSE)</f>
        <v>戚春华</v>
      </c>
      <c r="S537" s="17" t="str">
        <f>VLOOKUP(O537,[9]贷款未到期或已还款需贴息人员1!$L$3:$P$219,5,FALSE)</f>
        <v>6213560710900108407</v>
      </c>
      <c r="T537" s="9"/>
    </row>
    <row r="538" customHeight="1" spans="1:20">
      <c r="A538" s="17">
        <v>535</v>
      </c>
      <c r="B538" s="17" t="s">
        <v>37</v>
      </c>
      <c r="C538" s="17" t="s">
        <v>5232</v>
      </c>
      <c r="D538" s="31" t="s">
        <v>5233</v>
      </c>
      <c r="E538" s="38">
        <v>4.35</v>
      </c>
      <c r="F538" s="34">
        <v>30000</v>
      </c>
      <c r="G538" s="39" t="s">
        <v>5234</v>
      </c>
      <c r="H538" s="39" t="s">
        <v>5235</v>
      </c>
      <c r="I538" s="17">
        <v>547.38</v>
      </c>
      <c r="J538" s="39" t="s">
        <v>5236</v>
      </c>
      <c r="K538" s="17" t="s">
        <v>4199</v>
      </c>
      <c r="L538" s="38">
        <v>4.35</v>
      </c>
      <c r="M538" s="19" t="s">
        <v>42</v>
      </c>
      <c r="N538" s="31" t="s">
        <v>5237</v>
      </c>
      <c r="O538" s="31" t="s">
        <v>5238</v>
      </c>
      <c r="P538" s="17" t="s">
        <v>18</v>
      </c>
      <c r="Q538" s="17" t="s">
        <v>4202</v>
      </c>
      <c r="R538" s="17" t="str">
        <f>VLOOKUP(O538,'[18]2019年11月-2020年3月31新贷款人员'!$O$39:$R$1331,4,FALSE)</f>
        <v>崔永兵</v>
      </c>
      <c r="S538" s="17" t="str">
        <f>VLOOKUP(O538,'[18]2019年11月-2020年3月31新贷款人员'!$O$39:$S$1331,5,FALSE)</f>
        <v>00000031683923782889</v>
      </c>
      <c r="T538" s="9"/>
    </row>
    <row r="539" customHeight="1" spans="1:20">
      <c r="A539" s="17">
        <v>536</v>
      </c>
      <c r="B539" s="17" t="s">
        <v>43</v>
      </c>
      <c r="C539" s="17" t="s">
        <v>5239</v>
      </c>
      <c r="D539" s="31" t="s">
        <v>44</v>
      </c>
      <c r="E539" s="38">
        <v>4.35</v>
      </c>
      <c r="F539" s="34">
        <v>50000</v>
      </c>
      <c r="G539" s="39" t="s">
        <v>45</v>
      </c>
      <c r="H539" s="39" t="s">
        <v>46</v>
      </c>
      <c r="I539" s="17">
        <v>894.17</v>
      </c>
      <c r="J539" s="39" t="s">
        <v>5236</v>
      </c>
      <c r="K539" s="17" t="s">
        <v>4199</v>
      </c>
      <c r="L539" s="38">
        <v>4.35</v>
      </c>
      <c r="M539" s="19" t="s">
        <v>32</v>
      </c>
      <c r="N539" s="31" t="s">
        <v>5240</v>
      </c>
      <c r="O539" s="31" t="s">
        <v>5241</v>
      </c>
      <c r="P539" s="17" t="s">
        <v>18</v>
      </c>
      <c r="Q539" s="17" t="s">
        <v>4202</v>
      </c>
      <c r="R539" s="17" t="str">
        <f>VLOOKUP(O539,'[10]2019年11月-2020年3月31新贷款人员'!$O$539:$R$1131,4,FALSE)</f>
        <v>胡伟峰</v>
      </c>
      <c r="S539" s="74" t="str">
        <f>VLOOKUP(O539,'[10]2019年11月-2020年3月31新贷款人员'!$O$539:$S$1131,5,FALSE)</f>
        <v>00000063651693784889</v>
      </c>
      <c r="T539" s="9"/>
    </row>
    <row r="540" customHeight="1" spans="1:20">
      <c r="A540" s="17">
        <v>537</v>
      </c>
      <c r="B540" s="17" t="s">
        <v>37</v>
      </c>
      <c r="C540" s="17" t="s">
        <v>5242</v>
      </c>
      <c r="D540" s="31" t="s">
        <v>5243</v>
      </c>
      <c r="E540" s="38">
        <v>4.35</v>
      </c>
      <c r="F540" s="34">
        <v>15000</v>
      </c>
      <c r="G540" s="39" t="s">
        <v>5244</v>
      </c>
      <c r="H540" s="39" t="s">
        <v>5245</v>
      </c>
      <c r="I540" s="17">
        <v>266.14</v>
      </c>
      <c r="J540" s="39" t="s">
        <v>5236</v>
      </c>
      <c r="K540" s="17" t="s">
        <v>4199</v>
      </c>
      <c r="L540" s="38">
        <v>4.35</v>
      </c>
      <c r="M540" s="19" t="s">
        <v>42</v>
      </c>
      <c r="N540" s="31" t="s">
        <v>5246</v>
      </c>
      <c r="O540" s="31" t="s">
        <v>5247</v>
      </c>
      <c r="P540" s="17" t="s">
        <v>18</v>
      </c>
      <c r="Q540" s="17" t="s">
        <v>4202</v>
      </c>
      <c r="R540" s="17" t="str">
        <f>VLOOKUP(O540,'[18]2019年11月-2020年3月31新贷款人员'!$O$39:$R$1331,4,FALSE)</f>
        <v>李明军</v>
      </c>
      <c r="S540" s="17" t="str">
        <f>VLOOKUP(O540,'[18]2019年11月-2020年3月31新贷款人员'!$O$39:$S$1331,5,FALSE)</f>
        <v>00000025613873786889</v>
      </c>
      <c r="T540" s="9"/>
    </row>
    <row r="541" customHeight="1" spans="1:20">
      <c r="A541" s="17">
        <v>538</v>
      </c>
      <c r="B541" s="17" t="s">
        <v>47</v>
      </c>
      <c r="C541" s="17" t="s">
        <v>5248</v>
      </c>
      <c r="D541" s="31" t="s">
        <v>5249</v>
      </c>
      <c r="E541" s="38">
        <v>4.35</v>
      </c>
      <c r="F541" s="34">
        <v>20000</v>
      </c>
      <c r="G541" s="39" t="s">
        <v>5250</v>
      </c>
      <c r="H541" s="39" t="s">
        <v>5251</v>
      </c>
      <c r="I541" s="17">
        <v>338.33</v>
      </c>
      <c r="J541" s="39" t="s">
        <v>5236</v>
      </c>
      <c r="K541" s="17" t="s">
        <v>4199</v>
      </c>
      <c r="L541" s="38">
        <v>4.35</v>
      </c>
      <c r="M541" s="19" t="s">
        <v>87</v>
      </c>
      <c r="N541" s="31" t="s">
        <v>5252</v>
      </c>
      <c r="O541" s="31" t="s">
        <v>5253</v>
      </c>
      <c r="P541" s="17" t="s">
        <v>18</v>
      </c>
      <c r="Q541" s="17" t="s">
        <v>4202</v>
      </c>
      <c r="R541" s="17" t="str">
        <f>VLOOKUP(O541,'[8]2019年11月-2020年3月31新贷款人员'!$O$4:$R$124,4,FALSE)</f>
        <v>程新义</v>
      </c>
      <c r="S541" s="74" t="str">
        <f>VLOOKUP(O541,'[8]2019年11月-2020年3月31新贷款人员'!$O$4:$S$124,5,FALSE)</f>
        <v>00000023946643784889</v>
      </c>
      <c r="T541" s="9"/>
    </row>
    <row r="542" customHeight="1" spans="1:20">
      <c r="A542" s="17">
        <v>539</v>
      </c>
      <c r="B542" s="17" t="s">
        <v>47</v>
      </c>
      <c r="C542" s="17" t="s">
        <v>5254</v>
      </c>
      <c r="D542" s="31" t="s">
        <v>5255</v>
      </c>
      <c r="E542" s="38">
        <v>4.35</v>
      </c>
      <c r="F542" s="34">
        <v>30000</v>
      </c>
      <c r="G542" s="39" t="s">
        <v>5250</v>
      </c>
      <c r="H542" s="39" t="s">
        <v>5251</v>
      </c>
      <c r="I542" s="17">
        <v>507.5</v>
      </c>
      <c r="J542" s="39" t="s">
        <v>5236</v>
      </c>
      <c r="K542" s="17" t="s">
        <v>4199</v>
      </c>
      <c r="L542" s="38">
        <v>4.35</v>
      </c>
      <c r="M542" s="19" t="s">
        <v>87</v>
      </c>
      <c r="N542" s="31" t="s">
        <v>5256</v>
      </c>
      <c r="O542" s="31" t="s">
        <v>5257</v>
      </c>
      <c r="P542" s="17" t="s">
        <v>18</v>
      </c>
      <c r="Q542" s="17" t="s">
        <v>4202</v>
      </c>
      <c r="R542" s="17" t="str">
        <f>VLOOKUP(O542,'[8]2019年11月-2020年3月31新贷款人员'!$O$4:$R$124,4,FALSE)</f>
        <v>程帅</v>
      </c>
      <c r="S542" s="74" t="str">
        <f>VLOOKUP(O542,'[8]2019年11月-2020年3月31新贷款人员'!$O$4:$S$124,5,FALSE)</f>
        <v>6228482089421070773</v>
      </c>
      <c r="T542" s="9"/>
    </row>
    <row r="543" customHeight="1" spans="1:20">
      <c r="A543" s="17">
        <v>540</v>
      </c>
      <c r="B543" s="17" t="s">
        <v>47</v>
      </c>
      <c r="C543" s="17" t="s">
        <v>5248</v>
      </c>
      <c r="D543" s="31" t="s">
        <v>5258</v>
      </c>
      <c r="E543" s="38">
        <v>4.35</v>
      </c>
      <c r="F543" s="34">
        <v>30000</v>
      </c>
      <c r="G543" s="39" t="s">
        <v>5250</v>
      </c>
      <c r="H543" s="39" t="s">
        <v>5251</v>
      </c>
      <c r="I543" s="17">
        <v>507.5</v>
      </c>
      <c r="J543" s="39" t="s">
        <v>5236</v>
      </c>
      <c r="K543" s="17" t="s">
        <v>4199</v>
      </c>
      <c r="L543" s="38">
        <v>4.35</v>
      </c>
      <c r="M543" s="19" t="s">
        <v>42</v>
      </c>
      <c r="N543" s="31" t="s">
        <v>5252</v>
      </c>
      <c r="O543" s="31" t="s">
        <v>5259</v>
      </c>
      <c r="P543" s="17" t="s">
        <v>18</v>
      </c>
      <c r="Q543" s="17" t="s">
        <v>4202</v>
      </c>
      <c r="R543" s="17" t="str">
        <f>VLOOKUP(O543,'[8]2019年11月-2020年3月31新贷款人员'!$O$4:$R$124,4,FALSE)</f>
        <v>程新芝</v>
      </c>
      <c r="S543" s="74" t="str">
        <f>VLOOKUP(O543,'[8]2019年11月-2020年3月31新贷款人员'!$O$4:$S$124,5,FALSE)</f>
        <v>623059137801352609</v>
      </c>
      <c r="T543" s="9"/>
    </row>
    <row r="544" customHeight="1" spans="1:20">
      <c r="A544" s="17">
        <v>541</v>
      </c>
      <c r="B544" s="17" t="s">
        <v>47</v>
      </c>
      <c r="C544" s="17" t="s">
        <v>5260</v>
      </c>
      <c r="D544" s="31" t="s">
        <v>5261</v>
      </c>
      <c r="E544" s="38">
        <v>4.35</v>
      </c>
      <c r="F544" s="34">
        <v>30000</v>
      </c>
      <c r="G544" s="39" t="s">
        <v>5250</v>
      </c>
      <c r="H544" s="39" t="s">
        <v>5251</v>
      </c>
      <c r="I544" s="17">
        <v>507.5</v>
      </c>
      <c r="J544" s="39" t="s">
        <v>5236</v>
      </c>
      <c r="K544" s="17" t="s">
        <v>4199</v>
      </c>
      <c r="L544" s="38">
        <v>4.35</v>
      </c>
      <c r="M544" s="19" t="s">
        <v>17</v>
      </c>
      <c r="N544" s="31" t="s">
        <v>5262</v>
      </c>
      <c r="O544" s="31" t="s">
        <v>5263</v>
      </c>
      <c r="P544" s="17" t="s">
        <v>18</v>
      </c>
      <c r="Q544" s="17" t="s">
        <v>4202</v>
      </c>
      <c r="R544" s="17" t="str">
        <f>VLOOKUP(O544,'[8]2019年11月-2020年3月31新贷款人员'!$O$4:$R$124,4,FALSE)</f>
        <v>高美英</v>
      </c>
      <c r="S544" s="74" t="str">
        <f>VLOOKUP(O544,'[8]2019年11月-2020年3月31新贷款人员'!$O$4:$S$124,5,FALSE)</f>
        <v>00000049912523780889</v>
      </c>
      <c r="T544" s="9"/>
    </row>
    <row r="545" customHeight="1" spans="1:20">
      <c r="A545" s="17">
        <v>542</v>
      </c>
      <c r="B545" s="17" t="s">
        <v>43</v>
      </c>
      <c r="C545" s="17" t="s">
        <v>5264</v>
      </c>
      <c r="D545" s="31" t="s">
        <v>5265</v>
      </c>
      <c r="E545" s="38">
        <v>4.35</v>
      </c>
      <c r="F545" s="34">
        <v>10000</v>
      </c>
      <c r="G545" s="39" t="s">
        <v>5250</v>
      </c>
      <c r="H545" s="39" t="s">
        <v>5251</v>
      </c>
      <c r="I545" s="17">
        <v>169.17</v>
      </c>
      <c r="J545" s="39" t="s">
        <v>5236</v>
      </c>
      <c r="K545" s="17" t="s">
        <v>4199</v>
      </c>
      <c r="L545" s="38">
        <v>4.35</v>
      </c>
      <c r="M545" s="19" t="s">
        <v>22</v>
      </c>
      <c r="N545" s="31" t="s">
        <v>5266</v>
      </c>
      <c r="O545" s="31" t="s">
        <v>5267</v>
      </c>
      <c r="P545" s="17" t="s">
        <v>18</v>
      </c>
      <c r="Q545" s="17" t="s">
        <v>4202</v>
      </c>
      <c r="R545" s="17" t="str">
        <f>VLOOKUP(O545,'[10]2019年11月-2020年3月31新贷款人员'!$O$539:$R$1131,4,FALSE)</f>
        <v>韩谜</v>
      </c>
      <c r="S545" s="74" t="str">
        <f>VLOOKUP(O545,'[10]2019年11月-2020年3月31新贷款人员'!$O$539:$S$1131,5,FALSE)</f>
        <v>37817002800012231</v>
      </c>
      <c r="T545" s="9"/>
    </row>
    <row r="546" customHeight="1" spans="1:20">
      <c r="A546" s="17">
        <v>543</v>
      </c>
      <c r="B546" s="17" t="s">
        <v>43</v>
      </c>
      <c r="C546" s="17" t="s">
        <v>5268</v>
      </c>
      <c r="D546" s="31" t="s">
        <v>5269</v>
      </c>
      <c r="E546" s="38">
        <v>4.35</v>
      </c>
      <c r="F546" s="34">
        <v>20000</v>
      </c>
      <c r="G546" s="39" t="s">
        <v>5250</v>
      </c>
      <c r="H546" s="39" t="s">
        <v>5251</v>
      </c>
      <c r="I546" s="17">
        <v>338.33</v>
      </c>
      <c r="J546" s="39" t="s">
        <v>5236</v>
      </c>
      <c r="K546" s="17" t="s">
        <v>4199</v>
      </c>
      <c r="L546" s="38">
        <v>4.35</v>
      </c>
      <c r="M546" s="19" t="s">
        <v>27</v>
      </c>
      <c r="N546" s="31" t="s">
        <v>5270</v>
      </c>
      <c r="O546" s="31" t="s">
        <v>5271</v>
      </c>
      <c r="P546" s="17" t="s">
        <v>18</v>
      </c>
      <c r="Q546" s="17" t="s">
        <v>4202</v>
      </c>
      <c r="R546" s="17" t="str">
        <f>VLOOKUP(O546,'[10]2019年11月-2020年3月31新贷款人员'!$O$539:$R$1131,4,FALSE)</f>
        <v>韩文其</v>
      </c>
      <c r="S546" s="74" t="str">
        <f>VLOOKUP(O546,'[10]2019年11月-2020年3月31新贷款人员'!$O$539:$S$1131,5,FALSE)</f>
        <v>623059137800878554</v>
      </c>
      <c r="T546" s="9"/>
    </row>
    <row r="547" customHeight="1" spans="1:20">
      <c r="A547" s="17">
        <v>544</v>
      </c>
      <c r="B547" s="17" t="s">
        <v>43</v>
      </c>
      <c r="C547" s="17" t="s">
        <v>5272</v>
      </c>
      <c r="D547" s="31" t="s">
        <v>5273</v>
      </c>
      <c r="E547" s="38">
        <v>4.35</v>
      </c>
      <c r="F547" s="34">
        <v>18000</v>
      </c>
      <c r="G547" s="39" t="s">
        <v>5250</v>
      </c>
      <c r="H547" s="39" t="s">
        <v>5251</v>
      </c>
      <c r="I547" s="17">
        <v>304.51</v>
      </c>
      <c r="J547" s="39" t="s">
        <v>5236</v>
      </c>
      <c r="K547" s="17" t="s">
        <v>4199</v>
      </c>
      <c r="L547" s="38">
        <v>4.35</v>
      </c>
      <c r="M547" s="19" t="s">
        <v>42</v>
      </c>
      <c r="N547" s="31" t="s">
        <v>5274</v>
      </c>
      <c r="O547" s="31" t="s">
        <v>5275</v>
      </c>
      <c r="P547" s="17" t="s">
        <v>18</v>
      </c>
      <c r="Q547" s="17" t="s">
        <v>4202</v>
      </c>
      <c r="R547" s="17" t="str">
        <f>VLOOKUP(O547,'[10]2019年11月-2020年3月31新贷款人员'!$O$539:$R$1131,4,FALSE)</f>
        <v>胡雪华</v>
      </c>
      <c r="S547" s="74" t="str">
        <f>VLOOKUP(O547,'[10]2019年11月-2020年3月31新贷款人员'!$O$539:$S$1131,5,FALSE)</f>
        <v>622991137801343734</v>
      </c>
      <c r="T547" s="9"/>
    </row>
    <row r="548" customHeight="1" spans="1:20">
      <c r="A548" s="17">
        <v>545</v>
      </c>
      <c r="B548" s="17" t="s">
        <v>47</v>
      </c>
      <c r="C548" s="17" t="s">
        <v>5276</v>
      </c>
      <c r="D548" s="31" t="s">
        <v>5277</v>
      </c>
      <c r="E548" s="38">
        <v>4.35</v>
      </c>
      <c r="F548" s="34">
        <v>30000</v>
      </c>
      <c r="G548" s="39" t="s">
        <v>5250</v>
      </c>
      <c r="H548" s="39" t="s">
        <v>5251</v>
      </c>
      <c r="I548" s="17">
        <v>507.5</v>
      </c>
      <c r="J548" s="39" t="s">
        <v>5236</v>
      </c>
      <c r="K548" s="17" t="s">
        <v>4199</v>
      </c>
      <c r="L548" s="38">
        <v>4.35</v>
      </c>
      <c r="M548" s="19" t="s">
        <v>50</v>
      </c>
      <c r="N548" s="31" t="s">
        <v>5097</v>
      </c>
      <c r="O548" s="31" t="s">
        <v>5278</v>
      </c>
      <c r="P548" s="17" t="s">
        <v>18</v>
      </c>
      <c r="Q548" s="17" t="s">
        <v>4202</v>
      </c>
      <c r="R548" s="17" t="str">
        <f>VLOOKUP(O548,'[8]2019年11月-2020年3月31新贷款人员'!$O$4:$R$124,4,FALSE)</f>
        <v>单连堂</v>
      </c>
      <c r="S548" s="74" t="str">
        <f>VLOOKUP(O548,'[8]2019年11月-2020年3月31新贷款人员'!$O$4:$S$124,5,FALSE)</f>
        <v>00000024345093783889</v>
      </c>
      <c r="T548" s="9"/>
    </row>
    <row r="549" customHeight="1" spans="1:20">
      <c r="A549" s="17">
        <v>546</v>
      </c>
      <c r="B549" s="17" t="s">
        <v>47</v>
      </c>
      <c r="C549" s="17" t="s">
        <v>5279</v>
      </c>
      <c r="D549" s="31" t="s">
        <v>5280</v>
      </c>
      <c r="E549" s="38">
        <v>4.35</v>
      </c>
      <c r="F549" s="34">
        <v>10000</v>
      </c>
      <c r="G549" s="39" t="s">
        <v>5250</v>
      </c>
      <c r="H549" s="39" t="s">
        <v>5251</v>
      </c>
      <c r="I549" s="17">
        <v>169.17</v>
      </c>
      <c r="J549" s="39" t="s">
        <v>5236</v>
      </c>
      <c r="K549" s="17" t="s">
        <v>4199</v>
      </c>
      <c r="L549" s="38">
        <v>4.35</v>
      </c>
      <c r="M549" s="19" t="s">
        <v>150</v>
      </c>
      <c r="N549" s="31" t="s">
        <v>5281</v>
      </c>
      <c r="O549" s="31" t="s">
        <v>5282</v>
      </c>
      <c r="P549" s="17" t="s">
        <v>18</v>
      </c>
      <c r="Q549" s="17" t="s">
        <v>4202</v>
      </c>
      <c r="R549" s="17" t="str">
        <f>VLOOKUP(O549,'[8]2019年11月-2020年3月31新贷款人员'!$O$4:$R$124,4,FALSE)</f>
        <v>李桂勤</v>
      </c>
      <c r="S549" s="74" t="str">
        <f>VLOOKUP(O549,'[8]2019年11月-2020年3月31新贷款人员'!$O$4:$S$124,5,FALSE)</f>
        <v>00000049515893785889</v>
      </c>
      <c r="T549" s="9"/>
    </row>
    <row r="550" customHeight="1" spans="1:20">
      <c r="A550" s="17">
        <v>547</v>
      </c>
      <c r="B550" s="17" t="s">
        <v>47</v>
      </c>
      <c r="C550" s="17" t="s">
        <v>5283</v>
      </c>
      <c r="D550" s="31" t="s">
        <v>5284</v>
      </c>
      <c r="E550" s="38">
        <v>4.35</v>
      </c>
      <c r="F550" s="34">
        <v>10000</v>
      </c>
      <c r="G550" s="39" t="s">
        <v>5250</v>
      </c>
      <c r="H550" s="39" t="s">
        <v>5251</v>
      </c>
      <c r="I550" s="17">
        <v>169.17</v>
      </c>
      <c r="J550" s="39" t="s">
        <v>5236</v>
      </c>
      <c r="K550" s="17" t="s">
        <v>4199</v>
      </c>
      <c r="L550" s="38">
        <v>4.35</v>
      </c>
      <c r="M550" s="19" t="s">
        <v>17</v>
      </c>
      <c r="N550" s="31" t="s">
        <v>5285</v>
      </c>
      <c r="O550" s="31" t="s">
        <v>5286</v>
      </c>
      <c r="P550" s="17" t="s">
        <v>18</v>
      </c>
      <c r="Q550" s="17" t="s">
        <v>4202</v>
      </c>
      <c r="R550" s="17" t="str">
        <f>VLOOKUP(O550,'[8]2019年11月-2020年3月31新贷款人员'!$O$4:$R$124,4,FALSE)</f>
        <v>李军丽</v>
      </c>
      <c r="S550" s="17" t="str">
        <f>VLOOKUP(O550,'[8]2019年11月-2020年3月31新贷款人员'!$O$4:$S$124,5,FALSE)</f>
        <v>623059137800895731</v>
      </c>
      <c r="T550" s="9"/>
    </row>
    <row r="551" customHeight="1" spans="1:20">
      <c r="A551" s="17">
        <v>548</v>
      </c>
      <c r="B551" s="17" t="s">
        <v>43</v>
      </c>
      <c r="C551" s="17" t="s">
        <v>5287</v>
      </c>
      <c r="D551" s="31" t="s">
        <v>5288</v>
      </c>
      <c r="E551" s="38">
        <v>4.35</v>
      </c>
      <c r="F551" s="34">
        <v>30000</v>
      </c>
      <c r="G551" s="39" t="s">
        <v>5250</v>
      </c>
      <c r="H551" s="39" t="s">
        <v>5251</v>
      </c>
      <c r="I551" s="17">
        <v>507.5</v>
      </c>
      <c r="J551" s="39" t="s">
        <v>5236</v>
      </c>
      <c r="K551" s="17" t="s">
        <v>4199</v>
      </c>
      <c r="L551" s="38">
        <v>4.35</v>
      </c>
      <c r="M551" s="19" t="s">
        <v>150</v>
      </c>
      <c r="N551" s="31" t="s">
        <v>5289</v>
      </c>
      <c r="O551" s="31" t="s">
        <v>5290</v>
      </c>
      <c r="P551" s="17" t="s">
        <v>18</v>
      </c>
      <c r="Q551" s="17" t="s">
        <v>4202</v>
      </c>
      <c r="R551" s="17" t="str">
        <f>VLOOKUP(O551,'[10]2019年11月-2020年3月31新贷款人员'!$O$539:$R$1131,4,FALSE)</f>
        <v>李朝营</v>
      </c>
      <c r="S551" s="74" t="str">
        <f>VLOOKUP(O551,'[10]2019年11月-2020年3月31新贷款人员'!$O$539:$S$1131,5,FALSE)</f>
        <v>623059137803620870</v>
      </c>
      <c r="T551" s="9"/>
    </row>
    <row r="552" customHeight="1" spans="1:20">
      <c r="A552" s="17">
        <v>549</v>
      </c>
      <c r="B552" s="17" t="s">
        <v>47</v>
      </c>
      <c r="C552" s="17" t="s">
        <v>5260</v>
      </c>
      <c r="D552" s="31" t="s">
        <v>5291</v>
      </c>
      <c r="E552" s="38">
        <v>4.35</v>
      </c>
      <c r="F552" s="34">
        <v>40000</v>
      </c>
      <c r="G552" s="39" t="s">
        <v>5250</v>
      </c>
      <c r="H552" s="39" t="s">
        <v>5251</v>
      </c>
      <c r="I552" s="17">
        <v>676.67</v>
      </c>
      <c r="J552" s="39" t="s">
        <v>5236</v>
      </c>
      <c r="K552" s="17" t="s">
        <v>4199</v>
      </c>
      <c r="L552" s="38">
        <v>4.35</v>
      </c>
      <c r="M552" s="19" t="s">
        <v>22</v>
      </c>
      <c r="N552" s="31" t="s">
        <v>5262</v>
      </c>
      <c r="O552" s="31" t="s">
        <v>5292</v>
      </c>
      <c r="P552" s="17" t="s">
        <v>18</v>
      </c>
      <c r="Q552" s="17" t="s">
        <v>4202</v>
      </c>
      <c r="R552" s="17" t="str">
        <f>VLOOKUP(O552,'[8]2019年11月-2020年3月31新贷款人员'!$O$4:$R$124,4,FALSE)</f>
        <v>李因平</v>
      </c>
      <c r="S552" s="74" t="str">
        <f>VLOOKUP(O552,'[8]2019年11月-2020年3月31新贷款人员'!$O$4:$S$124,5,FALSE)</f>
        <v>00000024394753787889</v>
      </c>
      <c r="T552" s="9"/>
    </row>
    <row r="553" customHeight="1" spans="1:20">
      <c r="A553" s="17">
        <v>550</v>
      </c>
      <c r="B553" s="17" t="s">
        <v>43</v>
      </c>
      <c r="C553" s="17" t="s">
        <v>5293</v>
      </c>
      <c r="D553" s="31" t="s">
        <v>5294</v>
      </c>
      <c r="E553" s="38">
        <v>4.35</v>
      </c>
      <c r="F553" s="34">
        <v>20000</v>
      </c>
      <c r="G553" s="39" t="s">
        <v>5250</v>
      </c>
      <c r="H553" s="39" t="s">
        <v>5251</v>
      </c>
      <c r="I553" s="17">
        <v>338.33</v>
      </c>
      <c r="J553" s="39" t="s">
        <v>5236</v>
      </c>
      <c r="K553" s="17" t="s">
        <v>4199</v>
      </c>
      <c r="L553" s="38">
        <v>4.35</v>
      </c>
      <c r="M553" s="19" t="s">
        <v>22</v>
      </c>
      <c r="N553" s="31" t="s">
        <v>5295</v>
      </c>
      <c r="O553" s="31" t="s">
        <v>5296</v>
      </c>
      <c r="P553" s="17" t="s">
        <v>18</v>
      </c>
      <c r="Q553" s="17" t="s">
        <v>4202</v>
      </c>
      <c r="R553" s="17" t="str">
        <f>VLOOKUP(O553,'[10]2019年11月-2020年3月31新贷款人员'!$O$539:$R$1131,4,FALSE)</f>
        <v>李长友</v>
      </c>
      <c r="S553" s="74" t="str">
        <f>VLOOKUP(O553,'[10]2019年11月-2020年3月31新贷款人员'!$O$539:$S$1131,5,FALSE)</f>
        <v>623059137801274969</v>
      </c>
      <c r="T553" s="9"/>
    </row>
    <row r="554" customHeight="1" spans="1:20">
      <c r="A554" s="17">
        <v>551</v>
      </c>
      <c r="B554" s="17" t="s">
        <v>47</v>
      </c>
      <c r="C554" s="17" t="s">
        <v>5297</v>
      </c>
      <c r="D554" s="31" t="s">
        <v>5298</v>
      </c>
      <c r="E554" s="38">
        <v>4.35</v>
      </c>
      <c r="F554" s="34">
        <v>10000</v>
      </c>
      <c r="G554" s="39" t="s">
        <v>5250</v>
      </c>
      <c r="H554" s="39" t="s">
        <v>5251</v>
      </c>
      <c r="I554" s="17">
        <v>169.17</v>
      </c>
      <c r="J554" s="39" t="s">
        <v>5236</v>
      </c>
      <c r="K554" s="17" t="s">
        <v>4199</v>
      </c>
      <c r="L554" s="38">
        <v>4.35</v>
      </c>
      <c r="M554" s="19" t="s">
        <v>87</v>
      </c>
      <c r="N554" s="31" t="s">
        <v>5299</v>
      </c>
      <c r="O554" s="31" t="s">
        <v>5300</v>
      </c>
      <c r="P554" s="17" t="s">
        <v>18</v>
      </c>
      <c r="Q554" s="17" t="s">
        <v>4202</v>
      </c>
      <c r="R554" s="17" t="str">
        <f>VLOOKUP(O554,'[8]2019年11月-2020年3月31新贷款人员'!$O$4:$R$124,4,FALSE)</f>
        <v>刘海让</v>
      </c>
      <c r="S554" s="74" t="str">
        <f>VLOOKUP(O554,'[8]2019年11月-2020年3月31新贷款人员'!$O$4:$S$124,5,FALSE)</f>
        <v>623059137800735846</v>
      </c>
      <c r="T554" s="9"/>
    </row>
    <row r="555" customHeight="1" spans="1:20">
      <c r="A555" s="17">
        <v>552</v>
      </c>
      <c r="B555" s="17" t="s">
        <v>47</v>
      </c>
      <c r="C555" s="17" t="s">
        <v>5260</v>
      </c>
      <c r="D555" s="31" t="s">
        <v>5301</v>
      </c>
      <c r="E555" s="38">
        <v>4.35</v>
      </c>
      <c r="F555" s="34">
        <v>10000</v>
      </c>
      <c r="G555" s="39" t="s">
        <v>5250</v>
      </c>
      <c r="H555" s="39" t="s">
        <v>5251</v>
      </c>
      <c r="I555" s="17">
        <v>338.33</v>
      </c>
      <c r="J555" s="39" t="s">
        <v>5236</v>
      </c>
      <c r="K555" s="17" t="s">
        <v>4199</v>
      </c>
      <c r="L555" s="38">
        <v>4.35</v>
      </c>
      <c r="M555" s="19" t="s">
        <v>87</v>
      </c>
      <c r="N555" s="31" t="s">
        <v>5262</v>
      </c>
      <c r="O555" s="31" t="s">
        <v>5302</v>
      </c>
      <c r="P555" s="17" t="s">
        <v>18</v>
      </c>
      <c r="Q555" s="17" t="s">
        <v>4202</v>
      </c>
      <c r="R555" s="17" t="str">
        <f>VLOOKUP(O555,'[8]2019年11月-2020年3月31新贷款人员'!$O$4:$R$124,4,FALSE)</f>
        <v>刘雷</v>
      </c>
      <c r="S555" s="74" t="str">
        <f>VLOOKUP(O555,'[8]2019年11月-2020年3月31新贷款人员'!$O$4:$S$124,5,FALSE)</f>
        <v>623059137800511486</v>
      </c>
      <c r="T555" s="9"/>
    </row>
    <row r="556" customHeight="1" spans="1:20">
      <c r="A556" s="17">
        <v>553</v>
      </c>
      <c r="B556" s="17" t="s">
        <v>47</v>
      </c>
      <c r="C556" s="17" t="s">
        <v>5303</v>
      </c>
      <c r="D556" s="31" t="s">
        <v>5304</v>
      </c>
      <c r="E556" s="38">
        <v>4.35</v>
      </c>
      <c r="F556" s="34">
        <v>10000</v>
      </c>
      <c r="G556" s="39" t="s">
        <v>5250</v>
      </c>
      <c r="H556" s="39" t="s">
        <v>5251</v>
      </c>
      <c r="I556" s="17">
        <v>169.17</v>
      </c>
      <c r="J556" s="39" t="s">
        <v>5236</v>
      </c>
      <c r="K556" s="17" t="s">
        <v>4199</v>
      </c>
      <c r="L556" s="38">
        <v>4.35</v>
      </c>
      <c r="M556" s="19" t="s">
        <v>50</v>
      </c>
      <c r="N556" s="31" t="s">
        <v>5305</v>
      </c>
      <c r="O556" s="31" t="s">
        <v>5306</v>
      </c>
      <c r="P556" s="17" t="s">
        <v>18</v>
      </c>
      <c r="Q556" s="17" t="s">
        <v>4202</v>
      </c>
      <c r="R556" s="17" t="str">
        <f>VLOOKUP(O556,'[8]2019年11月-2020年3月31新贷款人员'!$O$4:$R$124,4,FALSE)</f>
        <v>吕卫敏</v>
      </c>
      <c r="S556" s="74" t="str">
        <f>VLOOKUP(O556,'[8]2019年11月-2020年3月31新贷款人员'!$O$4:$S$124,5,FALSE)</f>
        <v>37818002700001020</v>
      </c>
      <c r="T556" s="9"/>
    </row>
    <row r="557" customHeight="1" spans="1:20">
      <c r="A557" s="17">
        <v>554</v>
      </c>
      <c r="B557" s="17" t="s">
        <v>43</v>
      </c>
      <c r="C557" s="17" t="s">
        <v>5307</v>
      </c>
      <c r="D557" s="31" t="s">
        <v>5308</v>
      </c>
      <c r="E557" s="38">
        <v>4.35</v>
      </c>
      <c r="F557" s="34">
        <v>20000</v>
      </c>
      <c r="G557" s="39" t="s">
        <v>5250</v>
      </c>
      <c r="H557" s="39" t="s">
        <v>5251</v>
      </c>
      <c r="I557" s="17">
        <v>338.33</v>
      </c>
      <c r="J557" s="39" t="s">
        <v>5236</v>
      </c>
      <c r="K557" s="17" t="s">
        <v>4199</v>
      </c>
      <c r="L557" s="38">
        <v>4.35</v>
      </c>
      <c r="M557" s="19" t="s">
        <v>150</v>
      </c>
      <c r="N557" s="31" t="s">
        <v>5309</v>
      </c>
      <c r="O557" s="31" t="s">
        <v>5310</v>
      </c>
      <c r="P557" s="17" t="s">
        <v>18</v>
      </c>
      <c r="Q557" s="17" t="s">
        <v>4202</v>
      </c>
      <c r="R557" s="17" t="str">
        <f>VLOOKUP(O557,'[10]2019年11月-2020年3月31新贷款人员'!$O$539:$R$1131,4,FALSE)</f>
        <v>邢文轩</v>
      </c>
      <c r="S557" s="74" t="str">
        <f>VLOOKUP(O557,'[10]2019年11月-2020年3月31新贷款人员'!$O$539:$S$1131,5,FALSE)</f>
        <v>623059137801791160</v>
      </c>
      <c r="T557" s="9"/>
    </row>
    <row r="558" customHeight="1" spans="1:20">
      <c r="A558" s="17">
        <v>555</v>
      </c>
      <c r="B558" s="17" t="s">
        <v>47</v>
      </c>
      <c r="C558" s="17" t="s">
        <v>5311</v>
      </c>
      <c r="D558" s="31" t="s">
        <v>5312</v>
      </c>
      <c r="E558" s="38">
        <v>4.35</v>
      </c>
      <c r="F558" s="34">
        <v>50000</v>
      </c>
      <c r="G558" s="39" t="s">
        <v>5250</v>
      </c>
      <c r="H558" s="39" t="s">
        <v>5251</v>
      </c>
      <c r="I558" s="17">
        <v>845.83</v>
      </c>
      <c r="J558" s="39" t="s">
        <v>5236</v>
      </c>
      <c r="K558" s="17" t="s">
        <v>4199</v>
      </c>
      <c r="L558" s="38">
        <v>4.35</v>
      </c>
      <c r="M558" s="19" t="s">
        <v>383</v>
      </c>
      <c r="N558" s="31" t="s">
        <v>5313</v>
      </c>
      <c r="O558" s="31" t="s">
        <v>5314</v>
      </c>
      <c r="P558" s="17" t="s">
        <v>18</v>
      </c>
      <c r="Q558" s="17" t="s">
        <v>4202</v>
      </c>
      <c r="R558" s="17" t="str">
        <f>VLOOKUP(O558,'[8]2019年11月-2020年3月31新贷款人员'!$O$4:$R$124,4,FALSE)</f>
        <v>徐启民</v>
      </c>
      <c r="S558" s="74" t="str">
        <f>VLOOKUP(O558,'[8]2019年11月-2020年3月31新贷款人员'!$O$4:$S$124,5,FALSE)</f>
        <v>00000067956723780889</v>
      </c>
      <c r="T558" s="9"/>
    </row>
    <row r="559" customHeight="1" spans="1:20">
      <c r="A559" s="17">
        <v>556</v>
      </c>
      <c r="B559" s="17" t="s">
        <v>47</v>
      </c>
      <c r="C559" s="17" t="s">
        <v>5315</v>
      </c>
      <c r="D559" s="31" t="s">
        <v>5316</v>
      </c>
      <c r="E559" s="38">
        <v>4.35</v>
      </c>
      <c r="F559" s="34">
        <v>30000</v>
      </c>
      <c r="G559" s="39" t="s">
        <v>5250</v>
      </c>
      <c r="H559" s="39" t="s">
        <v>5251</v>
      </c>
      <c r="I559" s="17">
        <v>507.5</v>
      </c>
      <c r="J559" s="39" t="s">
        <v>5236</v>
      </c>
      <c r="K559" s="17" t="s">
        <v>4199</v>
      </c>
      <c r="L559" s="38">
        <v>4.35</v>
      </c>
      <c r="M559" s="19" t="s">
        <v>87</v>
      </c>
      <c r="N559" s="31" t="s">
        <v>5317</v>
      </c>
      <c r="O559" s="31" t="s">
        <v>5318</v>
      </c>
      <c r="P559" s="17" t="s">
        <v>18</v>
      </c>
      <c r="Q559" s="17" t="s">
        <v>4202</v>
      </c>
      <c r="R559" s="17" t="str">
        <f>VLOOKUP(O559,'[8]2019年11月-2020年3月31新贷款人员'!$O$4:$R$124,4,FALSE)</f>
        <v>于长征</v>
      </c>
      <c r="S559" s="74" t="str">
        <f>VLOOKUP(O559,'[8]2019年11月-2020年3月31新贷款人员'!$O$4:$S$124,5,FALSE)</f>
        <v>623059137801884692</v>
      </c>
      <c r="T559" s="9"/>
    </row>
    <row r="560" customHeight="1" spans="1:20">
      <c r="A560" s="17">
        <v>557</v>
      </c>
      <c r="B560" s="17" t="s">
        <v>43</v>
      </c>
      <c r="C560" s="17" t="s">
        <v>5319</v>
      </c>
      <c r="D560" s="31" t="s">
        <v>5320</v>
      </c>
      <c r="E560" s="38">
        <v>4.35</v>
      </c>
      <c r="F560" s="34">
        <v>10000</v>
      </c>
      <c r="G560" s="39" t="s">
        <v>5250</v>
      </c>
      <c r="H560" s="39" t="s">
        <v>5251</v>
      </c>
      <c r="I560" s="17">
        <v>169.17</v>
      </c>
      <c r="J560" s="39" t="s">
        <v>5236</v>
      </c>
      <c r="K560" s="17" t="s">
        <v>4199</v>
      </c>
      <c r="L560" s="38">
        <v>4.35</v>
      </c>
      <c r="M560" s="19" t="s">
        <v>42</v>
      </c>
      <c r="N560" s="31" t="s">
        <v>5321</v>
      </c>
      <c r="O560" s="31" t="s">
        <v>5322</v>
      </c>
      <c r="P560" s="17" t="s">
        <v>18</v>
      </c>
      <c r="Q560" s="17" t="s">
        <v>4202</v>
      </c>
      <c r="R560" s="17" t="str">
        <f>VLOOKUP(O560,'[10]2019年11月-2020年3月31新贷款人员'!$O$539:$R$1131,4,FALSE)</f>
        <v>张朋朋</v>
      </c>
      <c r="S560" s="74" t="str">
        <f>VLOOKUP(O560,'[10]2019年11月-2020年3月31新贷款人员'!$O$539:$S$1131,5,FALSE)</f>
        <v>623059137803275097</v>
      </c>
      <c r="T560" s="9"/>
    </row>
    <row r="561" customHeight="1" spans="1:20">
      <c r="A561" s="17">
        <v>558</v>
      </c>
      <c r="B561" s="17" t="s">
        <v>47</v>
      </c>
      <c r="C561" s="17" t="s">
        <v>5323</v>
      </c>
      <c r="D561" s="31" t="s">
        <v>5324</v>
      </c>
      <c r="E561" s="38">
        <v>4.35</v>
      </c>
      <c r="F561" s="34">
        <v>20000</v>
      </c>
      <c r="G561" s="39" t="s">
        <v>5250</v>
      </c>
      <c r="H561" s="39" t="s">
        <v>5251</v>
      </c>
      <c r="I561" s="17">
        <v>338.33</v>
      </c>
      <c r="J561" s="39" t="s">
        <v>5236</v>
      </c>
      <c r="K561" s="17" t="s">
        <v>4199</v>
      </c>
      <c r="L561" s="38">
        <v>4.35</v>
      </c>
      <c r="M561" s="19" t="s">
        <v>22</v>
      </c>
      <c r="N561" s="31" t="s">
        <v>5325</v>
      </c>
      <c r="O561" s="31" t="s">
        <v>5326</v>
      </c>
      <c r="P561" s="17" t="s">
        <v>18</v>
      </c>
      <c r="Q561" s="17" t="s">
        <v>4202</v>
      </c>
      <c r="R561" s="17" t="str">
        <f>VLOOKUP(O561,'[8]2019年11月-2020年3月31新贷款人员'!$O$4:$R$124,4,FALSE)</f>
        <v>赵公平</v>
      </c>
      <c r="S561" s="74" t="str">
        <f>VLOOKUP(O561,'[8]2019年11月-2020年3月31新贷款人员'!$O$4:$S$124,5,FALSE)</f>
        <v>623059137802224617</v>
      </c>
      <c r="T561" s="9"/>
    </row>
    <row r="562" customHeight="1" spans="1:20">
      <c r="A562" s="17">
        <v>559</v>
      </c>
      <c r="B562" s="17" t="s">
        <v>37</v>
      </c>
      <c r="C562" s="17" t="s">
        <v>5327</v>
      </c>
      <c r="D562" s="31" t="s">
        <v>5328</v>
      </c>
      <c r="E562" s="38">
        <v>4.35</v>
      </c>
      <c r="F562" s="34">
        <v>40000</v>
      </c>
      <c r="G562" s="39" t="s">
        <v>5329</v>
      </c>
      <c r="H562" s="39" t="s">
        <v>5330</v>
      </c>
      <c r="I562" s="17">
        <v>671.83</v>
      </c>
      <c r="J562" s="39" t="s">
        <v>5236</v>
      </c>
      <c r="K562" s="17" t="s">
        <v>4199</v>
      </c>
      <c r="L562" s="38">
        <v>4.35</v>
      </c>
      <c r="M562" s="19" t="s">
        <v>42</v>
      </c>
      <c r="N562" s="31" t="s">
        <v>5331</v>
      </c>
      <c r="O562" s="31" t="s">
        <v>5332</v>
      </c>
      <c r="P562" s="17" t="s">
        <v>18</v>
      </c>
      <c r="Q562" s="17" t="s">
        <v>4202</v>
      </c>
      <c r="R562" s="17" t="str">
        <f>VLOOKUP(O562,'[18]2019年11月-2020年3月31新贷款人员'!$O$39:$R$1331,4,FALSE)</f>
        <v>艾秋丽</v>
      </c>
      <c r="S562" s="17" t="str">
        <f>VLOOKUP(O562,'[18]2019年11月-2020年3月31新贷款人员'!$O$39:$S$1331,5,FALSE)</f>
        <v>623059137803825289</v>
      </c>
      <c r="T562" s="9"/>
    </row>
    <row r="563" customHeight="1" spans="1:20">
      <c r="A563" s="17">
        <v>560</v>
      </c>
      <c r="B563" s="17" t="s">
        <v>37</v>
      </c>
      <c r="C563" s="17" t="s">
        <v>5327</v>
      </c>
      <c r="D563" s="31" t="s">
        <v>5333</v>
      </c>
      <c r="E563" s="38">
        <v>4.35</v>
      </c>
      <c r="F563" s="34">
        <v>17000</v>
      </c>
      <c r="G563" s="39" t="s">
        <v>5329</v>
      </c>
      <c r="H563" s="39" t="s">
        <v>5330</v>
      </c>
      <c r="I563" s="17">
        <v>285.53</v>
      </c>
      <c r="J563" s="39" t="s">
        <v>5236</v>
      </c>
      <c r="K563" s="17" t="s">
        <v>4199</v>
      </c>
      <c r="L563" s="38">
        <v>4.35</v>
      </c>
      <c r="M563" s="19" t="s">
        <v>50</v>
      </c>
      <c r="N563" s="31" t="s">
        <v>5334</v>
      </c>
      <c r="O563" s="31" t="s">
        <v>5335</v>
      </c>
      <c r="P563" s="17" t="s">
        <v>18</v>
      </c>
      <c r="Q563" s="17" t="s">
        <v>4202</v>
      </c>
      <c r="R563" s="17" t="str">
        <f>VLOOKUP(O563,'[18]2019年11月-2020年3月31新贷款人员'!$O$39:$R$1331,4,FALSE)</f>
        <v>艾永刚</v>
      </c>
      <c r="S563" s="17" t="str">
        <f>VLOOKUP(O563,'[18]2019年11月-2020年3月31新贷款人员'!$O$39:$S$1331,5,FALSE)</f>
        <v>622991137800954630</v>
      </c>
      <c r="T563" s="9"/>
    </row>
    <row r="564" customHeight="1" spans="1:20">
      <c r="A564" s="17">
        <v>561</v>
      </c>
      <c r="B564" s="17" t="s">
        <v>37</v>
      </c>
      <c r="C564" s="17" t="s">
        <v>5327</v>
      </c>
      <c r="D564" s="31" t="s">
        <v>5336</v>
      </c>
      <c r="E564" s="38">
        <v>4.35</v>
      </c>
      <c r="F564" s="34">
        <v>27000</v>
      </c>
      <c r="G564" s="39" t="s">
        <v>5329</v>
      </c>
      <c r="H564" s="39" t="s">
        <v>5330</v>
      </c>
      <c r="I564" s="17">
        <v>453.49</v>
      </c>
      <c r="J564" s="39" t="s">
        <v>5236</v>
      </c>
      <c r="K564" s="17" t="s">
        <v>4199</v>
      </c>
      <c r="L564" s="38">
        <v>4.35</v>
      </c>
      <c r="M564" s="19" t="s">
        <v>42</v>
      </c>
      <c r="N564" s="31" t="s">
        <v>5337</v>
      </c>
      <c r="O564" s="31" t="s">
        <v>5338</v>
      </c>
      <c r="P564" s="17" t="s">
        <v>18</v>
      </c>
      <c r="Q564" s="17" t="s">
        <v>4202</v>
      </c>
      <c r="R564" s="17" t="str">
        <f>VLOOKUP(O564,'[18]2019年11月-2020年3月31新贷款人员'!$O$39:$R$1331,4,FALSE)</f>
        <v>崔大留</v>
      </c>
      <c r="S564" s="17" t="str">
        <f>VLOOKUP(O564,'[18]2019年11月-2020年3月31新贷款人员'!$O$39:$S$1331,5,FALSE)</f>
        <v>623059137802298918</v>
      </c>
      <c r="T564" s="9"/>
    </row>
    <row r="565" customHeight="1" spans="1:20">
      <c r="A565" s="17">
        <v>562</v>
      </c>
      <c r="B565" s="17" t="s">
        <v>37</v>
      </c>
      <c r="C565" s="17" t="s">
        <v>5327</v>
      </c>
      <c r="D565" s="31" t="s">
        <v>5339</v>
      </c>
      <c r="E565" s="38">
        <v>4.35</v>
      </c>
      <c r="F565" s="34">
        <v>17000</v>
      </c>
      <c r="G565" s="39" t="s">
        <v>5329</v>
      </c>
      <c r="H565" s="39" t="s">
        <v>5330</v>
      </c>
      <c r="I565" s="17">
        <v>285.53</v>
      </c>
      <c r="J565" s="39" t="s">
        <v>5236</v>
      </c>
      <c r="K565" s="17" t="s">
        <v>4199</v>
      </c>
      <c r="L565" s="38">
        <v>4.35</v>
      </c>
      <c r="M565" s="19" t="s">
        <v>32</v>
      </c>
      <c r="N565" s="31" t="s">
        <v>5340</v>
      </c>
      <c r="O565" s="31" t="s">
        <v>5341</v>
      </c>
      <c r="P565" s="17" t="s">
        <v>18</v>
      </c>
      <c r="Q565" s="17" t="s">
        <v>4202</v>
      </c>
      <c r="R565" s="17" t="str">
        <f>VLOOKUP(O565,'[18]2019年11月-2020年3月31新贷款人员'!$O$39:$R$1331,4,FALSE)</f>
        <v>段民社</v>
      </c>
      <c r="S565" s="17" t="str">
        <f>VLOOKUP(O565,'[18]2019年11月-2020年3月31新贷款人员'!$O$39:$S$1331,5,FALSE)</f>
        <v>623059137801455162</v>
      </c>
      <c r="T565" s="9"/>
    </row>
    <row r="566" customHeight="1" spans="1:20">
      <c r="A566" s="17">
        <v>563</v>
      </c>
      <c r="B566" s="17" t="s">
        <v>43</v>
      </c>
      <c r="C566" s="17" t="s">
        <v>5342</v>
      </c>
      <c r="D566" s="31" t="s">
        <v>5343</v>
      </c>
      <c r="E566" s="38">
        <v>4.35</v>
      </c>
      <c r="F566" s="34">
        <v>30000</v>
      </c>
      <c r="G566" s="39" t="s">
        <v>5329</v>
      </c>
      <c r="H566" s="39" t="s">
        <v>5330</v>
      </c>
      <c r="I566" s="17">
        <v>503.87</v>
      </c>
      <c r="J566" s="39" t="s">
        <v>5236</v>
      </c>
      <c r="K566" s="17" t="s">
        <v>4199</v>
      </c>
      <c r="L566" s="38">
        <v>4.35</v>
      </c>
      <c r="M566" s="19" t="s">
        <v>42</v>
      </c>
      <c r="N566" s="31" t="s">
        <v>5344</v>
      </c>
      <c r="O566" s="31" t="s">
        <v>5345</v>
      </c>
      <c r="P566" s="17" t="s">
        <v>18</v>
      </c>
      <c r="Q566" s="17" t="s">
        <v>4202</v>
      </c>
      <c r="R566" s="17" t="str">
        <f>VLOOKUP(O566,'[10]2019年11月-2020年3月31新贷款人员'!$O$539:$R$1131,4,FALSE)</f>
        <v>胡进来</v>
      </c>
      <c r="S566" s="74" t="str">
        <f>VLOOKUP(O566,'[10]2019年11月-2020年3月31新贷款人员'!$O$539:$S$1131,5,FALSE)</f>
        <v>623059137803791028</v>
      </c>
      <c r="T566" s="9"/>
    </row>
    <row r="567" customHeight="1" spans="1:20">
      <c r="A567" s="17">
        <v>564</v>
      </c>
      <c r="B567" s="17" t="s">
        <v>43</v>
      </c>
      <c r="C567" s="17" t="s">
        <v>5342</v>
      </c>
      <c r="D567" s="31" t="s">
        <v>5346</v>
      </c>
      <c r="E567" s="38">
        <v>4.35</v>
      </c>
      <c r="F567" s="34">
        <v>30000</v>
      </c>
      <c r="G567" s="39" t="s">
        <v>5329</v>
      </c>
      <c r="H567" s="39" t="s">
        <v>5330</v>
      </c>
      <c r="I567" s="17">
        <v>503.87</v>
      </c>
      <c r="J567" s="39" t="s">
        <v>5236</v>
      </c>
      <c r="K567" s="17" t="s">
        <v>4199</v>
      </c>
      <c r="L567" s="38">
        <v>4.35</v>
      </c>
      <c r="M567" s="19" t="s">
        <v>87</v>
      </c>
      <c r="N567" s="31" t="s">
        <v>5347</v>
      </c>
      <c r="O567" s="31" t="s">
        <v>5348</v>
      </c>
      <c r="P567" s="17" t="s">
        <v>18</v>
      </c>
      <c r="Q567" s="17" t="s">
        <v>4202</v>
      </c>
      <c r="R567" s="17" t="str">
        <f>VLOOKUP(O567,'[10]2019年11月-2020年3月31新贷款人员'!$O$539:$R$1131,4,FALSE)</f>
        <v>段美荣</v>
      </c>
      <c r="S567" s="74" t="str">
        <f>VLOOKUP(O567,'[10]2019年11月-2020年3月31新贷款人员'!$O$539:$S$1131,5,FALSE)</f>
        <v>00000043355593788889</v>
      </c>
      <c r="T567" s="9"/>
    </row>
    <row r="568" customHeight="1" spans="1:20">
      <c r="A568" s="17">
        <v>565</v>
      </c>
      <c r="B568" s="17" t="s">
        <v>37</v>
      </c>
      <c r="C568" s="17" t="s">
        <v>5349</v>
      </c>
      <c r="D568" s="31" t="s">
        <v>1647</v>
      </c>
      <c r="E568" s="38">
        <v>4.35</v>
      </c>
      <c r="F568" s="34">
        <v>40000</v>
      </c>
      <c r="G568" s="39" t="s">
        <v>5329</v>
      </c>
      <c r="H568" s="39" t="s">
        <v>5330</v>
      </c>
      <c r="I568" s="17">
        <v>671.83</v>
      </c>
      <c r="J568" s="39" t="s">
        <v>5236</v>
      </c>
      <c r="K568" s="17" t="s">
        <v>4199</v>
      </c>
      <c r="L568" s="38">
        <v>4.35</v>
      </c>
      <c r="M568" s="19" t="s">
        <v>87</v>
      </c>
      <c r="N568" s="31" t="s">
        <v>5350</v>
      </c>
      <c r="O568" s="31" t="s">
        <v>5351</v>
      </c>
      <c r="P568" s="17" t="s">
        <v>18</v>
      </c>
      <c r="Q568" s="17" t="s">
        <v>4202</v>
      </c>
      <c r="R568" s="17" t="str">
        <f>VLOOKUP(O568,'[18]2019年11月-2020年3月31新贷款人员'!$O$39:$R$1331,4,FALSE)</f>
        <v>李国友</v>
      </c>
      <c r="S568" s="17" t="str">
        <f>VLOOKUP(O568,'[18]2019年11月-2020年3月31新贷款人员'!$O$39:$S$1331,5,FALSE)</f>
        <v>623059137801453175</v>
      </c>
      <c r="T568" s="9"/>
    </row>
    <row r="569" customHeight="1" spans="1:20">
      <c r="A569" s="17">
        <v>566</v>
      </c>
      <c r="B569" s="17" t="s">
        <v>37</v>
      </c>
      <c r="C569" s="17" t="s">
        <v>5352</v>
      </c>
      <c r="D569" s="31" t="s">
        <v>5353</v>
      </c>
      <c r="E569" s="38">
        <v>4.35</v>
      </c>
      <c r="F569" s="34">
        <v>25000</v>
      </c>
      <c r="G569" s="39" t="s">
        <v>5329</v>
      </c>
      <c r="H569" s="39" t="s">
        <v>5330</v>
      </c>
      <c r="I569" s="17">
        <v>419.9</v>
      </c>
      <c r="J569" s="39" t="s">
        <v>5236</v>
      </c>
      <c r="K569" s="17" t="s">
        <v>4199</v>
      </c>
      <c r="L569" s="38">
        <v>4.35</v>
      </c>
      <c r="M569" s="19" t="s">
        <v>42</v>
      </c>
      <c r="N569" s="31" t="s">
        <v>5354</v>
      </c>
      <c r="O569" s="31" t="s">
        <v>5355</v>
      </c>
      <c r="P569" s="17" t="s">
        <v>18</v>
      </c>
      <c r="Q569" s="17" t="s">
        <v>4202</v>
      </c>
      <c r="R569" s="17" t="str">
        <f>VLOOKUP(O569,'[18]2019年11月-2020年3月31新贷款人员'!$O$39:$R$1331,4,FALSE)</f>
        <v>刘文彬</v>
      </c>
      <c r="S569" s="17" t="str">
        <f>VLOOKUP(O569,'[18]2019年11月-2020年3月31新贷款人员'!$O$39:$S$1331,5,FALSE)</f>
        <v>00000025813473786889</v>
      </c>
      <c r="T569" s="9"/>
    </row>
    <row r="570" customHeight="1" spans="1:20">
      <c r="A570" s="17">
        <v>567</v>
      </c>
      <c r="B570" s="17" t="s">
        <v>43</v>
      </c>
      <c r="C570" s="17" t="s">
        <v>5356</v>
      </c>
      <c r="D570" s="31" t="s">
        <v>5357</v>
      </c>
      <c r="E570" s="38">
        <v>4.35</v>
      </c>
      <c r="F570" s="34">
        <v>20000</v>
      </c>
      <c r="G570" s="39" t="s">
        <v>5329</v>
      </c>
      <c r="H570" s="39" t="s">
        <v>5330</v>
      </c>
      <c r="I570" s="17">
        <v>335.92</v>
      </c>
      <c r="J570" s="39" t="s">
        <v>5236</v>
      </c>
      <c r="K570" s="17" t="s">
        <v>4199</v>
      </c>
      <c r="L570" s="38">
        <v>4.35</v>
      </c>
      <c r="M570" s="19" t="s">
        <v>17</v>
      </c>
      <c r="N570" s="31" t="s">
        <v>5358</v>
      </c>
      <c r="O570" s="31" t="s">
        <v>5359</v>
      </c>
      <c r="P570" s="17" t="s">
        <v>18</v>
      </c>
      <c r="Q570" s="17" t="s">
        <v>4202</v>
      </c>
      <c r="R570" s="17" t="str">
        <f>VLOOKUP(O570,'[10]2019年11月-2020年3月31新贷款人员'!$O$539:$R$1131,4,FALSE)</f>
        <v>孙艳青</v>
      </c>
      <c r="S570" s="74" t="str">
        <f>VLOOKUP(O570,'[10]2019年11月-2020年3月31新贷款人员'!$O$539:$S$1131,5,FALSE)</f>
        <v>00000157291833780889</v>
      </c>
      <c r="T570" s="9"/>
    </row>
    <row r="571" customHeight="1" spans="1:20">
      <c r="A571" s="17">
        <v>568</v>
      </c>
      <c r="B571" s="17" t="s">
        <v>37</v>
      </c>
      <c r="C571" s="17" t="s">
        <v>5360</v>
      </c>
      <c r="D571" s="31" t="s">
        <v>5361</v>
      </c>
      <c r="E571" s="38">
        <v>4.35</v>
      </c>
      <c r="F571" s="34">
        <v>30000</v>
      </c>
      <c r="G571" s="39" t="s">
        <v>5329</v>
      </c>
      <c r="H571" s="39" t="s">
        <v>5330</v>
      </c>
      <c r="I571" s="17">
        <v>503.87</v>
      </c>
      <c r="J571" s="39" t="s">
        <v>5236</v>
      </c>
      <c r="K571" s="17" t="s">
        <v>4199</v>
      </c>
      <c r="L571" s="38">
        <v>4.35</v>
      </c>
      <c r="M571" s="19" t="s">
        <v>22</v>
      </c>
      <c r="N571" s="31" t="s">
        <v>5362</v>
      </c>
      <c r="O571" s="31" t="s">
        <v>5363</v>
      </c>
      <c r="P571" s="17" t="s">
        <v>18</v>
      </c>
      <c r="Q571" s="17" t="s">
        <v>4202</v>
      </c>
      <c r="R571" s="17" t="str">
        <f>VLOOKUP(O571,'[18]2019年11月-2020年3月31新贷款人员'!$O$39:$R$1331,4,FALSE)</f>
        <v>陶合印</v>
      </c>
      <c r="S571" s="17" t="str">
        <f>VLOOKUP(O571,'[18]2019年11月-2020年3月31新贷款人员'!$O$39:$S$1331,5,FALSE)</f>
        <v>623059137800531138</v>
      </c>
      <c r="T571" s="9"/>
    </row>
    <row r="572" customHeight="1" spans="1:20">
      <c r="A572" s="17">
        <v>569</v>
      </c>
      <c r="B572" s="17" t="s">
        <v>37</v>
      </c>
      <c r="C572" s="17" t="s">
        <v>5364</v>
      </c>
      <c r="D572" s="31" t="s">
        <v>5365</v>
      </c>
      <c r="E572" s="38">
        <v>4.35</v>
      </c>
      <c r="F572" s="34">
        <v>25000</v>
      </c>
      <c r="G572" s="39" t="s">
        <v>5329</v>
      </c>
      <c r="H572" s="39" t="s">
        <v>5330</v>
      </c>
      <c r="I572" s="17">
        <v>419.9</v>
      </c>
      <c r="J572" s="39" t="s">
        <v>5236</v>
      </c>
      <c r="K572" s="17" t="s">
        <v>4199</v>
      </c>
      <c r="L572" s="38">
        <v>4.35</v>
      </c>
      <c r="M572" s="19" t="s">
        <v>27</v>
      </c>
      <c r="N572" s="31" t="s">
        <v>5366</v>
      </c>
      <c r="O572" s="31" t="s">
        <v>5367</v>
      </c>
      <c r="P572" s="17" t="s">
        <v>18</v>
      </c>
      <c r="Q572" s="17" t="s">
        <v>4202</v>
      </c>
      <c r="R572" s="17" t="str">
        <f>VLOOKUP(O572,'[18]2019年11月-2020年3月31新贷款人员'!$O$39:$R$1331,4,FALSE)</f>
        <v>姚俊才</v>
      </c>
      <c r="S572" s="17" t="str">
        <f>VLOOKUP(O572,'[18]2019年11月-2020年3月31新贷款人员'!$O$39:$S$1331,5,FALSE)</f>
        <v>623059137801308000</v>
      </c>
      <c r="T572" s="9"/>
    </row>
    <row r="573" customHeight="1" spans="1:20">
      <c r="A573" s="17">
        <v>570</v>
      </c>
      <c r="B573" s="17" t="s">
        <v>47</v>
      </c>
      <c r="C573" s="17" t="s">
        <v>5311</v>
      </c>
      <c r="D573" s="31" t="s">
        <v>5368</v>
      </c>
      <c r="E573" s="38">
        <v>4.35</v>
      </c>
      <c r="F573" s="34">
        <v>50000</v>
      </c>
      <c r="G573" s="39" t="s">
        <v>5329</v>
      </c>
      <c r="H573" s="39" t="s">
        <v>5330</v>
      </c>
      <c r="I573" s="17">
        <v>839.79</v>
      </c>
      <c r="J573" s="39" t="s">
        <v>5236</v>
      </c>
      <c r="K573" s="17" t="s">
        <v>4199</v>
      </c>
      <c r="L573" s="38">
        <v>4.35</v>
      </c>
      <c r="M573" s="19" t="s">
        <v>42</v>
      </c>
      <c r="N573" s="31" t="s">
        <v>5313</v>
      </c>
      <c r="O573" s="31" t="s">
        <v>5369</v>
      </c>
      <c r="P573" s="17" t="s">
        <v>18</v>
      </c>
      <c r="Q573" s="17" t="s">
        <v>4202</v>
      </c>
      <c r="R573" s="17" t="str">
        <f>VLOOKUP(O573,'[8]2019年11月-2020年3月31新贷款人员'!$O$4:$R$124,4,FALSE)</f>
        <v>朱朝亮</v>
      </c>
      <c r="S573" s="74" t="str">
        <f>VLOOKUP(O573,'[8]2019年11月-2020年3月31新贷款人员'!$O$4:$S$124,5,FALSE)</f>
        <v>00000023943123781889</v>
      </c>
      <c r="T573" s="9"/>
    </row>
    <row r="574" customHeight="1" spans="1:20">
      <c r="A574" s="17">
        <v>571</v>
      </c>
      <c r="B574" s="17" t="s">
        <v>37</v>
      </c>
      <c r="C574" s="17" t="s">
        <v>5370</v>
      </c>
      <c r="D574" s="31" t="s">
        <v>5371</v>
      </c>
      <c r="E574" s="38">
        <v>4.35</v>
      </c>
      <c r="F574" s="34">
        <v>10000</v>
      </c>
      <c r="G574" s="39" t="s">
        <v>5372</v>
      </c>
      <c r="H574" s="39" t="s">
        <v>5373</v>
      </c>
      <c r="I574" s="17">
        <v>166.75</v>
      </c>
      <c r="J574" s="39" t="s">
        <v>5236</v>
      </c>
      <c r="K574" s="17" t="s">
        <v>4199</v>
      </c>
      <c r="L574" s="38">
        <v>4.35</v>
      </c>
      <c r="M574" s="19" t="s">
        <v>50</v>
      </c>
      <c r="N574" s="31" t="s">
        <v>5374</v>
      </c>
      <c r="O574" s="31" t="s">
        <v>5375</v>
      </c>
      <c r="P574" s="17" t="s">
        <v>18</v>
      </c>
      <c r="Q574" s="17" t="s">
        <v>4202</v>
      </c>
      <c r="R574" s="17" t="str">
        <f>VLOOKUP(O574,'[18]2019年11月-2020年3月31新贷款人员'!$O$39:$R$1331,4,FALSE)</f>
        <v>曹刘栓</v>
      </c>
      <c r="S574" s="17" t="str">
        <f>VLOOKUP(O574,'[18]2019年11月-2020年3月31新贷款人员'!$O$39:$S$1331,5,FALSE)</f>
        <v>623059137803825271</v>
      </c>
      <c r="T574" s="9"/>
    </row>
    <row r="575" customHeight="1" spans="1:20">
      <c r="A575" s="17">
        <v>572</v>
      </c>
      <c r="B575" s="17" t="s">
        <v>37</v>
      </c>
      <c r="C575" s="17" t="s">
        <v>5376</v>
      </c>
      <c r="D575" s="31" t="s">
        <v>5377</v>
      </c>
      <c r="E575" s="38">
        <v>4.35</v>
      </c>
      <c r="F575" s="34">
        <v>50000</v>
      </c>
      <c r="G575" s="39" t="s">
        <v>5372</v>
      </c>
      <c r="H575" s="39" t="s">
        <v>5373</v>
      </c>
      <c r="I575" s="17">
        <v>833.75</v>
      </c>
      <c r="J575" s="39" t="s">
        <v>5236</v>
      </c>
      <c r="K575" s="17" t="s">
        <v>4199</v>
      </c>
      <c r="L575" s="38">
        <v>4.35</v>
      </c>
      <c r="M575" s="19" t="s">
        <v>150</v>
      </c>
      <c r="N575" s="31" t="s">
        <v>5378</v>
      </c>
      <c r="O575" s="31" t="s">
        <v>5379</v>
      </c>
      <c r="P575" s="17" t="s">
        <v>18</v>
      </c>
      <c r="Q575" s="17" t="s">
        <v>4202</v>
      </c>
      <c r="R575" s="17" t="str">
        <f>VLOOKUP(O575,'[18]2019年11月-2020年3月31新贷款人员'!$O$39:$R$1331,4,FALSE)</f>
        <v>韩朝伟</v>
      </c>
      <c r="S575" s="17" t="str">
        <f>VLOOKUP(O575,'[18]2019年11月-2020年3月31新贷款人员'!$O$39:$S$1331,5,FALSE)</f>
        <v>623059137802715135</v>
      </c>
      <c r="T575" s="9"/>
    </row>
    <row r="576" customHeight="1" spans="1:20">
      <c r="A576" s="17">
        <v>573</v>
      </c>
      <c r="B576" s="17" t="s">
        <v>47</v>
      </c>
      <c r="C576" s="17" t="s">
        <v>5380</v>
      </c>
      <c r="D576" s="31" t="s">
        <v>5381</v>
      </c>
      <c r="E576" s="38">
        <v>4.35</v>
      </c>
      <c r="F576" s="34">
        <v>50000</v>
      </c>
      <c r="G576" s="39" t="s">
        <v>5372</v>
      </c>
      <c r="H576" s="39" t="s">
        <v>5373</v>
      </c>
      <c r="I576" s="17">
        <v>833.75</v>
      </c>
      <c r="J576" s="39" t="s">
        <v>5236</v>
      </c>
      <c r="K576" s="17" t="s">
        <v>4199</v>
      </c>
      <c r="L576" s="38">
        <v>4.35</v>
      </c>
      <c r="M576" s="19" t="s">
        <v>17</v>
      </c>
      <c r="N576" s="31" t="s">
        <v>5382</v>
      </c>
      <c r="O576" s="31" t="s">
        <v>5383</v>
      </c>
      <c r="P576" s="17" t="s">
        <v>18</v>
      </c>
      <c r="Q576" s="17" t="s">
        <v>4202</v>
      </c>
      <c r="R576" s="17" t="str">
        <f>VLOOKUP(O576,'[8]2019年11月-2020年3月31新贷款人员'!$O$4:$R$124,4,FALSE)</f>
        <v>林安军</v>
      </c>
      <c r="S576" s="74" t="str">
        <f>VLOOKUP(O576,'[8]2019年11月-2020年3月31新贷款人员'!$O$4:$S$124,5,FALSE)</f>
        <v>623059137801627851</v>
      </c>
      <c r="T576" s="9"/>
    </row>
    <row r="577" customHeight="1" spans="1:20">
      <c r="A577" s="17">
        <v>574</v>
      </c>
      <c r="B577" s="17" t="s">
        <v>43</v>
      </c>
      <c r="C577" s="17" t="s">
        <v>5384</v>
      </c>
      <c r="D577" s="31" t="s">
        <v>5385</v>
      </c>
      <c r="E577" s="38">
        <v>4.35</v>
      </c>
      <c r="F577" s="34">
        <v>20000</v>
      </c>
      <c r="G577" s="39" t="s">
        <v>5386</v>
      </c>
      <c r="H577" s="39" t="s">
        <v>5387</v>
      </c>
      <c r="I577" s="17">
        <v>328.67</v>
      </c>
      <c r="J577" s="39" t="s">
        <v>5236</v>
      </c>
      <c r="K577" s="17" t="s">
        <v>4199</v>
      </c>
      <c r="L577" s="38">
        <v>4.35</v>
      </c>
      <c r="M577" s="19" t="s">
        <v>150</v>
      </c>
      <c r="N577" s="31" t="s">
        <v>5388</v>
      </c>
      <c r="O577" s="31" t="s">
        <v>5389</v>
      </c>
      <c r="P577" s="17" t="s">
        <v>18</v>
      </c>
      <c r="Q577" s="17" t="s">
        <v>4202</v>
      </c>
      <c r="R577" s="17" t="str">
        <f>VLOOKUP(O577,'[10]2019年11月-2020年3月31新贷款人员'!$O$539:$R$1131,4,FALSE)</f>
        <v>辛战争</v>
      </c>
      <c r="S577" s="74" t="str">
        <f>VLOOKUP(O577,'[10]2019年11月-2020年3月31新贷款人员'!$O$539:$S$1131,5,FALSE)</f>
        <v>00000025200483784889</v>
      </c>
      <c r="T577" s="9"/>
    </row>
    <row r="578" customHeight="1" spans="1:20">
      <c r="A578" s="17">
        <v>575</v>
      </c>
      <c r="B578" s="17" t="s">
        <v>47</v>
      </c>
      <c r="C578" s="17" t="s">
        <v>5390</v>
      </c>
      <c r="D578" s="31" t="s">
        <v>5391</v>
      </c>
      <c r="E578" s="38">
        <v>4.35</v>
      </c>
      <c r="F578" s="34">
        <v>30000</v>
      </c>
      <c r="G578" s="39" t="s">
        <v>5392</v>
      </c>
      <c r="H578" s="39" t="s">
        <v>5393</v>
      </c>
      <c r="I578" s="17">
        <v>485.75</v>
      </c>
      <c r="J578" s="39" t="s">
        <v>5236</v>
      </c>
      <c r="K578" s="17" t="s">
        <v>4199</v>
      </c>
      <c r="L578" s="38">
        <v>4.35</v>
      </c>
      <c r="M578" s="19" t="s">
        <v>22</v>
      </c>
      <c r="N578" s="31" t="s">
        <v>5394</v>
      </c>
      <c r="O578" s="31" t="s">
        <v>5395</v>
      </c>
      <c r="P578" s="17" t="s">
        <v>18</v>
      </c>
      <c r="Q578" s="17" t="s">
        <v>4202</v>
      </c>
      <c r="R578" s="17" t="str">
        <f>VLOOKUP(O578,'[8]2019年11月-2020年3月31新贷款人员'!$O$4:$R$124,4,FALSE)</f>
        <v>宋振东</v>
      </c>
      <c r="S578" s="74" t="str">
        <f>VLOOKUP(O578,'[8]2019年11月-2020年3月31新贷款人员'!$O$4:$S$124,5,FALSE)</f>
        <v>623059137803481851</v>
      </c>
      <c r="T578" s="9"/>
    </row>
    <row r="579" customHeight="1" spans="1:20">
      <c r="A579" s="17">
        <v>576</v>
      </c>
      <c r="B579" s="17" t="s">
        <v>47</v>
      </c>
      <c r="C579" s="17" t="s">
        <v>5396</v>
      </c>
      <c r="D579" s="31" t="s">
        <v>5397</v>
      </c>
      <c r="E579" s="38">
        <v>4.35</v>
      </c>
      <c r="F579" s="34">
        <v>20000</v>
      </c>
      <c r="G579" s="39" t="s">
        <v>5398</v>
      </c>
      <c r="H579" s="39" t="s">
        <v>5399</v>
      </c>
      <c r="I579" s="17">
        <v>319</v>
      </c>
      <c r="J579" s="39" t="s">
        <v>5236</v>
      </c>
      <c r="K579" s="17" t="s">
        <v>4199</v>
      </c>
      <c r="L579" s="38">
        <v>4.35</v>
      </c>
      <c r="M579" s="19" t="s">
        <v>22</v>
      </c>
      <c r="N579" s="31" t="s">
        <v>5400</v>
      </c>
      <c r="O579" s="31" t="s">
        <v>5401</v>
      </c>
      <c r="P579" s="17" t="s">
        <v>18</v>
      </c>
      <c r="Q579" s="17" t="s">
        <v>4202</v>
      </c>
      <c r="R579" s="17" t="str">
        <f>VLOOKUP(O579,'[8]2019年11月-2020年3月31新贷款人员'!$O$4:$R$124,4,FALSE)</f>
        <v>林振中</v>
      </c>
      <c r="S579" s="74" t="str">
        <f>VLOOKUP(O579,'[8]2019年11月-2020年3月31新贷款人员'!$O$4:$S$124,5,FALSE)</f>
        <v>6228232086034246462</v>
      </c>
      <c r="T579" s="9"/>
    </row>
    <row r="580" customHeight="1" spans="1:20">
      <c r="A580" s="17">
        <v>577</v>
      </c>
      <c r="B580" s="17" t="s">
        <v>47</v>
      </c>
      <c r="C580" s="17" t="s">
        <v>5402</v>
      </c>
      <c r="D580" s="31" t="s">
        <v>5403</v>
      </c>
      <c r="E580" s="38">
        <v>4.35</v>
      </c>
      <c r="F580" s="34">
        <v>40000</v>
      </c>
      <c r="G580" s="39" t="s">
        <v>5398</v>
      </c>
      <c r="H580" s="39" t="s">
        <v>5399</v>
      </c>
      <c r="I580" s="17">
        <v>639</v>
      </c>
      <c r="J580" s="39" t="s">
        <v>5236</v>
      </c>
      <c r="K580" s="17" t="s">
        <v>4199</v>
      </c>
      <c r="L580" s="38">
        <v>4.35</v>
      </c>
      <c r="M580" s="19" t="s">
        <v>87</v>
      </c>
      <c r="N580" s="31" t="s">
        <v>5404</v>
      </c>
      <c r="O580" s="31" t="s">
        <v>5405</v>
      </c>
      <c r="P580" s="17" t="s">
        <v>18</v>
      </c>
      <c r="Q580" s="17" t="s">
        <v>4202</v>
      </c>
      <c r="R580" s="17" t="str">
        <f>VLOOKUP(O580,'[8]2019年11月-2020年3月31新贷款人员'!$O$4:$R$124,4,FALSE)</f>
        <v>吕贞天</v>
      </c>
      <c r="S580" s="74" t="str">
        <f>VLOOKUP(O580,'[8]2019年11月-2020年3月31新贷款人员'!$O$4:$S$124,5,FALSE)</f>
        <v>00000020948003784889</v>
      </c>
      <c r="T580" s="9"/>
    </row>
    <row r="581" customHeight="1" spans="1:20">
      <c r="A581" s="17">
        <v>578</v>
      </c>
      <c r="B581" s="17" t="s">
        <v>47</v>
      </c>
      <c r="C581" s="17" t="s">
        <v>5380</v>
      </c>
      <c r="D581" s="31" t="s">
        <v>5406</v>
      </c>
      <c r="E581" s="38">
        <v>4.35</v>
      </c>
      <c r="F581" s="34">
        <v>30000</v>
      </c>
      <c r="G581" s="39" t="s">
        <v>5398</v>
      </c>
      <c r="H581" s="39" t="s">
        <v>5399</v>
      </c>
      <c r="I581" s="17">
        <v>478.5</v>
      </c>
      <c r="J581" s="39" t="s">
        <v>5236</v>
      </c>
      <c r="K581" s="17" t="s">
        <v>4199</v>
      </c>
      <c r="L581" s="38">
        <v>4.35</v>
      </c>
      <c r="M581" s="19" t="s">
        <v>87</v>
      </c>
      <c r="N581" s="31" t="s">
        <v>5382</v>
      </c>
      <c r="O581" s="31" t="s">
        <v>5407</v>
      </c>
      <c r="P581" s="17" t="s">
        <v>18</v>
      </c>
      <c r="Q581" s="17" t="s">
        <v>4202</v>
      </c>
      <c r="R581" s="17" t="str">
        <f>VLOOKUP(O581,'[8]2019年11月-2020年3月31新贷款人员'!$O$4:$R$124,4,FALSE)</f>
        <v>戚美英</v>
      </c>
      <c r="S581" s="74" t="str">
        <f>VLOOKUP(O581,'[8]2019年11月-2020年3月31新贷款人员'!$O$4:$S$124,5,FALSE)</f>
        <v>623059137801135384</v>
      </c>
      <c r="T581" s="9"/>
    </row>
    <row r="582" customHeight="1" spans="1:20">
      <c r="A582" s="17">
        <v>579</v>
      </c>
      <c r="B582" s="17" t="s">
        <v>47</v>
      </c>
      <c r="C582" s="17" t="s">
        <v>5408</v>
      </c>
      <c r="D582" s="31" t="s">
        <v>455</v>
      </c>
      <c r="E582" s="38">
        <v>4.35</v>
      </c>
      <c r="F582" s="34">
        <v>5000</v>
      </c>
      <c r="G582" s="39" t="s">
        <v>5398</v>
      </c>
      <c r="H582" s="39" t="s">
        <v>5399</v>
      </c>
      <c r="I582" s="17">
        <v>79.75</v>
      </c>
      <c r="J582" s="39" t="s">
        <v>5236</v>
      </c>
      <c r="K582" s="17" t="s">
        <v>4199</v>
      </c>
      <c r="L582" s="38">
        <v>4.35</v>
      </c>
      <c r="M582" s="19" t="s">
        <v>87</v>
      </c>
      <c r="N582" s="31" t="s">
        <v>5409</v>
      </c>
      <c r="O582" s="31" t="s">
        <v>5410</v>
      </c>
      <c r="P582" s="17" t="s">
        <v>18</v>
      </c>
      <c r="Q582" s="17" t="s">
        <v>4202</v>
      </c>
      <c r="R582" s="17" t="str">
        <f>VLOOKUP(O582,'[8]2019年11月-2020年3月31新贷款人员'!$O$4:$R$124,4,FALSE)</f>
        <v>王刘庄</v>
      </c>
      <c r="S582" s="74" t="str">
        <f>VLOOKUP(O582,'[8]2019年11月-2020年3月31新贷款人员'!$O$4:$S$124,5,FALSE)</f>
        <v>0000006796172378889</v>
      </c>
      <c r="T582" s="9"/>
    </row>
    <row r="583" customHeight="1" spans="1:20">
      <c r="A583" s="17">
        <v>580</v>
      </c>
      <c r="B583" s="17" t="s">
        <v>47</v>
      </c>
      <c r="C583" s="17" t="s">
        <v>5411</v>
      </c>
      <c r="D583" s="31" t="s">
        <v>5412</v>
      </c>
      <c r="E583" s="38">
        <v>4.35</v>
      </c>
      <c r="F583" s="34">
        <v>10000</v>
      </c>
      <c r="G583" s="39" t="s">
        <v>5398</v>
      </c>
      <c r="H583" s="39" t="s">
        <v>5399</v>
      </c>
      <c r="I583" s="17">
        <v>159.5</v>
      </c>
      <c r="J583" s="39" t="s">
        <v>5236</v>
      </c>
      <c r="K583" s="17" t="s">
        <v>4199</v>
      </c>
      <c r="L583" s="38">
        <v>4.35</v>
      </c>
      <c r="M583" s="19" t="s">
        <v>50</v>
      </c>
      <c r="N583" s="31" t="s">
        <v>5413</v>
      </c>
      <c r="O583" s="31" t="s">
        <v>5414</v>
      </c>
      <c r="P583" s="17" t="s">
        <v>18</v>
      </c>
      <c r="Q583" s="17" t="s">
        <v>4202</v>
      </c>
      <c r="R583" s="17" t="str">
        <f>VLOOKUP(O583,'[8]2019年11月-2020年3月31新贷款人员'!$O$4:$R$124,4,FALSE)</f>
        <v>王留云</v>
      </c>
      <c r="S583" s="74" t="str">
        <f>VLOOKUP(O583,'[8]2019年11月-2020年3月31新贷款人员'!$O$4:$S$124,5,FALSE)</f>
        <v>623059137801744524</v>
      </c>
      <c r="T583" s="9"/>
    </row>
    <row r="584" customHeight="1" spans="1:20">
      <c r="A584" s="17">
        <v>581</v>
      </c>
      <c r="B584" s="17" t="s">
        <v>47</v>
      </c>
      <c r="C584" s="17" t="s">
        <v>5415</v>
      </c>
      <c r="D584" s="31" t="s">
        <v>5416</v>
      </c>
      <c r="E584" s="38">
        <v>4.35</v>
      </c>
      <c r="F584" s="34">
        <v>20000</v>
      </c>
      <c r="G584" s="39" t="s">
        <v>5398</v>
      </c>
      <c r="H584" s="39" t="s">
        <v>5399</v>
      </c>
      <c r="I584" s="17">
        <v>319</v>
      </c>
      <c r="J584" s="39" t="s">
        <v>5236</v>
      </c>
      <c r="K584" s="17" t="s">
        <v>4199</v>
      </c>
      <c r="L584" s="38">
        <v>4.35</v>
      </c>
      <c r="M584" s="19" t="s">
        <v>150</v>
      </c>
      <c r="N584" s="31" t="s">
        <v>5417</v>
      </c>
      <c r="O584" s="31" t="s">
        <v>5418</v>
      </c>
      <c r="P584" s="17" t="s">
        <v>18</v>
      </c>
      <c r="Q584" s="17" t="s">
        <v>4202</v>
      </c>
      <c r="R584" s="17" t="str">
        <f>VLOOKUP(O584,'[8]2019年11月-2020年3月31新贷款人员'!$O$4:$R$124,4,FALSE)</f>
        <v>徐乃民</v>
      </c>
      <c r="S584" s="74" t="str">
        <f>VLOOKUP(O584,'[8]2019年11月-2020年3月31新贷款人员'!$O$4:$S$124,5,FALSE)</f>
        <v>623059137801628339</v>
      </c>
      <c r="T584" s="9"/>
    </row>
    <row r="585" customHeight="1" spans="1:20">
      <c r="A585" s="17">
        <v>582</v>
      </c>
      <c r="B585" s="17" t="s">
        <v>47</v>
      </c>
      <c r="C585" s="17" t="s">
        <v>5419</v>
      </c>
      <c r="D585" s="31" t="s">
        <v>5420</v>
      </c>
      <c r="E585" s="38">
        <v>4.35</v>
      </c>
      <c r="F585" s="34">
        <v>30000</v>
      </c>
      <c r="G585" s="39" t="s">
        <v>5398</v>
      </c>
      <c r="H585" s="39" t="s">
        <v>5399</v>
      </c>
      <c r="I585" s="17">
        <v>478.5</v>
      </c>
      <c r="J585" s="39" t="s">
        <v>5236</v>
      </c>
      <c r="K585" s="17" t="s">
        <v>4199</v>
      </c>
      <c r="L585" s="38">
        <v>4.35</v>
      </c>
      <c r="M585" s="19" t="s">
        <v>383</v>
      </c>
      <c r="N585" s="31" t="s">
        <v>5421</v>
      </c>
      <c r="O585" s="31" t="s">
        <v>5422</v>
      </c>
      <c r="P585" s="17" t="s">
        <v>18</v>
      </c>
      <c r="Q585" s="17" t="s">
        <v>4202</v>
      </c>
      <c r="R585" s="17" t="str">
        <f>VLOOKUP(O585,'[8]2019年11月-2020年3月31新贷款人员'!$O$4:$R$124,4,FALSE)</f>
        <v>张运喜</v>
      </c>
      <c r="S585" s="74" t="str">
        <f>VLOOKUP(O585,'[8]2019年11月-2020年3月31新贷款人员'!$O$4:$S$124,5,FALSE)</f>
        <v>00000094086673786889</v>
      </c>
      <c r="T585" s="9"/>
    </row>
    <row r="586" customHeight="1" spans="1:20">
      <c r="A586" s="17">
        <v>583</v>
      </c>
      <c r="B586" s="17" t="s">
        <v>47</v>
      </c>
      <c r="C586" s="17" t="s">
        <v>5323</v>
      </c>
      <c r="D586" s="31" t="s">
        <v>5423</v>
      </c>
      <c r="E586" s="38">
        <v>4.35</v>
      </c>
      <c r="F586" s="34">
        <v>10000</v>
      </c>
      <c r="G586" s="39" t="s">
        <v>5398</v>
      </c>
      <c r="H586" s="39" t="s">
        <v>5399</v>
      </c>
      <c r="I586" s="17">
        <v>159.5</v>
      </c>
      <c r="J586" s="39" t="s">
        <v>5236</v>
      </c>
      <c r="K586" s="17" t="s">
        <v>4199</v>
      </c>
      <c r="L586" s="38">
        <v>4.35</v>
      </c>
      <c r="M586" s="19" t="s">
        <v>87</v>
      </c>
      <c r="N586" s="31" t="s">
        <v>5325</v>
      </c>
      <c r="O586" s="31" t="s">
        <v>5424</v>
      </c>
      <c r="P586" s="17" t="s">
        <v>18</v>
      </c>
      <c r="Q586" s="17" t="s">
        <v>4202</v>
      </c>
      <c r="R586" s="17" t="str">
        <f>VLOOKUP(O586,'[8]2019年11月-2020年3月31新贷款人员'!$O$4:$R$124,4,FALSE)</f>
        <v>赵连军</v>
      </c>
      <c r="S586" s="74" t="str">
        <f>VLOOKUP(O586,'[8]2019年11月-2020年3月31新贷款人员'!$O$4:$S$124,5,FALSE)</f>
        <v>623059137801813808</v>
      </c>
      <c r="T586" s="9"/>
    </row>
    <row r="587" customHeight="1" spans="1:20">
      <c r="A587" s="17">
        <v>584</v>
      </c>
      <c r="B587" s="17" t="s">
        <v>47</v>
      </c>
      <c r="C587" s="17" t="s">
        <v>5425</v>
      </c>
      <c r="D587" s="31" t="s">
        <v>5426</v>
      </c>
      <c r="E587" s="38">
        <v>4.35</v>
      </c>
      <c r="F587" s="34">
        <v>10000</v>
      </c>
      <c r="G587" s="39" t="s">
        <v>5398</v>
      </c>
      <c r="H587" s="39" t="s">
        <v>5399</v>
      </c>
      <c r="I587" s="17">
        <v>159.5</v>
      </c>
      <c r="J587" s="39" t="s">
        <v>5236</v>
      </c>
      <c r="K587" s="17" t="s">
        <v>4199</v>
      </c>
      <c r="L587" s="38">
        <v>4.35</v>
      </c>
      <c r="M587" s="19" t="s">
        <v>42</v>
      </c>
      <c r="N587" s="31" t="s">
        <v>5427</v>
      </c>
      <c r="O587" s="31" t="s">
        <v>5428</v>
      </c>
      <c r="P587" s="17" t="s">
        <v>18</v>
      </c>
      <c r="Q587" s="17" t="s">
        <v>4202</v>
      </c>
      <c r="R587" s="17" t="str">
        <f>VLOOKUP(O587,'[8]2019年11月-2020年3月31新贷款人员'!$O$4:$R$124,4,FALSE)</f>
        <v>赵总平</v>
      </c>
      <c r="S587" s="74" t="str">
        <f>VLOOKUP(O587,'[8]2019年11月-2020年3月31新贷款人员'!$O$4:$S$124,5,FALSE)</f>
        <v>623059137800813262</v>
      </c>
      <c r="T587" s="9"/>
    </row>
    <row r="588" customHeight="1" spans="1:20">
      <c r="A588" s="17">
        <v>585</v>
      </c>
      <c r="B588" s="17" t="s">
        <v>47</v>
      </c>
      <c r="C588" s="17" t="s">
        <v>5429</v>
      </c>
      <c r="D588" s="31" t="s">
        <v>5430</v>
      </c>
      <c r="E588" s="38">
        <v>4.35</v>
      </c>
      <c r="F588" s="34">
        <v>20000</v>
      </c>
      <c r="G588" s="39" t="s">
        <v>5398</v>
      </c>
      <c r="H588" s="39" t="s">
        <v>5399</v>
      </c>
      <c r="I588" s="17">
        <v>319</v>
      </c>
      <c r="J588" s="39" t="s">
        <v>5236</v>
      </c>
      <c r="K588" s="17" t="s">
        <v>4199</v>
      </c>
      <c r="L588" s="38">
        <v>4.35</v>
      </c>
      <c r="M588" s="19" t="s">
        <v>22</v>
      </c>
      <c r="N588" s="31" t="s">
        <v>5431</v>
      </c>
      <c r="O588" s="31" t="s">
        <v>5432</v>
      </c>
      <c r="P588" s="17" t="s">
        <v>18</v>
      </c>
      <c r="Q588" s="17" t="s">
        <v>4202</v>
      </c>
      <c r="R588" s="17" t="str">
        <f>VLOOKUP(O588,'[8]2019年11月-2020年3月31新贷款人员'!$O$4:$R$124,4,FALSE)</f>
        <v>周文灵</v>
      </c>
      <c r="S588" s="74" t="str">
        <f>VLOOKUP(O588,'[8]2019年11月-2020年3月31新贷款人员'!$O$4:$S$124,5,FALSE)</f>
        <v>623059137800877614</v>
      </c>
      <c r="T588" s="9"/>
    </row>
    <row r="589" customHeight="1" spans="1:20">
      <c r="A589" s="17">
        <v>586</v>
      </c>
      <c r="B589" s="17" t="s">
        <v>37</v>
      </c>
      <c r="C589" s="17" t="s">
        <v>5364</v>
      </c>
      <c r="D589" s="31" t="s">
        <v>5433</v>
      </c>
      <c r="E589" s="38">
        <v>4.35</v>
      </c>
      <c r="F589" s="34">
        <v>10000</v>
      </c>
      <c r="G589" s="39" t="s">
        <v>5434</v>
      </c>
      <c r="H589" s="39" t="s">
        <v>5435</v>
      </c>
      <c r="I589" s="17">
        <v>158.29</v>
      </c>
      <c r="J589" s="39" t="s">
        <v>5236</v>
      </c>
      <c r="K589" s="17" t="s">
        <v>4199</v>
      </c>
      <c r="L589" s="38">
        <v>4.35</v>
      </c>
      <c r="M589" s="19" t="s">
        <v>42</v>
      </c>
      <c r="N589" s="31" t="s">
        <v>5366</v>
      </c>
      <c r="O589" s="31" t="s">
        <v>5436</v>
      </c>
      <c r="P589" s="17" t="s">
        <v>18</v>
      </c>
      <c r="Q589" s="17" t="s">
        <v>4202</v>
      </c>
      <c r="R589" s="17" t="str">
        <f>VLOOKUP(O589,'[18]2019年11月-2020年3月31新贷款人员'!$O$39:$R$1331,4,FALSE)</f>
        <v>曹凤英</v>
      </c>
      <c r="S589" s="17" t="str">
        <f>VLOOKUP(O589,'[18]2019年11月-2020年3月31新贷款人员'!$O$39:$S$1331,5,FALSE)</f>
        <v>37807002400010008</v>
      </c>
      <c r="T589" s="9"/>
    </row>
    <row r="590" customHeight="1" spans="1:20">
      <c r="A590" s="17">
        <v>587</v>
      </c>
      <c r="B590" s="17" t="s">
        <v>37</v>
      </c>
      <c r="C590" s="17" t="s">
        <v>5437</v>
      </c>
      <c r="D590" s="31" t="s">
        <v>5438</v>
      </c>
      <c r="E590" s="38">
        <v>4.35</v>
      </c>
      <c r="F590" s="34">
        <v>30000</v>
      </c>
      <c r="G590" s="39" t="s">
        <v>5434</v>
      </c>
      <c r="H590" s="39" t="s">
        <v>5435</v>
      </c>
      <c r="I590" s="17" t="s">
        <v>5439</v>
      </c>
      <c r="J590" s="39" t="s">
        <v>5236</v>
      </c>
      <c r="K590" s="17" t="s">
        <v>4199</v>
      </c>
      <c r="L590" s="38">
        <v>4.35</v>
      </c>
      <c r="M590" s="19" t="s">
        <v>50</v>
      </c>
      <c r="N590" s="31" t="s">
        <v>5440</v>
      </c>
      <c r="O590" s="31" t="s">
        <v>5441</v>
      </c>
      <c r="P590" s="17" t="s">
        <v>18</v>
      </c>
      <c r="Q590" s="17" t="s">
        <v>4202</v>
      </c>
      <c r="R590" s="17" t="str">
        <f>VLOOKUP(O590,'[18]2019年11月-2020年3月31新贷款人员'!$O$39:$R$1331,4,FALSE)</f>
        <v>陈书田</v>
      </c>
      <c r="S590" s="17" t="str">
        <f>VLOOKUP(O590,'[18]2019年11月-2020年3月31新贷款人员'!$O$39:$S$1331,5,FALSE)</f>
        <v>623059137802090539</v>
      </c>
      <c r="T590" s="9"/>
    </row>
    <row r="591" customHeight="1" spans="1:20">
      <c r="A591" s="17">
        <v>588</v>
      </c>
      <c r="B591" s="17" t="s">
        <v>37</v>
      </c>
      <c r="C591" s="17" t="s">
        <v>5352</v>
      </c>
      <c r="D591" s="31" t="s">
        <v>5442</v>
      </c>
      <c r="E591" s="38">
        <v>4.35</v>
      </c>
      <c r="F591" s="34">
        <v>10000</v>
      </c>
      <c r="G591" s="39" t="s">
        <v>5434</v>
      </c>
      <c r="H591" s="39" t="s">
        <v>5435</v>
      </c>
      <c r="I591" s="17">
        <v>158.29</v>
      </c>
      <c r="J591" s="39" t="s">
        <v>5236</v>
      </c>
      <c r="K591" s="17" t="s">
        <v>4199</v>
      </c>
      <c r="L591" s="38">
        <v>4.35</v>
      </c>
      <c r="M591" s="19" t="s">
        <v>50</v>
      </c>
      <c r="N591" s="31" t="s">
        <v>5354</v>
      </c>
      <c r="O591" s="31" t="s">
        <v>5443</v>
      </c>
      <c r="P591" s="17" t="s">
        <v>18</v>
      </c>
      <c r="Q591" s="17" t="s">
        <v>4202</v>
      </c>
      <c r="R591" s="17" t="str">
        <f>VLOOKUP(O591,'[18]2019年11月-2020年3月31新贷款人员'!$O$39:$R$1331,4,FALSE)</f>
        <v>崔迎福</v>
      </c>
      <c r="S591" s="17" t="str">
        <f>VLOOKUP(O591,'[18]2019年11月-2020年3月31新贷款人员'!$O$39:$S$1331,5,FALSE)</f>
        <v>00000100149213782889</v>
      </c>
      <c r="T591" s="9"/>
    </row>
    <row r="592" customHeight="1" spans="1:20">
      <c r="A592" s="17">
        <v>589</v>
      </c>
      <c r="B592" s="17" t="s">
        <v>47</v>
      </c>
      <c r="C592" s="17" t="s">
        <v>5444</v>
      </c>
      <c r="D592" s="31" t="s">
        <v>5445</v>
      </c>
      <c r="E592" s="38">
        <v>4.35</v>
      </c>
      <c r="F592" s="34">
        <v>40000</v>
      </c>
      <c r="G592" s="39" t="s">
        <v>5434</v>
      </c>
      <c r="H592" s="39" t="s">
        <v>5435</v>
      </c>
      <c r="I592" s="17">
        <v>633.16</v>
      </c>
      <c r="J592" s="39" t="s">
        <v>5236</v>
      </c>
      <c r="K592" s="17" t="s">
        <v>4199</v>
      </c>
      <c r="L592" s="38">
        <v>4.35</v>
      </c>
      <c r="M592" s="19" t="s">
        <v>87</v>
      </c>
      <c r="N592" s="31" t="s">
        <v>5446</v>
      </c>
      <c r="O592" s="31" t="s">
        <v>5447</v>
      </c>
      <c r="P592" s="17" t="s">
        <v>18</v>
      </c>
      <c r="Q592" s="17" t="s">
        <v>4202</v>
      </c>
      <c r="R592" s="17" t="str">
        <f>VLOOKUP(O592,'[8]2019年11月-2020年3月31新贷款人员'!$O$4:$R$124,4,FALSE)</f>
        <v>丁海民</v>
      </c>
      <c r="S592" s="17" t="str">
        <f>VLOOKUP(O592,'[8]2019年11月-2020年3月31新贷款人员'!$O$4:$S$124,5,FALSE)</f>
        <v>00000094162253786889</v>
      </c>
      <c r="T592" s="9"/>
    </row>
    <row r="593" customHeight="1" spans="1:20">
      <c r="A593" s="17">
        <v>590</v>
      </c>
      <c r="B593" s="17" t="s">
        <v>37</v>
      </c>
      <c r="C593" s="17" t="s">
        <v>5448</v>
      </c>
      <c r="D593" s="31" t="s">
        <v>5449</v>
      </c>
      <c r="E593" s="38">
        <v>4.35</v>
      </c>
      <c r="F593" s="34">
        <v>50000</v>
      </c>
      <c r="G593" s="39" t="s">
        <v>5434</v>
      </c>
      <c r="H593" s="39" t="s">
        <v>5435</v>
      </c>
      <c r="I593" s="17">
        <v>791.45</v>
      </c>
      <c r="J593" s="39" t="s">
        <v>5236</v>
      </c>
      <c r="K593" s="17" t="s">
        <v>4199</v>
      </c>
      <c r="L593" s="38">
        <v>4.35</v>
      </c>
      <c r="M593" s="19" t="s">
        <v>87</v>
      </c>
      <c r="N593" s="31" t="s">
        <v>5450</v>
      </c>
      <c r="O593" s="31" t="s">
        <v>5451</v>
      </c>
      <c r="P593" s="17" t="s">
        <v>18</v>
      </c>
      <c r="Q593" s="17" t="s">
        <v>4202</v>
      </c>
      <c r="R593" s="17" t="str">
        <f>VLOOKUP(O593,'[18]2019年11月-2020年3月31新贷款人员'!$O$39:$R$1331,4,FALSE)</f>
        <v>杜朋友</v>
      </c>
      <c r="S593" s="17" t="str">
        <f>VLOOKUP(O593,'[18]2019年11月-2020年3月31新贷款人员'!$O$39:$S$1331,5,FALSE)</f>
        <v>623059137802265537</v>
      </c>
      <c r="T593" s="9"/>
    </row>
    <row r="594" customHeight="1" spans="1:20">
      <c r="A594" s="17">
        <v>591</v>
      </c>
      <c r="B594" s="17" t="s">
        <v>37</v>
      </c>
      <c r="C594" s="17" t="s">
        <v>5452</v>
      </c>
      <c r="D594" s="31" t="s">
        <v>5453</v>
      </c>
      <c r="E594" s="38">
        <v>4.35</v>
      </c>
      <c r="F594" s="34">
        <v>20000</v>
      </c>
      <c r="G594" s="39" t="s">
        <v>5434</v>
      </c>
      <c r="H594" s="39" t="s">
        <v>5435</v>
      </c>
      <c r="I594" s="17">
        <v>316.58</v>
      </c>
      <c r="J594" s="39" t="s">
        <v>5236</v>
      </c>
      <c r="K594" s="17" t="s">
        <v>4199</v>
      </c>
      <c r="L594" s="38">
        <v>4.35</v>
      </c>
      <c r="M594" s="19" t="s">
        <v>42</v>
      </c>
      <c r="N594" s="31" t="s">
        <v>5454</v>
      </c>
      <c r="O594" s="31" t="s">
        <v>5455</v>
      </c>
      <c r="P594" s="17" t="s">
        <v>18</v>
      </c>
      <c r="Q594" s="17" t="s">
        <v>4202</v>
      </c>
      <c r="R594" s="17" t="str">
        <f>VLOOKUP(O594,'[18]2019年11月-2020年3月31新贷款人员'!$O$39:$R$1331,4,FALSE)</f>
        <v>李进京</v>
      </c>
      <c r="S594" s="17" t="str">
        <f>VLOOKUP(O594,'[18]2019年11月-2020年3月31新贷款人员'!$O$39:$S$1331,5,FALSE)</f>
        <v>623059137801452540</v>
      </c>
      <c r="T594" s="9"/>
    </row>
    <row r="595" customHeight="1" spans="1:20">
      <c r="A595" s="17">
        <v>592</v>
      </c>
      <c r="B595" s="17" t="s">
        <v>37</v>
      </c>
      <c r="C595" s="17" t="s">
        <v>5456</v>
      </c>
      <c r="D595" s="31" t="s">
        <v>5457</v>
      </c>
      <c r="E595" s="38">
        <v>4.35</v>
      </c>
      <c r="F595" s="34">
        <v>50000</v>
      </c>
      <c r="G595" s="39" t="s">
        <v>5434</v>
      </c>
      <c r="H595" s="39" t="s">
        <v>5435</v>
      </c>
      <c r="I595" s="17">
        <v>791.45</v>
      </c>
      <c r="J595" s="39" t="s">
        <v>5236</v>
      </c>
      <c r="K595" s="17" t="s">
        <v>4199</v>
      </c>
      <c r="L595" s="38">
        <v>4.35</v>
      </c>
      <c r="M595" s="19" t="s">
        <v>50</v>
      </c>
      <c r="N595" s="31" t="s">
        <v>5458</v>
      </c>
      <c r="O595" s="31" t="s">
        <v>5459</v>
      </c>
      <c r="P595" s="17" t="s">
        <v>18</v>
      </c>
      <c r="Q595" s="17" t="s">
        <v>4202</v>
      </c>
      <c r="R595" s="17" t="str">
        <f>VLOOKUP(O595,'[18]2019年11月-2020年3月31新贷款人员'!$O$39:$R$1331,4,FALSE)</f>
        <v>李玉林</v>
      </c>
      <c r="S595" s="17" t="str">
        <f>VLOOKUP(O595,'[18]2019年11月-2020年3月31新贷款人员'!$O$39:$S$1331,5,FALSE)</f>
        <v>623059137801112516</v>
      </c>
      <c r="T595" s="9"/>
    </row>
    <row r="596" customHeight="1" spans="1:20">
      <c r="A596" s="17">
        <v>593</v>
      </c>
      <c r="B596" s="17" t="s">
        <v>37</v>
      </c>
      <c r="C596" s="17" t="s">
        <v>5460</v>
      </c>
      <c r="D596" s="31" t="s">
        <v>5461</v>
      </c>
      <c r="E596" s="38">
        <v>4.35</v>
      </c>
      <c r="F596" s="34">
        <v>30000</v>
      </c>
      <c r="G596" s="39" t="s">
        <v>5434</v>
      </c>
      <c r="H596" s="39" t="s">
        <v>5435</v>
      </c>
      <c r="I596" s="17">
        <v>474.87</v>
      </c>
      <c r="J596" s="39" t="s">
        <v>5236</v>
      </c>
      <c r="K596" s="17" t="s">
        <v>4199</v>
      </c>
      <c r="L596" s="38">
        <v>4.35</v>
      </c>
      <c r="M596" s="19" t="s">
        <v>150</v>
      </c>
      <c r="N596" s="31" t="s">
        <v>5462</v>
      </c>
      <c r="O596" s="31" t="s">
        <v>5463</v>
      </c>
      <c r="P596" s="17" t="s">
        <v>18</v>
      </c>
      <c r="Q596" s="17" t="s">
        <v>4202</v>
      </c>
      <c r="R596" s="17" t="str">
        <f>VLOOKUP(O596,'[18]2019年11月-2020年3月31新贷款人员'!$O$39:$R$1331,4,FALSE)</f>
        <v>李月花</v>
      </c>
      <c r="S596" s="17" t="str">
        <f>VLOOKUP(O596,'[18]2019年11月-2020年3月31新贷款人员'!$O$39:$S$1331,5,FALSE)</f>
        <v>623059137800770801</v>
      </c>
      <c r="T596" s="9"/>
    </row>
    <row r="597" customHeight="1" spans="1:20">
      <c r="A597" s="17">
        <v>594</v>
      </c>
      <c r="B597" s="17" t="s">
        <v>37</v>
      </c>
      <c r="C597" s="17" t="s">
        <v>5464</v>
      </c>
      <c r="D597" s="31" t="s">
        <v>5465</v>
      </c>
      <c r="E597" s="38">
        <v>4.35</v>
      </c>
      <c r="F597" s="34">
        <v>20000</v>
      </c>
      <c r="G597" s="39" t="s">
        <v>5434</v>
      </c>
      <c r="H597" s="39" t="s">
        <v>5435</v>
      </c>
      <c r="I597" s="17">
        <v>316.58</v>
      </c>
      <c r="J597" s="39" t="s">
        <v>5236</v>
      </c>
      <c r="K597" s="17" t="s">
        <v>4199</v>
      </c>
      <c r="L597" s="38">
        <v>4.35</v>
      </c>
      <c r="M597" s="19" t="s">
        <v>17</v>
      </c>
      <c r="N597" s="31" t="s">
        <v>5466</v>
      </c>
      <c r="O597" s="31" t="s">
        <v>5467</v>
      </c>
      <c r="P597" s="17" t="s">
        <v>18</v>
      </c>
      <c r="Q597" s="17" t="s">
        <v>4202</v>
      </c>
      <c r="R597" s="17" t="str">
        <f>VLOOKUP(O597,'[18]2019年11月-2020年3月31新贷款人员'!$O$39:$R$1331,4,FALSE)</f>
        <v>刘花荣</v>
      </c>
      <c r="S597" s="17" t="str">
        <f>VLOOKUP(O597,'[18]2019年11月-2020年3月31新贷款人员'!$O$39:$S$1331,5,FALSE)</f>
        <v>623059137801792085</v>
      </c>
      <c r="T597" s="9"/>
    </row>
    <row r="598" customHeight="1" spans="1:20">
      <c r="A598" s="17">
        <v>595</v>
      </c>
      <c r="B598" s="17" t="s">
        <v>37</v>
      </c>
      <c r="C598" s="17" t="s">
        <v>5468</v>
      </c>
      <c r="D598" s="31" t="s">
        <v>5469</v>
      </c>
      <c r="E598" s="38">
        <v>4.35</v>
      </c>
      <c r="F598" s="34">
        <v>50000</v>
      </c>
      <c r="G598" s="39" t="s">
        <v>5434</v>
      </c>
      <c r="H598" s="39" t="s">
        <v>5435</v>
      </c>
      <c r="I598" s="17">
        <v>791.45</v>
      </c>
      <c r="J598" s="39" t="s">
        <v>5236</v>
      </c>
      <c r="K598" s="17" t="s">
        <v>4199</v>
      </c>
      <c r="L598" s="38">
        <v>4.35</v>
      </c>
      <c r="M598" s="19" t="s">
        <v>150</v>
      </c>
      <c r="N598" s="31" t="s">
        <v>5470</v>
      </c>
      <c r="O598" s="31" t="s">
        <v>5471</v>
      </c>
      <c r="P598" s="17" t="s">
        <v>18</v>
      </c>
      <c r="Q598" s="17" t="s">
        <v>4202</v>
      </c>
      <c r="R598" s="17" t="str">
        <f>VLOOKUP(O598,'[18]2019年11月-2020年3月31新贷款人员'!$O$39:$R$1331,4,FALSE)</f>
        <v>刘新岭</v>
      </c>
      <c r="S598" s="17" t="str">
        <f>VLOOKUP(O598,'[18]2019年11月-2020年3月31新贷款人员'!$O$39:$S$1331,5,FALSE)</f>
        <v>623059137803825594</v>
      </c>
      <c r="T598" s="9"/>
    </row>
    <row r="599" customHeight="1" spans="1:20">
      <c r="A599" s="17">
        <v>596</v>
      </c>
      <c r="B599" s="17" t="s">
        <v>37</v>
      </c>
      <c r="C599" s="17" t="s">
        <v>5464</v>
      </c>
      <c r="D599" s="31" t="s">
        <v>5472</v>
      </c>
      <c r="E599" s="38">
        <v>4.35</v>
      </c>
      <c r="F599" s="34">
        <v>20000</v>
      </c>
      <c r="G599" s="39" t="s">
        <v>5434</v>
      </c>
      <c r="H599" s="39" t="s">
        <v>5435</v>
      </c>
      <c r="I599" s="17">
        <v>316.58</v>
      </c>
      <c r="J599" s="39" t="s">
        <v>5236</v>
      </c>
      <c r="K599" s="17" t="s">
        <v>4199</v>
      </c>
      <c r="L599" s="38">
        <v>4.35</v>
      </c>
      <c r="M599" s="19" t="s">
        <v>22</v>
      </c>
      <c r="N599" s="31" t="s">
        <v>5466</v>
      </c>
      <c r="O599" s="31" t="s">
        <v>5473</v>
      </c>
      <c r="P599" s="17" t="s">
        <v>18</v>
      </c>
      <c r="Q599" s="17" t="s">
        <v>4202</v>
      </c>
      <c r="R599" s="17" t="str">
        <f>VLOOKUP(O599,'[18]2019年11月-2020年3月31新贷款人员'!$O$39:$R$1331,4,FALSE)</f>
        <v>孙长征</v>
      </c>
      <c r="S599" s="17" t="str">
        <f>VLOOKUP(O599,'[18]2019年11月-2020年3月31新贷款人员'!$O$39:$S$1331,5,FALSE)</f>
        <v>00000019741583783889</v>
      </c>
      <c r="T599" s="9"/>
    </row>
    <row r="600" customHeight="1" spans="1:20">
      <c r="A600" s="17">
        <v>597</v>
      </c>
      <c r="B600" s="17" t="s">
        <v>37</v>
      </c>
      <c r="C600" s="17" t="s">
        <v>5474</v>
      </c>
      <c r="D600" s="31" t="s">
        <v>5475</v>
      </c>
      <c r="E600" s="38">
        <v>4.35</v>
      </c>
      <c r="F600" s="34">
        <v>3000</v>
      </c>
      <c r="G600" s="39" t="s">
        <v>5434</v>
      </c>
      <c r="H600" s="39" t="s">
        <v>5435</v>
      </c>
      <c r="I600" s="17">
        <v>47.49</v>
      </c>
      <c r="J600" s="39" t="s">
        <v>5236</v>
      </c>
      <c r="K600" s="17" t="s">
        <v>4199</v>
      </c>
      <c r="L600" s="38">
        <v>4.35</v>
      </c>
      <c r="M600" s="19" t="s">
        <v>22</v>
      </c>
      <c r="N600" s="31" t="s">
        <v>5476</v>
      </c>
      <c r="O600" s="31" t="s">
        <v>5477</v>
      </c>
      <c r="P600" s="17" t="s">
        <v>18</v>
      </c>
      <c r="Q600" s="17" t="s">
        <v>4202</v>
      </c>
      <c r="R600" s="17" t="str">
        <f>VLOOKUP(O600,'[18]2019年11月-2020年3月31新贷款人员'!$O$39:$R$1331,4,FALSE)</f>
        <v>王董事</v>
      </c>
      <c r="S600" s="17" t="str">
        <f>VLOOKUP(O600,'[18]2019年11月-2020年3月31新贷款人员'!$O$39:$S$1331,5,FALSE)</f>
        <v>623059137803593150</v>
      </c>
      <c r="T600" s="9"/>
    </row>
    <row r="601" customHeight="1" spans="1:20">
      <c r="A601" s="17">
        <v>598</v>
      </c>
      <c r="B601" s="17" t="s">
        <v>37</v>
      </c>
      <c r="C601" s="17" t="s">
        <v>5478</v>
      </c>
      <c r="D601" s="31" t="s">
        <v>5479</v>
      </c>
      <c r="E601" s="38">
        <v>4.35</v>
      </c>
      <c r="F601" s="34">
        <v>10000</v>
      </c>
      <c r="G601" s="39" t="s">
        <v>5434</v>
      </c>
      <c r="H601" s="39" t="s">
        <v>5435</v>
      </c>
      <c r="I601" s="17">
        <v>158.29</v>
      </c>
      <c r="J601" s="39" t="s">
        <v>5236</v>
      </c>
      <c r="K601" s="17" t="s">
        <v>4199</v>
      </c>
      <c r="L601" s="38">
        <v>4.35</v>
      </c>
      <c r="M601" s="19" t="s">
        <v>87</v>
      </c>
      <c r="N601" s="31" t="s">
        <v>5480</v>
      </c>
      <c r="O601" s="31" t="s">
        <v>5481</v>
      </c>
      <c r="P601" s="17" t="s">
        <v>18</v>
      </c>
      <c r="Q601" s="17" t="s">
        <v>4202</v>
      </c>
      <c r="R601" s="17" t="str">
        <f>VLOOKUP(O601,'[18]2019年11月-2020年3月31新贷款人员'!$O$39:$R$1331,4,FALSE)</f>
        <v>王放良</v>
      </c>
      <c r="S601" s="17" t="str">
        <f>VLOOKUP(O601,'[18]2019年11月-2020年3月31新贷款人员'!$O$39:$S$1331,5,FALSE)</f>
        <v>623059137801455956</v>
      </c>
      <c r="T601" s="9"/>
    </row>
    <row r="602" customHeight="1" spans="1:20">
      <c r="A602" s="17">
        <v>599</v>
      </c>
      <c r="B602" s="17" t="s">
        <v>47</v>
      </c>
      <c r="C602" s="17" t="s">
        <v>5482</v>
      </c>
      <c r="D602" s="31" t="s">
        <v>890</v>
      </c>
      <c r="E602" s="38">
        <v>4.35</v>
      </c>
      <c r="F602" s="34">
        <v>30000</v>
      </c>
      <c r="G602" s="39" t="s">
        <v>5434</v>
      </c>
      <c r="H602" s="39" t="s">
        <v>5435</v>
      </c>
      <c r="I602" s="17">
        <v>474.87</v>
      </c>
      <c r="J602" s="39" t="s">
        <v>5236</v>
      </c>
      <c r="K602" s="17" t="s">
        <v>4199</v>
      </c>
      <c r="L602" s="38">
        <v>4.35</v>
      </c>
      <c r="M602" s="19" t="s">
        <v>87</v>
      </c>
      <c r="N602" s="31" t="s">
        <v>5483</v>
      </c>
      <c r="O602" s="31" t="s">
        <v>5484</v>
      </c>
      <c r="P602" s="17" t="s">
        <v>18</v>
      </c>
      <c r="Q602" s="17" t="s">
        <v>4202</v>
      </c>
      <c r="R602" s="17" t="str">
        <f>VLOOKUP(O602,'[8]2019年11月-2020年3月31新贷款人员'!$O$4:$R$124,4,FALSE)</f>
        <v>杨智勇</v>
      </c>
      <c r="S602" s="74" t="str">
        <f>VLOOKUP(O602,'[8]2019年11月-2020年3月31新贷款人员'!$O$4:$S$124,5,FALSE)</f>
        <v>37818002000011268</v>
      </c>
      <c r="T602" s="9"/>
    </row>
    <row r="603" customHeight="1" spans="1:20">
      <c r="A603" s="17">
        <v>600</v>
      </c>
      <c r="B603" s="17" t="s">
        <v>37</v>
      </c>
      <c r="C603" s="17" t="s">
        <v>5485</v>
      </c>
      <c r="D603" s="31" t="s">
        <v>5486</v>
      </c>
      <c r="E603" s="38">
        <v>4.35</v>
      </c>
      <c r="F603" s="34">
        <v>20000</v>
      </c>
      <c r="G603" s="39" t="s">
        <v>5434</v>
      </c>
      <c r="H603" s="39" t="s">
        <v>5435</v>
      </c>
      <c r="I603" s="17">
        <v>316.58</v>
      </c>
      <c r="J603" s="39" t="s">
        <v>5236</v>
      </c>
      <c r="K603" s="17" t="s">
        <v>4199</v>
      </c>
      <c r="L603" s="38">
        <v>4.35</v>
      </c>
      <c r="M603" s="19" t="s">
        <v>87</v>
      </c>
      <c r="N603" s="31" t="s">
        <v>5487</v>
      </c>
      <c r="O603" s="31" t="s">
        <v>5488</v>
      </c>
      <c r="P603" s="17" t="s">
        <v>18</v>
      </c>
      <c r="Q603" s="17" t="s">
        <v>4202</v>
      </c>
      <c r="R603" s="17" t="str">
        <f>VLOOKUP(O603,'[18]2019年11月-2020年3月31新贷款人员'!$O$39:$R$1331,4,FALSE)</f>
        <v>王矿生</v>
      </c>
      <c r="S603" s="17" t="str">
        <f>VLOOKUP(O603,'[18]2019年11月-2020年3月31新贷款人员'!$O$39:$S$1331,5,FALSE)</f>
        <v>623059137802220284</v>
      </c>
      <c r="T603" s="9"/>
    </row>
    <row r="604" customHeight="1" spans="1:20">
      <c r="A604" s="17">
        <v>601</v>
      </c>
      <c r="B604" s="17" t="s">
        <v>37</v>
      </c>
      <c r="C604" s="17" t="s">
        <v>5352</v>
      </c>
      <c r="D604" s="31" t="s">
        <v>5489</v>
      </c>
      <c r="E604" s="38">
        <v>4.35</v>
      </c>
      <c r="F604" s="34">
        <v>40000</v>
      </c>
      <c r="G604" s="39" t="s">
        <v>5434</v>
      </c>
      <c r="H604" s="39" t="s">
        <v>5435</v>
      </c>
      <c r="I604" s="17">
        <v>633.16</v>
      </c>
      <c r="J604" s="39" t="s">
        <v>5236</v>
      </c>
      <c r="K604" s="17" t="s">
        <v>4199</v>
      </c>
      <c r="L604" s="38">
        <v>4.35</v>
      </c>
      <c r="M604" s="19" t="s">
        <v>87</v>
      </c>
      <c r="N604" s="31" t="s">
        <v>5354</v>
      </c>
      <c r="O604" s="31" t="s">
        <v>5490</v>
      </c>
      <c r="P604" s="17" t="s">
        <v>18</v>
      </c>
      <c r="Q604" s="17" t="s">
        <v>4202</v>
      </c>
      <c r="R604" s="17" t="str">
        <f>VLOOKUP(O604,'[18]2019年11月-2020年3月31新贷款人员'!$O$39:$R$1331,4,FALSE)</f>
        <v>王小红</v>
      </c>
      <c r="S604" s="17" t="str">
        <f>VLOOKUP(O604,'[18]2019年11月-2020年3月31新贷款人员'!$O$39:$S$1331,5,FALSE)</f>
        <v>623059137801792192</v>
      </c>
      <c r="T604" s="9"/>
    </row>
    <row r="605" customHeight="1" spans="1:20">
      <c r="A605" s="17">
        <v>602</v>
      </c>
      <c r="B605" s="17" t="s">
        <v>37</v>
      </c>
      <c r="C605" s="17" t="s">
        <v>5460</v>
      </c>
      <c r="D605" s="31" t="s">
        <v>5491</v>
      </c>
      <c r="E605" s="38">
        <v>4.35</v>
      </c>
      <c r="F605" s="34">
        <v>10000</v>
      </c>
      <c r="G605" s="39" t="s">
        <v>5434</v>
      </c>
      <c r="H605" s="39" t="s">
        <v>5435</v>
      </c>
      <c r="I605" s="17">
        <v>158.29</v>
      </c>
      <c r="J605" s="39" t="s">
        <v>5236</v>
      </c>
      <c r="K605" s="17" t="s">
        <v>4199</v>
      </c>
      <c r="L605" s="38">
        <v>4.35</v>
      </c>
      <c r="M605" s="19" t="s">
        <v>87</v>
      </c>
      <c r="N605" s="31" t="s">
        <v>5462</v>
      </c>
      <c r="O605" s="31" t="s">
        <v>5492</v>
      </c>
      <c r="P605" s="17" t="s">
        <v>18</v>
      </c>
      <c r="Q605" s="17" t="s">
        <v>4202</v>
      </c>
      <c r="R605" s="17" t="str">
        <f>VLOOKUP(O605,'[18]2019年11月-2020年3月31新贷款人员'!$O$39:$R$1331,4,FALSE)</f>
        <v>王照田</v>
      </c>
      <c r="S605" s="17" t="str">
        <f>VLOOKUP(O605,'[18]2019年11月-2020年3月31新贷款人员'!$O$39:$S$1331,5,FALSE)</f>
        <v>623059137801343673</v>
      </c>
      <c r="T605" s="9"/>
    </row>
    <row r="606" customHeight="1" spans="1:20">
      <c r="A606" s="17">
        <v>603</v>
      </c>
      <c r="B606" s="17" t="s">
        <v>37</v>
      </c>
      <c r="C606" s="17" t="s">
        <v>5493</v>
      </c>
      <c r="D606" s="31" t="s">
        <v>5494</v>
      </c>
      <c r="E606" s="38">
        <v>4.35</v>
      </c>
      <c r="F606" s="34">
        <v>10000</v>
      </c>
      <c r="G606" s="39" t="s">
        <v>5434</v>
      </c>
      <c r="H606" s="39" t="s">
        <v>5435</v>
      </c>
      <c r="I606" s="17">
        <v>158.29</v>
      </c>
      <c r="J606" s="39" t="s">
        <v>5236</v>
      </c>
      <c r="K606" s="17" t="s">
        <v>4199</v>
      </c>
      <c r="L606" s="38">
        <v>4.35</v>
      </c>
      <c r="M606" s="19" t="s">
        <v>87</v>
      </c>
      <c r="N606" s="31" t="s">
        <v>5495</v>
      </c>
      <c r="O606" s="31" t="s">
        <v>5496</v>
      </c>
      <c r="P606" s="17" t="s">
        <v>18</v>
      </c>
      <c r="Q606" s="17" t="s">
        <v>4202</v>
      </c>
      <c r="R606" s="17" t="str">
        <f>VLOOKUP(O606,'[18]2019年11月-2020年3月31新贷款人员'!$O$39:$R$1331,4,FALSE)</f>
        <v>李玉芝</v>
      </c>
      <c r="S606" s="17" t="str">
        <f>VLOOKUP(O606,'[18]2019年11月-2020年3月31新贷款人员'!$O$39:$S$1331,5,FALSE)</f>
        <v>623059137803825610</v>
      </c>
      <c r="T606" s="9"/>
    </row>
    <row r="607" customHeight="1" spans="1:20">
      <c r="A607" s="17">
        <v>604</v>
      </c>
      <c r="B607" s="17" t="s">
        <v>37</v>
      </c>
      <c r="C607" s="17" t="s">
        <v>5497</v>
      </c>
      <c r="D607" s="31" t="s">
        <v>5498</v>
      </c>
      <c r="E607" s="38">
        <v>4.35</v>
      </c>
      <c r="F607" s="34">
        <v>3000</v>
      </c>
      <c r="G607" s="39" t="s">
        <v>5434</v>
      </c>
      <c r="H607" s="39" t="s">
        <v>5435</v>
      </c>
      <c r="I607" s="17">
        <v>47.49</v>
      </c>
      <c r="J607" s="39" t="s">
        <v>5236</v>
      </c>
      <c r="K607" s="17" t="s">
        <v>4199</v>
      </c>
      <c r="L607" s="38">
        <v>4.35</v>
      </c>
      <c r="M607" s="19" t="s">
        <v>50</v>
      </c>
      <c r="N607" s="31" t="s">
        <v>5499</v>
      </c>
      <c r="O607" s="31" t="s">
        <v>5500</v>
      </c>
      <c r="P607" s="17" t="s">
        <v>18</v>
      </c>
      <c r="Q607" s="17" t="s">
        <v>4202</v>
      </c>
      <c r="R607" s="17" t="str">
        <f>VLOOKUP(O607,'[18]2019年11月-2020年3月31新贷款人员'!$O$39:$R$1331,4,FALSE)</f>
        <v>杨桂英</v>
      </c>
      <c r="S607" s="17" t="str">
        <f>VLOOKUP(O607,'[18]2019年11月-2020年3月31新贷款人员'!$O$39:$S$1331,5,FALSE)</f>
        <v>623059137800915257</v>
      </c>
      <c r="T607" s="9"/>
    </row>
    <row r="608" customHeight="1" spans="1:20">
      <c r="A608" s="17">
        <v>605</v>
      </c>
      <c r="B608" s="17" t="s">
        <v>37</v>
      </c>
      <c r="C608" s="17" t="s">
        <v>5501</v>
      </c>
      <c r="D608" s="31" t="s">
        <v>5502</v>
      </c>
      <c r="E608" s="38">
        <v>4.35</v>
      </c>
      <c r="F608" s="34">
        <v>48000</v>
      </c>
      <c r="G608" s="39" t="s">
        <v>5434</v>
      </c>
      <c r="H608" s="39" t="s">
        <v>5435</v>
      </c>
      <c r="I608" s="17">
        <v>759.79</v>
      </c>
      <c r="J608" s="39" t="s">
        <v>5236</v>
      </c>
      <c r="K608" s="17" t="s">
        <v>4199</v>
      </c>
      <c r="L608" s="38">
        <v>4.35</v>
      </c>
      <c r="M608" s="19" t="s">
        <v>42</v>
      </c>
      <c r="N608" s="31" t="s">
        <v>5503</v>
      </c>
      <c r="O608" s="31" t="s">
        <v>5504</v>
      </c>
      <c r="P608" s="17" t="s">
        <v>18</v>
      </c>
      <c r="Q608" s="17" t="s">
        <v>4202</v>
      </c>
      <c r="R608" s="17" t="str">
        <f>VLOOKUP(O608,'[18]2019年11月-2020年3月31新贷款人员'!$O$39:$R$1331,4,FALSE)</f>
        <v>姚殿成</v>
      </c>
      <c r="S608" s="17" t="str">
        <f>VLOOKUP(O608,'[18]2019年11月-2020年3月31新贷款人员'!$O$39:$S$1331,5,FALSE)</f>
        <v>623059137801616664</v>
      </c>
      <c r="T608" s="9"/>
    </row>
    <row r="609" customHeight="1" spans="1:20">
      <c r="A609" s="17">
        <v>606</v>
      </c>
      <c r="B609" s="17" t="s">
        <v>37</v>
      </c>
      <c r="C609" s="17" t="s">
        <v>5505</v>
      </c>
      <c r="D609" s="31" t="s">
        <v>5506</v>
      </c>
      <c r="E609" s="38">
        <v>4.35</v>
      </c>
      <c r="F609" s="34">
        <v>50000</v>
      </c>
      <c r="G609" s="39" t="s">
        <v>5434</v>
      </c>
      <c r="H609" s="39" t="s">
        <v>5435</v>
      </c>
      <c r="I609" s="17">
        <v>791.45</v>
      </c>
      <c r="J609" s="39" t="s">
        <v>5236</v>
      </c>
      <c r="K609" s="17" t="s">
        <v>4199</v>
      </c>
      <c r="L609" s="38">
        <v>4.35</v>
      </c>
      <c r="M609" s="19" t="s">
        <v>32</v>
      </c>
      <c r="N609" s="31" t="s">
        <v>5507</v>
      </c>
      <c r="O609" s="31" t="s">
        <v>5508</v>
      </c>
      <c r="P609" s="17" t="s">
        <v>18</v>
      </c>
      <c r="Q609" s="17" t="s">
        <v>4202</v>
      </c>
      <c r="R609" s="17" t="str">
        <f>VLOOKUP(O609,'[18]2019年11月-2020年3月31新贷款人员'!$O$39:$R$1331,4,FALSE)</f>
        <v>张涛</v>
      </c>
      <c r="S609" s="17" t="str">
        <f>VLOOKUP(O609,'[18]2019年11月-2020年3月31新贷款人员'!$O$39:$S$1331,5,FALSE)</f>
        <v>623059119101130695</v>
      </c>
      <c r="T609" s="9"/>
    </row>
    <row r="610" customHeight="1" spans="1:20">
      <c r="A610" s="17">
        <v>607</v>
      </c>
      <c r="B610" s="17" t="s">
        <v>47</v>
      </c>
      <c r="C610" s="17" t="s">
        <v>5509</v>
      </c>
      <c r="D610" s="31" t="s">
        <v>5510</v>
      </c>
      <c r="E610" s="38">
        <v>4.35</v>
      </c>
      <c r="F610" s="34">
        <v>45000</v>
      </c>
      <c r="G610" s="39" t="s">
        <v>5434</v>
      </c>
      <c r="H610" s="39" t="s">
        <v>5435</v>
      </c>
      <c r="I610" s="17">
        <v>712.31</v>
      </c>
      <c r="J610" s="39" t="s">
        <v>5236</v>
      </c>
      <c r="K610" s="17" t="s">
        <v>4199</v>
      </c>
      <c r="L610" s="38">
        <v>4.35</v>
      </c>
      <c r="M610" s="19" t="s">
        <v>42</v>
      </c>
      <c r="N610" s="31" t="s">
        <v>5511</v>
      </c>
      <c r="O610" s="31" t="s">
        <v>5512</v>
      </c>
      <c r="P610" s="17" t="s">
        <v>18</v>
      </c>
      <c r="Q610" s="17" t="s">
        <v>4202</v>
      </c>
      <c r="R610" s="17" t="str">
        <f>VLOOKUP(O610,'[8]2019年11月-2020年3月31新贷款人员'!$O$4:$R$124,4,FALSE)</f>
        <v>杜银芝</v>
      </c>
      <c r="S610" s="74" t="str">
        <f>VLOOKUP(O610,'[8]2019年11月-2020年3月31新贷款人员'!$O$4:$S$124,5,FALSE)</f>
        <v>000000137080113781889</v>
      </c>
      <c r="T610" s="9"/>
    </row>
    <row r="611" customHeight="1" spans="1:20">
      <c r="A611" s="17">
        <v>608</v>
      </c>
      <c r="B611" s="17" t="s">
        <v>43</v>
      </c>
      <c r="C611" s="17" t="s">
        <v>5513</v>
      </c>
      <c r="D611" s="31" t="s">
        <v>5514</v>
      </c>
      <c r="E611" s="38">
        <v>4.35</v>
      </c>
      <c r="F611" s="34">
        <v>40000</v>
      </c>
      <c r="G611" s="39" t="s">
        <v>5515</v>
      </c>
      <c r="H611" s="39" t="s">
        <v>5516</v>
      </c>
      <c r="I611" s="17">
        <v>628.33</v>
      </c>
      <c r="J611" s="39" t="s">
        <v>5236</v>
      </c>
      <c r="K611" s="17" t="s">
        <v>4199</v>
      </c>
      <c r="L611" s="38">
        <v>4.35</v>
      </c>
      <c r="M611" s="19" t="s">
        <v>87</v>
      </c>
      <c r="N611" s="31" t="s">
        <v>5517</v>
      </c>
      <c r="O611" s="31" t="s">
        <v>5518</v>
      </c>
      <c r="P611" s="17" t="s">
        <v>18</v>
      </c>
      <c r="Q611" s="17" t="s">
        <v>4202</v>
      </c>
      <c r="R611" s="17" t="str">
        <f>VLOOKUP(O611,'[10]2019年11月-2020年3月31新贷款人员'!$O$539:$R$1131,4,FALSE)</f>
        <v>董芳平</v>
      </c>
      <c r="S611" s="74" t="str">
        <f>VLOOKUP(O611,'[10]2019年11月-2020年3月31新贷款人员'!$O$539:$S$1131,5,FALSE)</f>
        <v>623059137801791210</v>
      </c>
      <c r="T611" s="9"/>
    </row>
    <row r="612" customHeight="1" spans="1:20">
      <c r="A612" s="17">
        <v>609</v>
      </c>
      <c r="B612" s="17" t="s">
        <v>43</v>
      </c>
      <c r="C612" s="17" t="s">
        <v>5519</v>
      </c>
      <c r="D612" s="31" t="s">
        <v>5520</v>
      </c>
      <c r="E612" s="38">
        <v>4.35</v>
      </c>
      <c r="F612" s="34">
        <v>20000</v>
      </c>
      <c r="G612" s="39" t="s">
        <v>5515</v>
      </c>
      <c r="H612" s="39" t="s">
        <v>5516</v>
      </c>
      <c r="I612" s="17">
        <v>314.17</v>
      </c>
      <c r="J612" s="39" t="s">
        <v>5236</v>
      </c>
      <c r="K612" s="17" t="s">
        <v>4199</v>
      </c>
      <c r="L612" s="38">
        <v>4.35</v>
      </c>
      <c r="M612" s="19" t="s">
        <v>87</v>
      </c>
      <c r="N612" s="31" t="s">
        <v>5521</v>
      </c>
      <c r="O612" s="31" t="s">
        <v>5522</v>
      </c>
      <c r="P612" s="17" t="s">
        <v>18</v>
      </c>
      <c r="Q612" s="17" t="s">
        <v>4202</v>
      </c>
      <c r="R612" s="17" t="str">
        <f>VLOOKUP(O612,'[10]2019年11月-2020年3月31新贷款人员'!$O$539:$R$1131,4,FALSE)</f>
        <v>李中敏</v>
      </c>
      <c r="S612" s="74" t="str">
        <f>VLOOKUP(O612,'[10]2019年11月-2020年3月31新贷款人员'!$O$539:$S$1131,5,FALSE)</f>
        <v>623059137801861880</v>
      </c>
      <c r="T612" s="9"/>
    </row>
    <row r="613" customHeight="1" spans="1:20">
      <c r="A613" s="17">
        <v>610</v>
      </c>
      <c r="B613" s="17" t="s">
        <v>43</v>
      </c>
      <c r="C613" s="17" t="s">
        <v>5523</v>
      </c>
      <c r="D613" s="31" t="s">
        <v>5524</v>
      </c>
      <c r="E613" s="38">
        <v>4.35</v>
      </c>
      <c r="F613" s="34">
        <v>20000</v>
      </c>
      <c r="G613" s="39" t="s">
        <v>5515</v>
      </c>
      <c r="H613" s="39" t="s">
        <v>5516</v>
      </c>
      <c r="I613" s="17">
        <v>314.17</v>
      </c>
      <c r="J613" s="39" t="s">
        <v>5236</v>
      </c>
      <c r="K613" s="17" t="s">
        <v>4199</v>
      </c>
      <c r="L613" s="38">
        <v>4.35</v>
      </c>
      <c r="M613" s="19" t="s">
        <v>42</v>
      </c>
      <c r="N613" s="31" t="s">
        <v>5525</v>
      </c>
      <c r="O613" s="31" t="s">
        <v>5526</v>
      </c>
      <c r="P613" s="17" t="s">
        <v>18</v>
      </c>
      <c r="Q613" s="17" t="s">
        <v>4202</v>
      </c>
      <c r="R613" s="17" t="str">
        <f>VLOOKUP(O613,'[10]2019年11月-2020年3月31新贷款人员'!$O$539:$R$1131,4,FALSE)</f>
        <v>刘绍民</v>
      </c>
      <c r="S613" s="74" t="str">
        <f>VLOOKUP(O613,'[10]2019年11月-2020年3月31新贷款人员'!$O$539:$S$1131,5,FALSE)</f>
        <v>623059137801574095</v>
      </c>
      <c r="T613" s="9"/>
    </row>
    <row r="614" customHeight="1" spans="1:20">
      <c r="A614" s="17">
        <v>611</v>
      </c>
      <c r="B614" s="17" t="s">
        <v>37</v>
      </c>
      <c r="C614" s="17" t="s">
        <v>5527</v>
      </c>
      <c r="D614" s="31" t="s">
        <v>5528</v>
      </c>
      <c r="E614" s="38">
        <v>4.35</v>
      </c>
      <c r="F614" s="34">
        <v>5000</v>
      </c>
      <c r="G614" s="39" t="s">
        <v>5515</v>
      </c>
      <c r="H614" s="39" t="s">
        <v>5516</v>
      </c>
      <c r="I614" s="17">
        <v>78.54</v>
      </c>
      <c r="J614" s="39" t="s">
        <v>5236</v>
      </c>
      <c r="K614" s="17" t="s">
        <v>4199</v>
      </c>
      <c r="L614" s="38">
        <v>4.35</v>
      </c>
      <c r="M614" s="19" t="s">
        <v>17</v>
      </c>
      <c r="N614" s="31" t="s">
        <v>5529</v>
      </c>
      <c r="O614" s="31" t="s">
        <v>5530</v>
      </c>
      <c r="P614" s="17" t="s">
        <v>18</v>
      </c>
      <c r="Q614" s="17" t="s">
        <v>4202</v>
      </c>
      <c r="R614" s="17" t="str">
        <f>VLOOKUP(O614,'[18]2019年11月-2020年3月31新贷款人员'!$O$39:$R$1331,4,FALSE)</f>
        <v>刘露</v>
      </c>
      <c r="S614" s="17" t="str">
        <f>VLOOKUP(O614,'[18]2019年11月-2020年3月31新贷款人员'!$O$39:$S$1331,5,FALSE)</f>
        <v>623059137803285377</v>
      </c>
      <c r="T614" s="9"/>
    </row>
    <row r="615" customHeight="1" spans="1:20">
      <c r="A615" s="17">
        <v>612</v>
      </c>
      <c r="B615" s="17" t="s">
        <v>47</v>
      </c>
      <c r="C615" s="17" t="s">
        <v>5531</v>
      </c>
      <c r="D615" s="31" t="s">
        <v>5532</v>
      </c>
      <c r="E615" s="38">
        <v>4.35</v>
      </c>
      <c r="F615" s="34">
        <v>40000</v>
      </c>
      <c r="G615" s="39" t="s">
        <v>5515</v>
      </c>
      <c r="H615" s="39" t="s">
        <v>5516</v>
      </c>
      <c r="I615" s="17">
        <v>628.33</v>
      </c>
      <c r="J615" s="39" t="s">
        <v>5236</v>
      </c>
      <c r="K615" s="17" t="s">
        <v>4199</v>
      </c>
      <c r="L615" s="38">
        <v>4.35</v>
      </c>
      <c r="M615" s="19" t="s">
        <v>22</v>
      </c>
      <c r="N615" s="31" t="s">
        <v>5533</v>
      </c>
      <c r="O615" s="31" t="s">
        <v>5534</v>
      </c>
      <c r="P615" s="17" t="s">
        <v>18</v>
      </c>
      <c r="Q615" s="17" t="s">
        <v>4202</v>
      </c>
      <c r="R615" s="17" t="str">
        <f>VLOOKUP(O615,'[8]2019年11月-2020年3月31新贷款人员'!$O$4:$R$124,4,FALSE)</f>
        <v>孟运强</v>
      </c>
      <c r="S615" s="74" t="str">
        <f>VLOOKUP(O615,'[8]2019年11月-2020年3月31新贷款人员'!$O$4:$S$124,5,FALSE)</f>
        <v>37818002300011851</v>
      </c>
      <c r="T615" s="9"/>
    </row>
    <row r="616" customHeight="1" spans="1:20">
      <c r="A616" s="17">
        <v>613</v>
      </c>
      <c r="B616" s="17" t="s">
        <v>43</v>
      </c>
      <c r="C616" s="17" t="s">
        <v>5535</v>
      </c>
      <c r="D616" s="31" t="s">
        <v>5536</v>
      </c>
      <c r="E616" s="38">
        <v>4.35</v>
      </c>
      <c r="F616" s="34">
        <v>20000</v>
      </c>
      <c r="G616" s="39" t="s">
        <v>5515</v>
      </c>
      <c r="H616" s="39" t="s">
        <v>5516</v>
      </c>
      <c r="I616" s="17">
        <v>314.17</v>
      </c>
      <c r="J616" s="39" t="s">
        <v>5236</v>
      </c>
      <c r="K616" s="17" t="s">
        <v>4199</v>
      </c>
      <c r="L616" s="38">
        <v>4.35</v>
      </c>
      <c r="M616" s="19" t="s">
        <v>27</v>
      </c>
      <c r="N616" s="31" t="s">
        <v>5537</v>
      </c>
      <c r="O616" s="31" t="s">
        <v>5538</v>
      </c>
      <c r="P616" s="17" t="s">
        <v>18</v>
      </c>
      <c r="Q616" s="17" t="s">
        <v>4202</v>
      </c>
      <c r="R616" s="17" t="str">
        <f>VLOOKUP(O616,'[10]2019年11月-2020年3月31新贷款人员'!$O$539:$R$1131,4,FALSE)</f>
        <v>齐凤海</v>
      </c>
      <c r="S616" s="74" t="str">
        <f>VLOOKUP(O616,'[10]2019年11月-2020年3月31新贷款人员'!$O$539:$S$1131,5,FALSE)</f>
        <v>00000025354963780889</v>
      </c>
      <c r="T616" s="9"/>
    </row>
    <row r="617" customHeight="1" spans="1:20">
      <c r="A617" s="17">
        <v>614</v>
      </c>
      <c r="B617" s="17" t="s">
        <v>43</v>
      </c>
      <c r="C617" s="17" t="s">
        <v>5535</v>
      </c>
      <c r="D617" s="31" t="s">
        <v>5539</v>
      </c>
      <c r="E617" s="38">
        <v>4.35</v>
      </c>
      <c r="F617" s="34">
        <v>20000</v>
      </c>
      <c r="G617" s="39" t="s">
        <v>5515</v>
      </c>
      <c r="H617" s="39" t="s">
        <v>5516</v>
      </c>
      <c r="I617" s="17">
        <v>314.17</v>
      </c>
      <c r="J617" s="39" t="s">
        <v>5236</v>
      </c>
      <c r="K617" s="17" t="s">
        <v>4199</v>
      </c>
      <c r="L617" s="38">
        <v>4.35</v>
      </c>
      <c r="M617" s="19" t="s">
        <v>42</v>
      </c>
      <c r="N617" s="31" t="s">
        <v>5537</v>
      </c>
      <c r="O617" s="31" t="s">
        <v>5540</v>
      </c>
      <c r="P617" s="17" t="s">
        <v>18</v>
      </c>
      <c r="Q617" s="17" t="s">
        <v>4202</v>
      </c>
      <c r="R617" s="17" t="str">
        <f>VLOOKUP(O617,'[10]2019年11月-2020年3月31新贷款人员'!$O$539:$R$1131,4,FALSE)</f>
        <v>齐战友</v>
      </c>
      <c r="S617" s="74" t="str">
        <f>VLOOKUP(O617,'[10]2019年11月-2020年3月31新贷款人员'!$O$539:$S$1131,5,FALSE)</f>
        <v>00000025355323781889</v>
      </c>
      <c r="T617" s="9"/>
    </row>
    <row r="618" customHeight="1" spans="1:20">
      <c r="A618" s="17">
        <v>615</v>
      </c>
      <c r="B618" s="17" t="s">
        <v>47</v>
      </c>
      <c r="C618" s="17" t="s">
        <v>5541</v>
      </c>
      <c r="D618" s="31" t="s">
        <v>931</v>
      </c>
      <c r="E618" s="38">
        <v>4.35</v>
      </c>
      <c r="F618" s="34">
        <v>40000</v>
      </c>
      <c r="G618" s="39" t="s">
        <v>5515</v>
      </c>
      <c r="H618" s="39" t="s">
        <v>5516</v>
      </c>
      <c r="I618" s="17">
        <v>628.33</v>
      </c>
      <c r="J618" s="39" t="s">
        <v>5236</v>
      </c>
      <c r="K618" s="17" t="s">
        <v>4199</v>
      </c>
      <c r="L618" s="38">
        <v>4.35</v>
      </c>
      <c r="M618" s="19" t="s">
        <v>50</v>
      </c>
      <c r="N618" s="31" t="s">
        <v>5542</v>
      </c>
      <c r="O618" s="31" t="s">
        <v>5543</v>
      </c>
      <c r="P618" s="17" t="s">
        <v>18</v>
      </c>
      <c r="Q618" s="17" t="s">
        <v>4202</v>
      </c>
      <c r="R618" s="17" t="str">
        <f>VLOOKUP(O618,'[8]2019年11月-2020年3月31新贷款人员'!$O$4:$R$124,4,FALSE)</f>
        <v>崔冬</v>
      </c>
      <c r="S618" s="74" t="str">
        <f>VLOOKUP(O618,'[8]2019年11月-2020年3月31新贷款人员'!$O$4:$S$124,5,FALSE)</f>
        <v>62305913780142311</v>
      </c>
      <c r="T618" s="9"/>
    </row>
    <row r="619" customHeight="1" spans="1:20">
      <c r="A619" s="17">
        <v>616</v>
      </c>
      <c r="B619" s="17" t="s">
        <v>43</v>
      </c>
      <c r="C619" s="17" t="s">
        <v>5544</v>
      </c>
      <c r="D619" s="31" t="s">
        <v>5545</v>
      </c>
      <c r="E619" s="38">
        <v>4.35</v>
      </c>
      <c r="F619" s="34">
        <v>30000</v>
      </c>
      <c r="G619" s="39" t="s">
        <v>5515</v>
      </c>
      <c r="H619" s="39" t="s">
        <v>5516</v>
      </c>
      <c r="I619" s="17">
        <v>471.25</v>
      </c>
      <c r="J619" s="39" t="s">
        <v>5236</v>
      </c>
      <c r="K619" s="17" t="s">
        <v>4199</v>
      </c>
      <c r="L619" s="38">
        <v>4.35</v>
      </c>
      <c r="M619" s="19" t="s">
        <v>150</v>
      </c>
      <c r="N619" s="31" t="s">
        <v>5546</v>
      </c>
      <c r="O619" s="31" t="s">
        <v>5547</v>
      </c>
      <c r="P619" s="17" t="s">
        <v>18</v>
      </c>
      <c r="Q619" s="17" t="s">
        <v>4202</v>
      </c>
      <c r="R619" s="17" t="str">
        <f>VLOOKUP(O619,'[10]2019年11月-2020年3月31新贷款人员'!$O$539:$R$1131,4,FALSE)</f>
        <v>辛堂</v>
      </c>
      <c r="S619" s="74" t="str">
        <f>VLOOKUP(O619,'[10]2019年11月-2020年3月31新贷款人员'!$O$539:$S$1131,5,FALSE)</f>
        <v>00000025127893783889</v>
      </c>
      <c r="T619" s="9"/>
    </row>
    <row r="620" customHeight="1" spans="1:20">
      <c r="A620" s="17">
        <v>617</v>
      </c>
      <c r="B620" s="17" t="s">
        <v>43</v>
      </c>
      <c r="C620" s="17" t="s">
        <v>5548</v>
      </c>
      <c r="D620" s="31" t="s">
        <v>5549</v>
      </c>
      <c r="E620" s="38">
        <v>4.35</v>
      </c>
      <c r="F620" s="34">
        <v>50000</v>
      </c>
      <c r="G620" s="39" t="s">
        <v>5515</v>
      </c>
      <c r="H620" s="39" t="s">
        <v>5516</v>
      </c>
      <c r="I620" s="17">
        <v>785.41</v>
      </c>
      <c r="J620" s="39" t="s">
        <v>5236</v>
      </c>
      <c r="K620" s="17" t="s">
        <v>4199</v>
      </c>
      <c r="L620" s="38">
        <v>4.35</v>
      </c>
      <c r="M620" s="19" t="s">
        <v>17</v>
      </c>
      <c r="N620" s="31" t="s">
        <v>5550</v>
      </c>
      <c r="O620" s="31" t="s">
        <v>5551</v>
      </c>
      <c r="P620" s="17" t="s">
        <v>18</v>
      </c>
      <c r="Q620" s="17" t="s">
        <v>4202</v>
      </c>
      <c r="R620" s="17" t="str">
        <f>VLOOKUP(O620,'[10]2019年11月-2020年3月31新贷款人员'!$O$539:$R$1131,4,FALSE)</f>
        <v>张廷玉</v>
      </c>
      <c r="S620" s="74" t="str">
        <f>VLOOKUP(O620,'[10]2019年11月-2020年3月31新贷款人员'!$O$539:$S$1131,5,FALSE)</f>
        <v>623059137800765306</v>
      </c>
      <c r="T620" s="9"/>
    </row>
    <row r="621" customHeight="1" spans="1:20">
      <c r="A621" s="17">
        <v>618</v>
      </c>
      <c r="B621" s="17" t="s">
        <v>43</v>
      </c>
      <c r="C621" s="17" t="s">
        <v>5548</v>
      </c>
      <c r="D621" s="31" t="s">
        <v>5552</v>
      </c>
      <c r="E621" s="38">
        <v>4.35</v>
      </c>
      <c r="F621" s="34">
        <v>30000</v>
      </c>
      <c r="G621" s="39" t="s">
        <v>5515</v>
      </c>
      <c r="H621" s="39" t="s">
        <v>5516</v>
      </c>
      <c r="I621" s="17">
        <v>471.25</v>
      </c>
      <c r="J621" s="39" t="s">
        <v>5236</v>
      </c>
      <c r="K621" s="17" t="s">
        <v>4199</v>
      </c>
      <c r="L621" s="38">
        <v>4.35</v>
      </c>
      <c r="M621" s="19" t="s">
        <v>150</v>
      </c>
      <c r="N621" s="31" t="s">
        <v>5550</v>
      </c>
      <c r="O621" s="31" t="s">
        <v>5553</v>
      </c>
      <c r="P621" s="17" t="s">
        <v>18</v>
      </c>
      <c r="Q621" s="17" t="s">
        <v>4202</v>
      </c>
      <c r="R621" s="17" t="str">
        <f>VLOOKUP(O621,'[10]2019年11月-2020年3月31新贷款人员'!$O$539:$R$1131,4,FALSE)</f>
        <v>张希望</v>
      </c>
      <c r="S621" s="74" t="str">
        <f>VLOOKUP(O621,'[10]2019年11月-2020年3月31新贷款人员'!$O$539:$S$1131,5,FALSE)</f>
        <v>623059137803202307</v>
      </c>
      <c r="T621" s="9"/>
    </row>
    <row r="622" customHeight="1" spans="1:20">
      <c r="A622" s="17">
        <v>619</v>
      </c>
      <c r="B622" s="17" t="s">
        <v>47</v>
      </c>
      <c r="C622" s="17" t="s">
        <v>5509</v>
      </c>
      <c r="D622" s="31" t="s">
        <v>5554</v>
      </c>
      <c r="E622" s="38">
        <v>4.35</v>
      </c>
      <c r="F622" s="34">
        <v>50000</v>
      </c>
      <c r="G622" s="39" t="s">
        <v>5515</v>
      </c>
      <c r="H622" s="39" t="s">
        <v>5516</v>
      </c>
      <c r="I622" s="17">
        <v>785.41</v>
      </c>
      <c r="J622" s="39" t="s">
        <v>5236</v>
      </c>
      <c r="K622" s="17" t="s">
        <v>4199</v>
      </c>
      <c r="L622" s="38">
        <v>4.35</v>
      </c>
      <c r="M622" s="19" t="s">
        <v>22</v>
      </c>
      <c r="N622" s="31" t="s">
        <v>5511</v>
      </c>
      <c r="O622" s="31" t="s">
        <v>5555</v>
      </c>
      <c r="P622" s="17" t="s">
        <v>18</v>
      </c>
      <c r="Q622" s="17" t="s">
        <v>4202</v>
      </c>
      <c r="R622" s="17" t="str">
        <f>VLOOKUP(O622,'[8]2019年11月-2020年3月31新贷款人员'!$O$4:$R$124,4,FALSE)</f>
        <v>朱干彩</v>
      </c>
      <c r="S622" s="74" t="str">
        <f>VLOOKUP(O622,'[8]2019年11月-2020年3月31新贷款人员'!$O$4:$S$124,5,FALSE)</f>
        <v>00000024496453782889</v>
      </c>
      <c r="T622" s="9"/>
    </row>
    <row r="623" customHeight="1" spans="1:20">
      <c r="A623" s="17">
        <v>620</v>
      </c>
      <c r="B623" s="17" t="s">
        <v>43</v>
      </c>
      <c r="C623" s="17" t="s">
        <v>5293</v>
      </c>
      <c r="D623" s="31" t="s">
        <v>5556</v>
      </c>
      <c r="E623" s="38">
        <v>4.35</v>
      </c>
      <c r="F623" s="34">
        <v>20000</v>
      </c>
      <c r="G623" s="39" t="s">
        <v>5557</v>
      </c>
      <c r="H623" s="39" t="s">
        <v>5558</v>
      </c>
      <c r="I623" s="17">
        <v>299.67</v>
      </c>
      <c r="J623" s="39" t="s">
        <v>5236</v>
      </c>
      <c r="K623" s="17" t="s">
        <v>4199</v>
      </c>
      <c r="L623" s="38">
        <v>4.35</v>
      </c>
      <c r="M623" s="19" t="s">
        <v>22</v>
      </c>
      <c r="N623" s="31" t="s">
        <v>5295</v>
      </c>
      <c r="O623" s="31" t="s">
        <v>5559</v>
      </c>
      <c r="P623" s="17" t="s">
        <v>18</v>
      </c>
      <c r="Q623" s="17" t="s">
        <v>4202</v>
      </c>
      <c r="R623" s="17" t="str">
        <f>VLOOKUP(O623,'[10]2019年11月-2020年3月31新贷款人员'!$O$539:$R$1131,4,FALSE)</f>
        <v>李长理</v>
      </c>
      <c r="S623" s="74" t="str">
        <f>VLOOKUP(O623,'[10]2019年11月-2020年3月31新贷款人员'!$O$539:$S$1131,5,FALSE)</f>
        <v>623059137802639327</v>
      </c>
      <c r="T623" s="9"/>
    </row>
    <row r="624" customHeight="1" spans="1:20">
      <c r="A624" s="17">
        <v>621</v>
      </c>
      <c r="B624" s="17" t="s">
        <v>47</v>
      </c>
      <c r="C624" s="17" t="s">
        <v>5560</v>
      </c>
      <c r="D624" s="31" t="s">
        <v>5561</v>
      </c>
      <c r="E624" s="38">
        <v>4.35</v>
      </c>
      <c r="F624" s="34">
        <v>10000</v>
      </c>
      <c r="G624" s="39" t="s">
        <v>5557</v>
      </c>
      <c r="H624" s="39" t="s">
        <v>5558</v>
      </c>
      <c r="I624" s="17">
        <v>149.84</v>
      </c>
      <c r="J624" s="39" t="s">
        <v>5236</v>
      </c>
      <c r="K624" s="17" t="s">
        <v>4199</v>
      </c>
      <c r="L624" s="38">
        <v>4.35</v>
      </c>
      <c r="M624" s="19" t="s">
        <v>87</v>
      </c>
      <c r="N624" s="31" t="s">
        <v>5382</v>
      </c>
      <c r="O624" s="31" t="s">
        <v>5562</v>
      </c>
      <c r="P624" s="17" t="s">
        <v>18</v>
      </c>
      <c r="Q624" s="17" t="s">
        <v>4202</v>
      </c>
      <c r="R624" s="17" t="str">
        <f>VLOOKUP(O624,'[8]2019年11月-2020年3月31新贷款人员'!$O$4:$R$124,4,FALSE)</f>
        <v>孙凤利</v>
      </c>
      <c r="S624" s="74" t="str">
        <f>VLOOKUP(O624,'[8]2019年11月-2020年3月31新贷款人员'!$O$4:$S$124,5,FALSE)</f>
        <v>623059137801134528</v>
      </c>
      <c r="T624" s="9"/>
    </row>
    <row r="625" customHeight="1" spans="1:20">
      <c r="A625" s="17">
        <v>622</v>
      </c>
      <c r="B625" s="17" t="s">
        <v>37</v>
      </c>
      <c r="C625" s="17" t="s">
        <v>5563</v>
      </c>
      <c r="D625" s="31" t="s">
        <v>5564</v>
      </c>
      <c r="E625" s="38">
        <v>4.35</v>
      </c>
      <c r="F625" s="34">
        <v>40000</v>
      </c>
      <c r="G625" s="39" t="s">
        <v>5565</v>
      </c>
      <c r="H625" s="39" t="s">
        <v>5245</v>
      </c>
      <c r="I625" s="17">
        <v>594.5</v>
      </c>
      <c r="J625" s="39" t="s">
        <v>5236</v>
      </c>
      <c r="K625" s="17" t="s">
        <v>4199</v>
      </c>
      <c r="L625" s="38">
        <v>4.35</v>
      </c>
      <c r="M625" s="19" t="s">
        <v>150</v>
      </c>
      <c r="N625" s="31" t="s">
        <v>5566</v>
      </c>
      <c r="O625" s="31" t="s">
        <v>5567</v>
      </c>
      <c r="P625" s="17" t="s">
        <v>18</v>
      </c>
      <c r="Q625" s="17" t="s">
        <v>4202</v>
      </c>
      <c r="R625" s="17" t="str">
        <f>VLOOKUP(O625,'[18]2019年11月-2020年3月31新贷款人员'!$O$39:$R$1331,4,FALSE)</f>
        <v>田维军</v>
      </c>
      <c r="S625" s="17" t="str">
        <f>VLOOKUP(O625,'[18]2019年11月-2020年3月31新贷款人员'!$O$39:$S$1331,5,FALSE)</f>
        <v>623059137801795716</v>
      </c>
      <c r="T625" s="9"/>
    </row>
    <row r="626" customHeight="1" spans="1:20">
      <c r="A626" s="17">
        <v>623</v>
      </c>
      <c r="B626" s="17" t="s">
        <v>37</v>
      </c>
      <c r="C626" s="17" t="s">
        <v>5568</v>
      </c>
      <c r="D626" s="31" t="s">
        <v>5569</v>
      </c>
      <c r="E626" s="38">
        <v>4.35</v>
      </c>
      <c r="F626" s="34">
        <v>45000</v>
      </c>
      <c r="G626" s="39" t="s">
        <v>5570</v>
      </c>
      <c r="H626" s="39" t="s">
        <v>5571</v>
      </c>
      <c r="I626" s="17">
        <v>614.44</v>
      </c>
      <c r="J626" s="39" t="s">
        <v>5236</v>
      </c>
      <c r="K626" s="17" t="s">
        <v>4199</v>
      </c>
      <c r="L626" s="38">
        <v>4.35</v>
      </c>
      <c r="M626" s="19" t="s">
        <v>383</v>
      </c>
      <c r="N626" s="31" t="s">
        <v>5572</v>
      </c>
      <c r="O626" s="31" t="s">
        <v>5573</v>
      </c>
      <c r="P626" s="17" t="s">
        <v>18</v>
      </c>
      <c r="Q626" s="17" t="s">
        <v>4202</v>
      </c>
      <c r="R626" s="17" t="str">
        <f>VLOOKUP(O626,'[18]2019年11月-2020年3月31新贷款人员'!$O$39:$R$1331,4,FALSE)</f>
        <v>姚连业</v>
      </c>
      <c r="S626" s="17" t="str">
        <f>VLOOKUP(O626,'[18]2019年11月-2020年3月31新贷款人员'!$O$39:$S$1331,5,FALSE)</f>
        <v>00000021308923784889</v>
      </c>
      <c r="T626" s="9"/>
    </row>
    <row r="627" customHeight="1" spans="1:20">
      <c r="A627" s="17">
        <v>624</v>
      </c>
      <c r="B627" s="17" t="s">
        <v>37</v>
      </c>
      <c r="C627" s="17" t="s">
        <v>5574</v>
      </c>
      <c r="D627" s="31" t="s">
        <v>5575</v>
      </c>
      <c r="E627" s="38">
        <v>4.35</v>
      </c>
      <c r="F627" s="34">
        <v>40000</v>
      </c>
      <c r="G627" s="39" t="s">
        <v>5570</v>
      </c>
      <c r="H627" s="39" t="s">
        <v>5571</v>
      </c>
      <c r="I627" s="17">
        <v>546.17</v>
      </c>
      <c r="J627" s="39" t="s">
        <v>5236</v>
      </c>
      <c r="K627" s="17" t="s">
        <v>4199</v>
      </c>
      <c r="L627" s="38">
        <v>4.35</v>
      </c>
      <c r="M627" s="19" t="s">
        <v>87</v>
      </c>
      <c r="N627" s="31" t="s">
        <v>5576</v>
      </c>
      <c r="O627" s="31" t="s">
        <v>5577</v>
      </c>
      <c r="P627" s="17" t="s">
        <v>18</v>
      </c>
      <c r="Q627" s="17" t="s">
        <v>4202</v>
      </c>
      <c r="R627" s="17" t="str">
        <f>VLOOKUP(O627,'[18]2019年11月-2020年3月31新贷款人员'!$O$39:$R$1331,4,FALSE)</f>
        <v>张纪成</v>
      </c>
      <c r="S627" s="17" t="str">
        <f>VLOOKUP(O627,'[18]2019年11月-2020年3月31新贷款人员'!$O$39:$S$1331,5,FALSE)</f>
        <v>623059137801795880</v>
      </c>
      <c r="T627" s="9"/>
    </row>
    <row r="628" customHeight="1" spans="1:20">
      <c r="A628" s="17">
        <v>625</v>
      </c>
      <c r="B628" s="17" t="s">
        <v>37</v>
      </c>
      <c r="C628" s="17" t="s">
        <v>5578</v>
      </c>
      <c r="D628" s="31" t="s">
        <v>883</v>
      </c>
      <c r="E628" s="38">
        <v>4.35</v>
      </c>
      <c r="F628" s="34">
        <v>10000</v>
      </c>
      <c r="G628" s="39" t="s">
        <v>5579</v>
      </c>
      <c r="H628" s="39" t="s">
        <v>5580</v>
      </c>
      <c r="I628" s="17">
        <v>135.33</v>
      </c>
      <c r="J628" s="39" t="s">
        <v>5236</v>
      </c>
      <c r="K628" s="17" t="s">
        <v>4199</v>
      </c>
      <c r="L628" s="38">
        <v>4.35</v>
      </c>
      <c r="M628" s="19" t="s">
        <v>22</v>
      </c>
      <c r="N628" s="31" t="s">
        <v>5581</v>
      </c>
      <c r="O628" s="31" t="s">
        <v>5582</v>
      </c>
      <c r="P628" s="17" t="s">
        <v>18</v>
      </c>
      <c r="Q628" s="17" t="s">
        <v>4202</v>
      </c>
      <c r="R628" s="17" t="str">
        <f>VLOOKUP(O628,'[18]2019年11月-2020年3月31新贷款人员'!$O$39:$R$1331,4,FALSE)</f>
        <v>王建华</v>
      </c>
      <c r="S628" s="17" t="str">
        <f>VLOOKUP(O628,'[18]2019年11月-2020年3月31新贷款人员'!$O$39:$S$1331,5,FALSE)</f>
        <v>6230591378001793281</v>
      </c>
      <c r="T628" s="9"/>
    </row>
    <row r="629" customHeight="1" spans="1:20">
      <c r="A629" s="17">
        <v>626</v>
      </c>
      <c r="B629" s="17" t="s">
        <v>37</v>
      </c>
      <c r="C629" s="17" t="s">
        <v>5583</v>
      </c>
      <c r="D629" s="31" t="s">
        <v>5584</v>
      </c>
      <c r="E629" s="38">
        <v>4.35</v>
      </c>
      <c r="F629" s="34">
        <v>50000</v>
      </c>
      <c r="G629" s="39" t="s">
        <v>5579</v>
      </c>
      <c r="H629" s="39" t="s">
        <v>5580</v>
      </c>
      <c r="I629" s="17">
        <v>676.65</v>
      </c>
      <c r="J629" s="39" t="s">
        <v>5236</v>
      </c>
      <c r="K629" s="17" t="s">
        <v>4199</v>
      </c>
      <c r="L629" s="38">
        <v>4.35</v>
      </c>
      <c r="M629" s="19" t="s">
        <v>22</v>
      </c>
      <c r="N629" s="31" t="s">
        <v>5585</v>
      </c>
      <c r="O629" s="31" t="s">
        <v>5586</v>
      </c>
      <c r="P629" s="17" t="s">
        <v>18</v>
      </c>
      <c r="Q629" s="17" t="s">
        <v>4202</v>
      </c>
      <c r="R629" s="17" t="str">
        <f>VLOOKUP(O629,'[18]2019年11月-2020年3月31新贷款人员'!$O$39:$R$1331,4,FALSE)</f>
        <v>王世民</v>
      </c>
      <c r="S629" s="17" t="str">
        <f>VLOOKUP(O629,'[18]2019年11月-2020年3月31新贷款人员'!$O$39:$S$1331,5,FALSE)</f>
        <v>0000002575931380889</v>
      </c>
      <c r="T629" s="9"/>
    </row>
    <row r="630" customHeight="1" spans="1:20">
      <c r="A630" s="17">
        <v>627</v>
      </c>
      <c r="B630" s="17" t="s">
        <v>43</v>
      </c>
      <c r="C630" s="17" t="s">
        <v>5587</v>
      </c>
      <c r="D630" s="31" t="s">
        <v>5588</v>
      </c>
      <c r="E630" s="38">
        <v>4.35</v>
      </c>
      <c r="F630" s="34">
        <v>40000</v>
      </c>
      <c r="G630" s="39" t="s">
        <v>5589</v>
      </c>
      <c r="H630" s="39" t="s">
        <v>5590</v>
      </c>
      <c r="I630" s="17">
        <v>396.33</v>
      </c>
      <c r="J630" s="39" t="s">
        <v>5236</v>
      </c>
      <c r="K630" s="17" t="s">
        <v>4199</v>
      </c>
      <c r="L630" s="38">
        <v>4.35</v>
      </c>
      <c r="M630" s="19" t="s">
        <v>17</v>
      </c>
      <c r="N630" s="31" t="s">
        <v>5591</v>
      </c>
      <c r="O630" s="31" t="s">
        <v>5592</v>
      </c>
      <c r="P630" s="17" t="s">
        <v>18</v>
      </c>
      <c r="Q630" s="17" t="s">
        <v>4202</v>
      </c>
      <c r="R630" s="17" t="str">
        <f>VLOOKUP(O630,'[10]2019年11月-2020年3月31新贷款人员'!$O$539:$R$1131,4,FALSE)</f>
        <v>刘建华</v>
      </c>
      <c r="S630" s="74" t="str">
        <f>VLOOKUP(O630,'[10]2019年11月-2020年3月31新贷款人员'!$O$539:$S$1131,5,FALSE)</f>
        <v>623059137802369768</v>
      </c>
      <c r="T630" s="9"/>
    </row>
    <row r="631" customHeight="1" spans="1:20">
      <c r="A631" s="17">
        <v>628</v>
      </c>
      <c r="B631" s="17" t="s">
        <v>47</v>
      </c>
      <c r="C631" s="17" t="s">
        <v>5593</v>
      </c>
      <c r="D631" s="31" t="s">
        <v>5594</v>
      </c>
      <c r="E631" s="38">
        <v>4.35</v>
      </c>
      <c r="F631" s="34">
        <v>50000</v>
      </c>
      <c r="G631" s="39" t="s">
        <v>5595</v>
      </c>
      <c r="H631" s="39" t="s">
        <v>5596</v>
      </c>
      <c r="I631" s="17">
        <v>459.17</v>
      </c>
      <c r="J631" s="39" t="s">
        <v>5236</v>
      </c>
      <c r="K631" s="17" t="s">
        <v>4199</v>
      </c>
      <c r="L631" s="38">
        <v>4.35</v>
      </c>
      <c r="M631" s="19" t="s">
        <v>17</v>
      </c>
      <c r="N631" s="31" t="s">
        <v>5597</v>
      </c>
      <c r="O631" s="31" t="s">
        <v>5598</v>
      </c>
      <c r="P631" s="17" t="s">
        <v>18</v>
      </c>
      <c r="Q631" s="17" t="s">
        <v>4202</v>
      </c>
      <c r="R631" s="17" t="str">
        <f>VLOOKUP(O631,'[8]2019年11月-2020年3月31新贷款人员'!$O$4:$R$124,4,FALSE)</f>
        <v>杨永华</v>
      </c>
      <c r="S631" s="74" t="str">
        <f>VLOOKUP(O631,'[8]2019年11月-2020年3月31新贷款人员'!$O$4:$S$124,5,FALSE)</f>
        <v>623059137803555530</v>
      </c>
      <c r="T631" s="9"/>
    </row>
    <row r="632" customHeight="1" spans="1:20">
      <c r="A632" s="17">
        <v>629</v>
      </c>
      <c r="B632" s="17" t="s">
        <v>43</v>
      </c>
      <c r="C632" s="17" t="s">
        <v>5599</v>
      </c>
      <c r="D632" s="31" t="s">
        <v>5600</v>
      </c>
      <c r="E632" s="38">
        <v>4.35</v>
      </c>
      <c r="F632" s="34">
        <v>50000</v>
      </c>
      <c r="G632" s="39" t="s">
        <v>5601</v>
      </c>
      <c r="H632" s="39" t="s">
        <v>5602</v>
      </c>
      <c r="I632" s="17">
        <v>447.08</v>
      </c>
      <c r="J632" s="39" t="s">
        <v>5236</v>
      </c>
      <c r="K632" s="17" t="s">
        <v>4199</v>
      </c>
      <c r="L632" s="38">
        <v>4.35</v>
      </c>
      <c r="M632" s="19" t="s">
        <v>22</v>
      </c>
      <c r="N632" s="31" t="s">
        <v>5603</v>
      </c>
      <c r="O632" s="31" t="s">
        <v>5604</v>
      </c>
      <c r="P632" s="17" t="s">
        <v>18</v>
      </c>
      <c r="Q632" s="17" t="s">
        <v>4202</v>
      </c>
      <c r="R632" s="17" t="str">
        <f>VLOOKUP(O632,'[10]2019年11月-2020年3月31新贷款人员'!$O$539:$R$1131,4,FALSE)</f>
        <v>王子洪</v>
      </c>
      <c r="S632" s="74" t="str">
        <f>VLOOKUP(O632,'[10]2019年11月-2020年3月31新贷款人员'!$O$539:$S$1131,5,FALSE)</f>
        <v>623059137802092469</v>
      </c>
      <c r="T632" s="9"/>
    </row>
    <row r="633" customHeight="1" spans="1:20">
      <c r="A633" s="17">
        <v>630</v>
      </c>
      <c r="B633" s="17" t="s">
        <v>43</v>
      </c>
      <c r="C633" s="17" t="s">
        <v>5605</v>
      </c>
      <c r="D633" s="31" t="s">
        <v>5606</v>
      </c>
      <c r="E633" s="38">
        <v>4.35</v>
      </c>
      <c r="F633" s="34">
        <v>20000</v>
      </c>
      <c r="G633" s="39" t="s">
        <v>5607</v>
      </c>
      <c r="H633" s="39" t="s">
        <v>5608</v>
      </c>
      <c r="I633" s="17">
        <v>70.08</v>
      </c>
      <c r="J633" s="39" t="s">
        <v>5236</v>
      </c>
      <c r="K633" s="17" t="s">
        <v>4199</v>
      </c>
      <c r="L633" s="38">
        <v>4.35</v>
      </c>
      <c r="M633" s="19" t="s">
        <v>32</v>
      </c>
      <c r="N633" s="31" t="s">
        <v>5609</v>
      </c>
      <c r="O633" s="31" t="s">
        <v>5610</v>
      </c>
      <c r="P633" s="17" t="s">
        <v>18</v>
      </c>
      <c r="Q633" s="17" t="s">
        <v>4202</v>
      </c>
      <c r="R633" s="17" t="str">
        <f>VLOOKUP(O633,'[10]2019年11月-2020年3月31新贷款人员'!$O$539:$R$1131,4,FALSE)</f>
        <v>姜永强</v>
      </c>
      <c r="S633" s="74" t="str">
        <f>VLOOKUP(O633,'[10]2019年11月-2020年3月31新贷款人员'!$O$539:$S$1131,5,FALSE)</f>
        <v>623059137802860550</v>
      </c>
      <c r="T633" s="9"/>
    </row>
    <row r="634" customHeight="1" spans="1:20">
      <c r="A634" s="17">
        <v>631</v>
      </c>
      <c r="B634" s="17" t="s">
        <v>43</v>
      </c>
      <c r="C634" s="17" t="s">
        <v>5611</v>
      </c>
      <c r="D634" s="31" t="s">
        <v>4145</v>
      </c>
      <c r="E634" s="38">
        <v>4.35</v>
      </c>
      <c r="F634" s="34">
        <v>20000</v>
      </c>
      <c r="G634" s="39" t="s">
        <v>5607</v>
      </c>
      <c r="H634" s="39" t="s">
        <v>5608</v>
      </c>
      <c r="I634" s="17">
        <v>70.08</v>
      </c>
      <c r="J634" s="39" t="s">
        <v>5236</v>
      </c>
      <c r="K634" s="17" t="s">
        <v>4199</v>
      </c>
      <c r="L634" s="38">
        <v>4.35</v>
      </c>
      <c r="M634" s="19" t="s">
        <v>42</v>
      </c>
      <c r="N634" s="31" t="s">
        <v>5612</v>
      </c>
      <c r="O634" s="31" t="s">
        <v>5613</v>
      </c>
      <c r="P634" s="17" t="s">
        <v>18</v>
      </c>
      <c r="Q634" s="17" t="s">
        <v>4202</v>
      </c>
      <c r="R634" s="17" t="str">
        <f>VLOOKUP(O634,'[10]2019年11月-2020年3月31新贷款人员'!$O$539:$R$1131,4,FALSE)</f>
        <v>孙培峰</v>
      </c>
      <c r="S634" s="74" t="str">
        <f>VLOOKUP(O634,'[10]2019年11月-2020年3月31新贷款人员'!$O$539:$S$1131,5,FALSE)</f>
        <v>00000158653923785889</v>
      </c>
      <c r="T634" s="9"/>
    </row>
    <row r="635" customHeight="1" spans="1:20">
      <c r="A635" s="17">
        <v>632</v>
      </c>
      <c r="B635" s="17" t="s">
        <v>43</v>
      </c>
      <c r="C635" s="17" t="s">
        <v>5614</v>
      </c>
      <c r="D635" s="31" t="s">
        <v>5615</v>
      </c>
      <c r="E635" s="38">
        <v>4.35</v>
      </c>
      <c r="F635" s="34">
        <v>45000</v>
      </c>
      <c r="G635" s="39" t="s">
        <v>5607</v>
      </c>
      <c r="H635" s="39" t="s">
        <v>5608</v>
      </c>
      <c r="I635" s="17">
        <v>157.69</v>
      </c>
      <c r="J635" s="39" t="s">
        <v>5236</v>
      </c>
      <c r="K635" s="17" t="s">
        <v>4199</v>
      </c>
      <c r="L635" s="38">
        <v>4.35</v>
      </c>
      <c r="M635" s="19" t="s">
        <v>32</v>
      </c>
      <c r="N635" s="31" t="s">
        <v>5616</v>
      </c>
      <c r="O635" s="31" t="s">
        <v>5617</v>
      </c>
      <c r="P635" s="17" t="s">
        <v>18</v>
      </c>
      <c r="Q635" s="17" t="s">
        <v>4202</v>
      </c>
      <c r="R635" s="17" t="str">
        <f>VLOOKUP(O635,'[10]2019年11月-2020年3月31新贷款人员'!$O$539:$R$1131,4,FALSE)</f>
        <v>王松贵</v>
      </c>
      <c r="S635" s="74" t="str">
        <f>VLOOKUP(O635,'[10]2019年11月-2020年3月31新贷款人员'!$O$539:$S$1131,5,FALSE)</f>
        <v>623059137802478783</v>
      </c>
      <c r="T635" s="9"/>
    </row>
    <row r="636" customHeight="1" spans="1:20">
      <c r="A636" s="17">
        <v>633</v>
      </c>
      <c r="B636" s="17" t="s">
        <v>43</v>
      </c>
      <c r="C636" s="17" t="s">
        <v>5614</v>
      </c>
      <c r="D636" s="31" t="s">
        <v>5618</v>
      </c>
      <c r="E636" s="38">
        <v>4.35</v>
      </c>
      <c r="F636" s="34">
        <v>45000</v>
      </c>
      <c r="G636" s="39" t="s">
        <v>5607</v>
      </c>
      <c r="H636" s="39" t="s">
        <v>5608</v>
      </c>
      <c r="I636" s="17">
        <v>157.69</v>
      </c>
      <c r="J636" s="39" t="s">
        <v>5236</v>
      </c>
      <c r="K636" s="17" t="s">
        <v>4199</v>
      </c>
      <c r="L636" s="38">
        <v>4.35</v>
      </c>
      <c r="M636" s="19" t="s">
        <v>42</v>
      </c>
      <c r="N636" s="31" t="s">
        <v>5619</v>
      </c>
      <c r="O636" s="31" t="s">
        <v>5620</v>
      </c>
      <c r="P636" s="17" t="s">
        <v>18</v>
      </c>
      <c r="Q636" s="17" t="s">
        <v>4202</v>
      </c>
      <c r="R636" s="17" t="str">
        <f>VLOOKUP(O636,'[10]2019年11月-2020年3月31新贷款人员'!$O$539:$R$1131,4,FALSE)</f>
        <v>王松亮</v>
      </c>
      <c r="S636" s="74" t="str">
        <f>VLOOKUP(O636,'[10]2019年11月-2020年3月31新贷款人员'!$O$539:$S$1131,5,FALSE)</f>
        <v>623059137801705608</v>
      </c>
      <c r="T636" s="9"/>
    </row>
    <row r="637" customHeight="1" spans="1:20">
      <c r="A637" s="17">
        <v>634</v>
      </c>
      <c r="B637" s="17" t="s">
        <v>43</v>
      </c>
      <c r="C637" s="17" t="s">
        <v>5319</v>
      </c>
      <c r="D637" s="31" t="s">
        <v>5621</v>
      </c>
      <c r="E637" s="38">
        <v>4.35</v>
      </c>
      <c r="F637" s="34">
        <v>30000</v>
      </c>
      <c r="G637" s="39" t="s">
        <v>5607</v>
      </c>
      <c r="H637" s="39" t="s">
        <v>5608</v>
      </c>
      <c r="I637" s="17">
        <v>105.13</v>
      </c>
      <c r="J637" s="39" t="s">
        <v>5236</v>
      </c>
      <c r="K637" s="17" t="s">
        <v>4199</v>
      </c>
      <c r="L637" s="38">
        <v>4.35</v>
      </c>
      <c r="M637" s="19" t="s">
        <v>436</v>
      </c>
      <c r="N637" s="31" t="s">
        <v>5622</v>
      </c>
      <c r="O637" s="31" t="s">
        <v>5623</v>
      </c>
      <c r="P637" s="17" t="s">
        <v>18</v>
      </c>
      <c r="Q637" s="17" t="s">
        <v>4202</v>
      </c>
      <c r="R637" s="17" t="str">
        <f>VLOOKUP(O637,'[10]2019年11月-2020年3月31新贷款人员'!$O$539:$R$1131,4,FALSE)</f>
        <v>张建</v>
      </c>
      <c r="S637" s="74" t="str">
        <f>VLOOKUP(O637,'[10]2019年11月-2020年3月31新贷款人员'!$O$539:$S$1131,5,FALSE)</f>
        <v>00000025451353789889</v>
      </c>
      <c r="T637" s="9"/>
    </row>
    <row r="638" customHeight="1" spans="1:20">
      <c r="A638" s="17">
        <v>635</v>
      </c>
      <c r="B638" s="17" t="s">
        <v>43</v>
      </c>
      <c r="C638" s="17" t="s">
        <v>5624</v>
      </c>
      <c r="D638" s="31" t="s">
        <v>5625</v>
      </c>
      <c r="E638" s="38">
        <v>4.35</v>
      </c>
      <c r="F638" s="34">
        <v>20000</v>
      </c>
      <c r="G638" s="39" t="s">
        <v>5607</v>
      </c>
      <c r="H638" s="39" t="s">
        <v>5608</v>
      </c>
      <c r="I638" s="17">
        <v>70.08</v>
      </c>
      <c r="J638" s="39" t="s">
        <v>5236</v>
      </c>
      <c r="K638" s="17" t="s">
        <v>4199</v>
      </c>
      <c r="L638" s="38">
        <v>4.35</v>
      </c>
      <c r="M638" s="19" t="s">
        <v>436</v>
      </c>
      <c r="N638" s="31" t="s">
        <v>5626</v>
      </c>
      <c r="O638" s="31" t="s">
        <v>5627</v>
      </c>
      <c r="P638" s="17" t="s">
        <v>18</v>
      </c>
      <c r="Q638" s="17" t="s">
        <v>4202</v>
      </c>
      <c r="R638" s="17" t="str">
        <f>VLOOKUP(O638,'[10]2019年11月-2020年3月31新贷款人员'!$O$539:$R$1131,4,FALSE)</f>
        <v>张体印</v>
      </c>
      <c r="S638" s="74" t="str">
        <f>VLOOKUP(O638,'[10]2019年11月-2020年3月31新贷款人员'!$O$539:$S$1131,5,FALSE)</f>
        <v>623059137802369685</v>
      </c>
      <c r="T638" s="9"/>
    </row>
    <row r="639" customHeight="1" spans="1:20">
      <c r="A639" s="17">
        <v>636</v>
      </c>
      <c r="B639" s="17" t="s">
        <v>37</v>
      </c>
      <c r="C639" s="17" t="s">
        <v>5578</v>
      </c>
      <c r="D639" s="31" t="s">
        <v>5628</v>
      </c>
      <c r="E639" s="38">
        <v>4.35</v>
      </c>
      <c r="F639" s="34">
        <v>20000</v>
      </c>
      <c r="G639" s="39" t="s">
        <v>5629</v>
      </c>
      <c r="H639" s="39" t="s">
        <v>5630</v>
      </c>
      <c r="I639" s="17">
        <v>65.25</v>
      </c>
      <c r="J639" s="39" t="s">
        <v>5236</v>
      </c>
      <c r="K639" s="17" t="s">
        <v>4199</v>
      </c>
      <c r="L639" s="38">
        <v>4.35</v>
      </c>
      <c r="M639" s="19" t="s">
        <v>441</v>
      </c>
      <c r="N639" s="31" t="s">
        <v>5631</v>
      </c>
      <c r="O639" s="31" t="s">
        <v>5632</v>
      </c>
      <c r="P639" s="17" t="s">
        <v>18</v>
      </c>
      <c r="Q639" s="17" t="s">
        <v>4202</v>
      </c>
      <c r="R639" s="17" t="str">
        <f>VLOOKUP(O639,'[18]2019年11月-2020年3月31新贷款人员'!$O$39:$R$1331,4,FALSE)</f>
        <v>邓祥中</v>
      </c>
      <c r="S639" s="17" t="str">
        <f>VLOOKUP(O639,'[18]2019年11月-2020年3月31新贷款人员'!$O$39:$S$1331,5,FALSE)</f>
        <v>623059137802268002</v>
      </c>
      <c r="T639" s="9"/>
    </row>
    <row r="640" customHeight="1" spans="1:20">
      <c r="A640" s="17">
        <v>637</v>
      </c>
      <c r="B640" s="17" t="s">
        <v>37</v>
      </c>
      <c r="C640" s="17" t="s">
        <v>5633</v>
      </c>
      <c r="D640" s="31" t="s">
        <v>5634</v>
      </c>
      <c r="E640" s="38">
        <v>4.35</v>
      </c>
      <c r="F640" s="34">
        <v>50000</v>
      </c>
      <c r="G640" s="39" t="s">
        <v>5629</v>
      </c>
      <c r="H640" s="39" t="s">
        <v>5630</v>
      </c>
      <c r="I640" s="17">
        <v>163.12</v>
      </c>
      <c r="J640" s="39" t="s">
        <v>5236</v>
      </c>
      <c r="K640" s="17" t="s">
        <v>4199</v>
      </c>
      <c r="L640" s="38">
        <v>4.35</v>
      </c>
      <c r="M640" s="19" t="s">
        <v>27</v>
      </c>
      <c r="N640" s="31" t="s">
        <v>5635</v>
      </c>
      <c r="O640" s="31" t="s">
        <v>5636</v>
      </c>
      <c r="P640" s="17" t="s">
        <v>18</v>
      </c>
      <c r="Q640" s="17" t="s">
        <v>4202</v>
      </c>
      <c r="R640" s="17" t="str">
        <f>VLOOKUP(O640,'[18]2019年11月-2020年3月31新贷款人员'!$O$39:$R$1331,4,FALSE)</f>
        <v>冷新军</v>
      </c>
      <c r="S640" s="17" t="str">
        <f>VLOOKUP(O640,'[18]2019年11月-2020年3月31新贷款人员'!$O$39:$S$1331,5,FALSE)</f>
        <v>37807002200012051</v>
      </c>
      <c r="T640" s="9"/>
    </row>
    <row r="641" customHeight="1" spans="1:20">
      <c r="A641" s="17">
        <v>638</v>
      </c>
      <c r="B641" s="17" t="s">
        <v>37</v>
      </c>
      <c r="C641" s="17" t="s">
        <v>5637</v>
      </c>
      <c r="D641" s="31" t="s">
        <v>5638</v>
      </c>
      <c r="E641" s="38">
        <v>4.35</v>
      </c>
      <c r="F641" s="34">
        <v>50000</v>
      </c>
      <c r="G641" s="39" t="s">
        <v>5629</v>
      </c>
      <c r="H641" s="39" t="s">
        <v>5630</v>
      </c>
      <c r="I641" s="17">
        <v>163.12</v>
      </c>
      <c r="J641" s="39" t="s">
        <v>5236</v>
      </c>
      <c r="K641" s="17" t="s">
        <v>4199</v>
      </c>
      <c r="L641" s="38">
        <v>4.35</v>
      </c>
      <c r="M641" s="19" t="s">
        <v>22</v>
      </c>
      <c r="N641" s="31" t="s">
        <v>5639</v>
      </c>
      <c r="O641" s="31" t="s">
        <v>5640</v>
      </c>
      <c r="P641" s="17" t="s">
        <v>18</v>
      </c>
      <c r="Q641" s="17" t="s">
        <v>4202</v>
      </c>
      <c r="R641" s="17" t="str">
        <f>VLOOKUP(O641,'[18]2019年11月-2020年3月31新贷款人员'!$O$39:$R$1331,4,FALSE)</f>
        <v>刘厚芝</v>
      </c>
      <c r="S641" s="17" t="str">
        <f>VLOOKUP(O641,'[18]2019年11月-2020年3月31新贷款人员'!$O$39:$S$1331,5,FALSE)</f>
        <v>623059137801614511</v>
      </c>
      <c r="T641" s="9"/>
    </row>
    <row r="642" customHeight="1" spans="1:20">
      <c r="A642" s="17">
        <v>639</v>
      </c>
      <c r="B642" s="17" t="s">
        <v>37</v>
      </c>
      <c r="C642" s="17" t="s">
        <v>5641</v>
      </c>
      <c r="D642" s="31" t="s">
        <v>5642</v>
      </c>
      <c r="E642" s="38">
        <v>4.35</v>
      </c>
      <c r="F642" s="34">
        <v>50000</v>
      </c>
      <c r="G642" s="39" t="s">
        <v>5629</v>
      </c>
      <c r="H642" s="39" t="s">
        <v>5630</v>
      </c>
      <c r="I642" s="17">
        <v>163.12</v>
      </c>
      <c r="J642" s="39" t="s">
        <v>5236</v>
      </c>
      <c r="K642" s="17" t="s">
        <v>4199</v>
      </c>
      <c r="L642" s="38">
        <v>4.35</v>
      </c>
      <c r="M642" s="19" t="s">
        <v>87</v>
      </c>
      <c r="N642" s="31" t="s">
        <v>5643</v>
      </c>
      <c r="O642" s="31" t="s">
        <v>5644</v>
      </c>
      <c r="P642" s="17" t="s">
        <v>18</v>
      </c>
      <c r="Q642" s="17" t="s">
        <v>4202</v>
      </c>
      <c r="R642" s="17" t="str">
        <f>VLOOKUP(O642,'[18]2019年11月-2020年3月31新贷款人员'!$O$39:$R$1331,4,FALSE)</f>
        <v>刘金山</v>
      </c>
      <c r="S642" s="17" t="str">
        <f>VLOOKUP(O642,'[18]2019年11月-2020年3月31新贷款人员'!$O$39:$S$1331,5,FALSE)</f>
        <v>623059137801310821</v>
      </c>
      <c r="T642" s="9"/>
    </row>
    <row r="643" customHeight="1" spans="1:20">
      <c r="A643" s="17">
        <v>640</v>
      </c>
      <c r="B643" s="17" t="s">
        <v>37</v>
      </c>
      <c r="C643" s="17" t="s">
        <v>5645</v>
      </c>
      <c r="D643" s="31" t="s">
        <v>883</v>
      </c>
      <c r="E643" s="38">
        <v>4.35</v>
      </c>
      <c r="F643" s="34">
        <v>10000</v>
      </c>
      <c r="G643" s="39" t="s">
        <v>5629</v>
      </c>
      <c r="H643" s="39" t="s">
        <v>5630</v>
      </c>
      <c r="I643" s="17">
        <v>32.63</v>
      </c>
      <c r="J643" s="39" t="s">
        <v>5236</v>
      </c>
      <c r="K643" s="17" t="s">
        <v>4199</v>
      </c>
      <c r="L643" s="38">
        <v>4.35</v>
      </c>
      <c r="M643" s="19" t="s">
        <v>87</v>
      </c>
      <c r="N643" s="31" t="s">
        <v>5646</v>
      </c>
      <c r="O643" s="31" t="s">
        <v>5647</v>
      </c>
      <c r="P643" s="17" t="s">
        <v>18</v>
      </c>
      <c r="Q643" s="17" t="s">
        <v>4202</v>
      </c>
      <c r="R643" s="17" t="str">
        <f>VLOOKUP(O643,'[18]2019年11月-2020年3月31新贷款人员'!$O$39:$R$1331,4,FALSE)</f>
        <v>王建华</v>
      </c>
      <c r="S643" s="17" t="str">
        <f>VLOOKUP(O643,'[18]2019年11月-2020年3月31新贷款人员'!$O$39:$S$1331,5,FALSE)</f>
        <v>00000025611353780889</v>
      </c>
      <c r="T643" s="9"/>
    </row>
    <row r="644" customHeight="1" spans="1:20">
      <c r="A644" s="17">
        <v>641</v>
      </c>
      <c r="B644" s="17" t="s">
        <v>37</v>
      </c>
      <c r="C644" s="17" t="s">
        <v>5637</v>
      </c>
      <c r="D644" s="31" t="s">
        <v>5648</v>
      </c>
      <c r="E644" s="38">
        <v>4.35</v>
      </c>
      <c r="F644" s="34">
        <v>50000</v>
      </c>
      <c r="G644" s="39" t="s">
        <v>5629</v>
      </c>
      <c r="H644" s="39" t="s">
        <v>5630</v>
      </c>
      <c r="I644" s="17">
        <v>163.12</v>
      </c>
      <c r="J644" s="39" t="s">
        <v>5236</v>
      </c>
      <c r="K644" s="17" t="s">
        <v>4199</v>
      </c>
      <c r="L644" s="38">
        <v>4.35</v>
      </c>
      <c r="M644" s="19" t="s">
        <v>42</v>
      </c>
      <c r="N644" s="31" t="s">
        <v>5649</v>
      </c>
      <c r="O644" s="31" t="s">
        <v>5650</v>
      </c>
      <c r="P644" s="17" t="s">
        <v>18</v>
      </c>
      <c r="Q644" s="17" t="s">
        <v>4202</v>
      </c>
      <c r="R644" s="17" t="str">
        <f>VLOOKUP(O644,'[18]2019年11月-2020年3月31新贷款人员'!$O$39:$R$1331,4,FALSE)</f>
        <v>王相洋</v>
      </c>
      <c r="S644" s="17" t="str">
        <f>VLOOKUP(O644,'[18]2019年11月-2020年3月31新贷款人员'!$O$39:$S$1331,5,FALSE)</f>
        <v>623059137802911817</v>
      </c>
      <c r="T644" s="9"/>
    </row>
    <row r="645" customHeight="1" spans="1:20">
      <c r="A645" s="17">
        <v>642</v>
      </c>
      <c r="B645" s="17" t="s">
        <v>47</v>
      </c>
      <c r="C645" s="17" t="s">
        <v>5651</v>
      </c>
      <c r="D645" s="31" t="s">
        <v>5652</v>
      </c>
      <c r="E645" s="38">
        <v>4.35</v>
      </c>
      <c r="F645" s="34">
        <v>10000</v>
      </c>
      <c r="G645" s="39" t="s">
        <v>5653</v>
      </c>
      <c r="H645" s="39" t="s">
        <v>5654</v>
      </c>
      <c r="I645" s="17">
        <v>6.04</v>
      </c>
      <c r="J645" s="39" t="s">
        <v>5236</v>
      </c>
      <c r="K645" s="17" t="s">
        <v>4199</v>
      </c>
      <c r="L645" s="38">
        <v>4.35</v>
      </c>
      <c r="M645" s="19" t="s">
        <v>17</v>
      </c>
      <c r="N645" s="31" t="s">
        <v>5655</v>
      </c>
      <c r="O645" s="31" t="s">
        <v>5656</v>
      </c>
      <c r="P645" s="17" t="s">
        <v>18</v>
      </c>
      <c r="Q645" s="17" t="s">
        <v>4202</v>
      </c>
      <c r="R645" s="17" t="str">
        <f>VLOOKUP(O645,'[8]2019年11月-2020年3月31新贷款人员'!$O$4:$R$124,4,FALSE)</f>
        <v>崔刘成</v>
      </c>
      <c r="S645" s="74" t="str">
        <f>VLOOKUP(O645,'[8]2019年11月-2020年3月31新贷款人员'!$O$4:$S$124,5,FALSE)</f>
        <v>00000022423653780889</v>
      </c>
      <c r="T645" s="9"/>
    </row>
    <row r="646" customHeight="1" spans="1:20">
      <c r="A646" s="17">
        <v>643</v>
      </c>
      <c r="B646" s="17" t="s">
        <v>47</v>
      </c>
      <c r="C646" s="17" t="s">
        <v>5651</v>
      </c>
      <c r="D646" s="31" t="s">
        <v>5657</v>
      </c>
      <c r="E646" s="38">
        <v>4.35</v>
      </c>
      <c r="F646" s="34">
        <v>10000</v>
      </c>
      <c r="G646" s="39" t="s">
        <v>5653</v>
      </c>
      <c r="H646" s="39" t="s">
        <v>5658</v>
      </c>
      <c r="I646" s="17">
        <v>6.04</v>
      </c>
      <c r="J646" s="39" t="s">
        <v>5236</v>
      </c>
      <c r="K646" s="17" t="s">
        <v>4199</v>
      </c>
      <c r="L646" s="38">
        <v>4.35</v>
      </c>
      <c r="M646" s="19" t="s">
        <v>22</v>
      </c>
      <c r="N646" s="31" t="s">
        <v>5659</v>
      </c>
      <c r="O646" s="31" t="s">
        <v>5660</v>
      </c>
      <c r="P646" s="17" t="s">
        <v>18</v>
      </c>
      <c r="Q646" s="17" t="s">
        <v>4202</v>
      </c>
      <c r="R646" s="17" t="str">
        <f>VLOOKUP(O646,'[8]2019年11月-2020年3月31新贷款人员'!$O$4:$R$124,4,FALSE)</f>
        <v>崔小中</v>
      </c>
      <c r="S646" s="74" t="str">
        <f>VLOOKUP(O646,'[8]2019年11月-2020年3月31新贷款人员'!$O$4:$S$124,5,FALSE)</f>
        <v>00000022422133782889</v>
      </c>
      <c r="T646" s="9"/>
    </row>
    <row r="647" customHeight="1" spans="1:20">
      <c r="A647" s="17">
        <v>644</v>
      </c>
      <c r="B647" s="17" t="s">
        <v>47</v>
      </c>
      <c r="C647" s="17" t="s">
        <v>5661</v>
      </c>
      <c r="D647" s="31" t="s">
        <v>5662</v>
      </c>
      <c r="E647" s="38">
        <v>4.35</v>
      </c>
      <c r="F647" s="34">
        <v>5000</v>
      </c>
      <c r="G647" s="39" t="s">
        <v>5653</v>
      </c>
      <c r="H647" s="39" t="s">
        <v>5658</v>
      </c>
      <c r="I647" s="17">
        <v>3.02</v>
      </c>
      <c r="J647" s="39" t="s">
        <v>5236</v>
      </c>
      <c r="K647" s="17" t="s">
        <v>4199</v>
      </c>
      <c r="L647" s="38">
        <v>4.35</v>
      </c>
      <c r="M647" s="19" t="s">
        <v>27</v>
      </c>
      <c r="N647" s="31" t="s">
        <v>5663</v>
      </c>
      <c r="O647" s="31" t="s">
        <v>5664</v>
      </c>
      <c r="P647" s="17" t="s">
        <v>18</v>
      </c>
      <c r="Q647" s="17" t="s">
        <v>4202</v>
      </c>
      <c r="R647" s="17" t="str">
        <f>VLOOKUP(O647,'[8]2019年11月-2020年3月31新贷款人员'!$O$4:$R$124,4,FALSE)</f>
        <v>单灯章</v>
      </c>
      <c r="S647" s="74" t="str">
        <f>VLOOKUP(O647,'[8]2019年11月-2020年3月31新贷款人员'!$O$4:$S$124,5,FALSE)</f>
        <v>00000024345673782889</v>
      </c>
      <c r="T647" s="9"/>
    </row>
    <row r="648" customHeight="1" spans="1:20">
      <c r="A648" s="17">
        <v>645</v>
      </c>
      <c r="B648" s="17" t="s">
        <v>47</v>
      </c>
      <c r="C648" s="17" t="s">
        <v>5665</v>
      </c>
      <c r="D648" s="31" t="s">
        <v>5666</v>
      </c>
      <c r="E648" s="38">
        <v>4.35</v>
      </c>
      <c r="F648" s="34">
        <v>10000</v>
      </c>
      <c r="G648" s="39" t="s">
        <v>5653</v>
      </c>
      <c r="H648" s="39" t="s">
        <v>5654</v>
      </c>
      <c r="I648" s="17">
        <v>6.04</v>
      </c>
      <c r="J648" s="39" t="s">
        <v>5236</v>
      </c>
      <c r="K648" s="17" t="s">
        <v>4199</v>
      </c>
      <c r="L648" s="38">
        <v>4.35</v>
      </c>
      <c r="M648" s="19" t="s">
        <v>32</v>
      </c>
      <c r="N648" s="31" t="s">
        <v>5667</v>
      </c>
      <c r="O648" s="31" t="s">
        <v>5668</v>
      </c>
      <c r="P648" s="17" t="s">
        <v>18</v>
      </c>
      <c r="Q648" s="17" t="s">
        <v>4202</v>
      </c>
      <c r="R648" s="17" t="str">
        <f>VLOOKUP(O648,'[8]2019年11月-2020年3月31新贷款人员'!$O$4:$R$124,4,FALSE)</f>
        <v>谷凯成</v>
      </c>
      <c r="S648" s="74" t="str">
        <f>VLOOKUP(O648,'[8]2019年11月-2020年3月31新贷款人员'!$O$4:$S$124,5,FALSE)</f>
        <v>6228480038422416172</v>
      </c>
      <c r="T648" s="9"/>
    </row>
    <row r="649" customHeight="1" spans="1:20">
      <c r="A649" s="17">
        <v>646</v>
      </c>
      <c r="B649" s="17" t="s">
        <v>47</v>
      </c>
      <c r="C649" s="17" t="s">
        <v>5593</v>
      </c>
      <c r="D649" s="31" t="s">
        <v>5669</v>
      </c>
      <c r="E649" s="38">
        <v>4.35</v>
      </c>
      <c r="F649" s="34">
        <v>10000</v>
      </c>
      <c r="G649" s="39" t="s">
        <v>5653</v>
      </c>
      <c r="H649" s="39" t="s">
        <v>5654</v>
      </c>
      <c r="I649" s="17">
        <v>6.04</v>
      </c>
      <c r="J649" s="39" t="s">
        <v>5236</v>
      </c>
      <c r="K649" s="17" t="s">
        <v>4199</v>
      </c>
      <c r="L649" s="38">
        <v>4.35</v>
      </c>
      <c r="M649" s="19" t="s">
        <v>32</v>
      </c>
      <c r="N649" s="31" t="s">
        <v>5597</v>
      </c>
      <c r="O649" s="31" t="s">
        <v>5670</v>
      </c>
      <c r="P649" s="17" t="s">
        <v>18</v>
      </c>
      <c r="Q649" s="17" t="s">
        <v>4202</v>
      </c>
      <c r="R649" s="17" t="str">
        <f>VLOOKUP(O649,'[8]2019年11月-2020年3月31新贷款人员'!$O$4:$R$124,4,FALSE)</f>
        <v>崔洪堂</v>
      </c>
      <c r="S649" s="74" t="str">
        <f>VLOOKUP(O649,'[8]2019年11月-2020年3月31新贷款人员'!$O$4:$S$124,5,FALSE)</f>
        <v>00000022425773780889</v>
      </c>
      <c r="T649" s="9"/>
    </row>
    <row r="650" customHeight="1" spans="1:20">
      <c r="A650" s="17">
        <v>647</v>
      </c>
      <c r="B650" s="17" t="s">
        <v>47</v>
      </c>
      <c r="C650" s="17" t="s">
        <v>5671</v>
      </c>
      <c r="D650" s="31" t="s">
        <v>5672</v>
      </c>
      <c r="E650" s="38">
        <v>4.35</v>
      </c>
      <c r="F650" s="34">
        <v>10000</v>
      </c>
      <c r="G650" s="39" t="s">
        <v>5653</v>
      </c>
      <c r="H650" s="39" t="s">
        <v>5654</v>
      </c>
      <c r="I650" s="17">
        <v>6.04</v>
      </c>
      <c r="J650" s="39" t="s">
        <v>5236</v>
      </c>
      <c r="K650" s="17" t="s">
        <v>4199</v>
      </c>
      <c r="L650" s="38">
        <v>4.35</v>
      </c>
      <c r="M650" s="19" t="s">
        <v>87</v>
      </c>
      <c r="N650" s="31" t="s">
        <v>5673</v>
      </c>
      <c r="O650" s="31" t="s">
        <v>5674</v>
      </c>
      <c r="P650" s="17" t="s">
        <v>18</v>
      </c>
      <c r="Q650" s="17" t="s">
        <v>4202</v>
      </c>
      <c r="R650" s="17" t="str">
        <f>VLOOKUP(O650,'[8]2019年11月-2020年3月31新贷款人员'!$O$4:$R$124,4,FALSE)</f>
        <v>林子玉</v>
      </c>
      <c r="S650" s="74" t="str">
        <f>VLOOKUP(O650,'[8]2019年11月-2020年3月31新贷款人员'!$O$4:$S$124,5,FALSE)</f>
        <v>00000063485483787889</v>
      </c>
      <c r="T650" s="9"/>
    </row>
    <row r="651" customHeight="1" spans="1:20">
      <c r="A651" s="17">
        <v>648</v>
      </c>
      <c r="B651" s="17" t="s">
        <v>47</v>
      </c>
      <c r="C651" s="17" t="s">
        <v>5675</v>
      </c>
      <c r="D651" s="31" t="s">
        <v>5676</v>
      </c>
      <c r="E651" s="38">
        <v>4.35</v>
      </c>
      <c r="F651" s="34">
        <v>10000</v>
      </c>
      <c r="G651" s="39" t="s">
        <v>5653</v>
      </c>
      <c r="H651" s="39" t="s">
        <v>5654</v>
      </c>
      <c r="I651" s="17">
        <v>6.04</v>
      </c>
      <c r="J651" s="39" t="s">
        <v>5236</v>
      </c>
      <c r="K651" s="17" t="s">
        <v>4199</v>
      </c>
      <c r="L651" s="38">
        <v>4.35</v>
      </c>
      <c r="M651" s="19" t="s">
        <v>22</v>
      </c>
      <c r="N651" s="31" t="s">
        <v>5677</v>
      </c>
      <c r="O651" s="31" t="s">
        <v>5678</v>
      </c>
      <c r="P651" s="17" t="s">
        <v>18</v>
      </c>
      <c r="Q651" s="17" t="s">
        <v>4202</v>
      </c>
      <c r="R651" s="17" t="str">
        <f>VLOOKUP(O651,'[8]2019年11月-2020年3月31新贷款人员'!$O$4:$R$124,4,FALSE)</f>
        <v>王怀亮</v>
      </c>
      <c r="S651" s="74" t="str">
        <f>VLOOKUP(O651,'[8]2019年11月-2020年3月31新贷款人员'!$O$4:$S$124,5,FALSE)</f>
        <v>00000023949043781889</v>
      </c>
      <c r="T651" s="9"/>
    </row>
    <row r="652" customHeight="1" spans="1:20">
      <c r="A652" s="17">
        <v>649</v>
      </c>
      <c r="B652" s="17" t="s">
        <v>47</v>
      </c>
      <c r="C652" s="17" t="s">
        <v>5679</v>
      </c>
      <c r="D652" s="31" t="s">
        <v>5680</v>
      </c>
      <c r="E652" s="38">
        <v>4.35</v>
      </c>
      <c r="F652" s="34">
        <v>10000</v>
      </c>
      <c r="G652" s="39" t="s">
        <v>5653</v>
      </c>
      <c r="H652" s="39" t="s">
        <v>5654</v>
      </c>
      <c r="I652" s="17">
        <v>6.04</v>
      </c>
      <c r="J652" s="39" t="s">
        <v>5236</v>
      </c>
      <c r="K652" s="17" t="s">
        <v>4199</v>
      </c>
      <c r="L652" s="38">
        <v>4.35</v>
      </c>
      <c r="M652" s="19" t="s">
        <v>22</v>
      </c>
      <c r="N652" s="31" t="s">
        <v>5681</v>
      </c>
      <c r="O652" s="31" t="s">
        <v>5682</v>
      </c>
      <c r="P652" s="17" t="s">
        <v>18</v>
      </c>
      <c r="Q652" s="17" t="s">
        <v>4202</v>
      </c>
      <c r="R652" s="17" t="str">
        <f>VLOOKUP(O652,'[8]2019年11月-2020年3月31新贷款人员'!$O$4:$R$124,4,FALSE)</f>
        <v>王西方</v>
      </c>
      <c r="S652" s="74" t="str">
        <f>VLOOKUP(O652,'[8]2019年11月-2020年3月31新贷款人员'!$O$4:$S$124,5,FALSE)</f>
        <v>6217994910131546477</v>
      </c>
      <c r="T652" s="9"/>
    </row>
    <row r="653" customHeight="1" spans="1:20">
      <c r="A653" s="17">
        <v>650</v>
      </c>
      <c r="B653" s="17" t="s">
        <v>4615</v>
      </c>
      <c r="C653" s="17" t="s">
        <v>5683</v>
      </c>
      <c r="D653" s="31" t="s">
        <v>5684</v>
      </c>
      <c r="E653" s="38">
        <v>4.35</v>
      </c>
      <c r="F653" s="34">
        <v>50000</v>
      </c>
      <c r="G653" s="39" t="s">
        <v>49</v>
      </c>
      <c r="H653" s="39" t="s">
        <v>5685</v>
      </c>
      <c r="I653" s="17">
        <v>24.15</v>
      </c>
      <c r="J653" s="39" t="s">
        <v>5236</v>
      </c>
      <c r="K653" s="17" t="s">
        <v>4199</v>
      </c>
      <c r="L653" s="38">
        <v>4.35</v>
      </c>
      <c r="M653" s="19" t="s">
        <v>436</v>
      </c>
      <c r="N653" s="31" t="s">
        <v>5686</v>
      </c>
      <c r="O653" s="31" t="s">
        <v>5687</v>
      </c>
      <c r="P653" s="17" t="s">
        <v>18</v>
      </c>
      <c r="Q653" s="17" t="s">
        <v>4202</v>
      </c>
      <c r="R653" s="17" t="str">
        <f>VLOOKUP(O653,'[19]2019年11月-2020年3月31新贷款人员'!$O$4:$R$86,4,FALSE)</f>
        <v>崔银龙</v>
      </c>
      <c r="S653" s="74" t="str">
        <f>VLOOKUP(O653,'[19]2019年11月-2020年3月31新贷款人员'!$O$4:$S$86,5,FALSE)</f>
        <v>623059137802425941</v>
      </c>
      <c r="T653" s="9"/>
    </row>
    <row r="654" customHeight="1" spans="1:20">
      <c r="A654" s="17">
        <v>651</v>
      </c>
      <c r="B654" s="17" t="s">
        <v>4615</v>
      </c>
      <c r="C654" s="17" t="s">
        <v>5683</v>
      </c>
      <c r="D654" s="31" t="s">
        <v>5688</v>
      </c>
      <c r="E654" s="38">
        <v>4.35</v>
      </c>
      <c r="F654" s="34">
        <v>50000</v>
      </c>
      <c r="G654" s="39" t="s">
        <v>49</v>
      </c>
      <c r="H654" s="39" t="s">
        <v>5685</v>
      </c>
      <c r="I654" s="17">
        <v>24.15</v>
      </c>
      <c r="J654" s="39" t="s">
        <v>5236</v>
      </c>
      <c r="K654" s="17" t="s">
        <v>4199</v>
      </c>
      <c r="L654" s="38">
        <v>4.35</v>
      </c>
      <c r="M654" s="19" t="s">
        <v>50</v>
      </c>
      <c r="N654" s="31" t="s">
        <v>5686</v>
      </c>
      <c r="O654" s="31" t="s">
        <v>5689</v>
      </c>
      <c r="P654" s="17" t="s">
        <v>18</v>
      </c>
      <c r="Q654" s="17" t="s">
        <v>4202</v>
      </c>
      <c r="R654" s="17" t="str">
        <f>VLOOKUP(O654,'[19]2019年11月-2020年3月31新贷款人员'!$O$4:$R$86,4,FALSE)</f>
        <v>崔永领</v>
      </c>
      <c r="S654" s="74" t="str">
        <f>VLOOKUP(O654,'[19]2019年11月-2020年3月31新贷款人员'!$O$4:$S$86,5,FALSE)</f>
        <v>623059137802675511</v>
      </c>
      <c r="T654" s="9"/>
    </row>
    <row r="655" customHeight="1" spans="1:20">
      <c r="A655" s="17">
        <v>652</v>
      </c>
      <c r="B655" s="17" t="s">
        <v>4615</v>
      </c>
      <c r="C655" s="17" t="s">
        <v>5690</v>
      </c>
      <c r="D655" s="31" t="s">
        <v>5691</v>
      </c>
      <c r="E655" s="38">
        <v>4.35</v>
      </c>
      <c r="F655" s="34">
        <v>10000</v>
      </c>
      <c r="G655" s="39" t="s">
        <v>49</v>
      </c>
      <c r="H655" s="39" t="s">
        <v>5685</v>
      </c>
      <c r="I655" s="17">
        <v>4.83</v>
      </c>
      <c r="J655" s="39" t="s">
        <v>5236</v>
      </c>
      <c r="K655" s="17" t="s">
        <v>4199</v>
      </c>
      <c r="L655" s="38">
        <v>4.35</v>
      </c>
      <c r="M655" s="19" t="s">
        <v>27</v>
      </c>
      <c r="N655" s="31" t="s">
        <v>5692</v>
      </c>
      <c r="O655" s="31" t="s">
        <v>5693</v>
      </c>
      <c r="P655" s="17" t="s">
        <v>18</v>
      </c>
      <c r="Q655" s="17" t="s">
        <v>4202</v>
      </c>
      <c r="R655" s="17" t="str">
        <f>VLOOKUP(O655,'[19]2019年11月-2020年3月31新贷款人员'!$O$4:$R$86,4,FALSE)</f>
        <v>代建红</v>
      </c>
      <c r="S655" s="74" t="str">
        <f>VLOOKUP(O655,'[19]2019年11月-2020年3月31新贷款人员'!$O$4:$S$86,5,FALSE)</f>
        <v>623059137801457002</v>
      </c>
      <c r="T655" s="9"/>
    </row>
    <row r="656" customHeight="1" spans="1:20">
      <c r="A656" s="17">
        <v>653</v>
      </c>
      <c r="B656" s="17" t="s">
        <v>47</v>
      </c>
      <c r="C656" s="17" t="s">
        <v>5694</v>
      </c>
      <c r="D656" s="31" t="s">
        <v>5695</v>
      </c>
      <c r="E656" s="38">
        <v>4.35</v>
      </c>
      <c r="F656" s="34">
        <v>10000</v>
      </c>
      <c r="G656" s="39" t="s">
        <v>49</v>
      </c>
      <c r="H656" s="39" t="s">
        <v>5685</v>
      </c>
      <c r="I656" s="17">
        <v>4.83</v>
      </c>
      <c r="J656" s="39" t="s">
        <v>5236</v>
      </c>
      <c r="K656" s="17" t="s">
        <v>4199</v>
      </c>
      <c r="L656" s="38">
        <v>4.35</v>
      </c>
      <c r="M656" s="19" t="s">
        <v>27</v>
      </c>
      <c r="N656" s="31" t="s">
        <v>5696</v>
      </c>
      <c r="O656" s="31" t="s">
        <v>5697</v>
      </c>
      <c r="P656" s="17" t="s">
        <v>18</v>
      </c>
      <c r="Q656" s="17" t="s">
        <v>4202</v>
      </c>
      <c r="R656" s="17" t="str">
        <f>VLOOKUP(O656,'[8]2019年11月-2020年3月31新贷款人员'!$O$4:$R$124,4,FALSE)</f>
        <v>韩海宪</v>
      </c>
      <c r="S656" s="17" t="str">
        <f>VLOOKUP(O656,'[8]2019年11月-2020年3月31新贷款人员'!$O$4:$S$124,5,FALSE)</f>
        <v>623059137803794253</v>
      </c>
      <c r="T656" s="9"/>
    </row>
    <row r="657" customHeight="1" spans="1:20">
      <c r="A657" s="17">
        <v>654</v>
      </c>
      <c r="B657" s="17" t="s">
        <v>47</v>
      </c>
      <c r="C657" s="17" t="s">
        <v>5698</v>
      </c>
      <c r="D657" s="31" t="s">
        <v>5699</v>
      </c>
      <c r="E657" s="38">
        <v>4.35</v>
      </c>
      <c r="F657" s="34">
        <v>10000</v>
      </c>
      <c r="G657" s="39" t="s">
        <v>49</v>
      </c>
      <c r="H657" s="39" t="s">
        <v>5685</v>
      </c>
      <c r="I657" s="17">
        <v>4.83</v>
      </c>
      <c r="J657" s="39" t="s">
        <v>5236</v>
      </c>
      <c r="K657" s="17" t="s">
        <v>4199</v>
      </c>
      <c r="L657" s="38">
        <v>4.35</v>
      </c>
      <c r="M657" s="19" t="s">
        <v>22</v>
      </c>
      <c r="N657" s="31" t="s">
        <v>5700</v>
      </c>
      <c r="O657" s="31" t="s">
        <v>5701</v>
      </c>
      <c r="P657" s="17" t="s">
        <v>18</v>
      </c>
      <c r="Q657" s="17" t="s">
        <v>4202</v>
      </c>
      <c r="R657" s="17" t="str">
        <f>VLOOKUP(O657,'[8]2019年11月-2020年3月31新贷款人员'!$O$4:$R$124,4,FALSE)</f>
        <v>韩甲林</v>
      </c>
      <c r="S657" s="17" t="str">
        <f>VLOOKUP(O657,'[8]2019年11月-2020年3月31新贷款人员'!$O$4:$S$124,5,FALSE)</f>
        <v>00000024354483783889</v>
      </c>
      <c r="T657" s="9"/>
    </row>
    <row r="658" customHeight="1" spans="1:20">
      <c r="A658" s="17">
        <v>655</v>
      </c>
      <c r="B658" s="17" t="s">
        <v>4615</v>
      </c>
      <c r="C658" s="17" t="s">
        <v>5702</v>
      </c>
      <c r="D658" s="31" t="s">
        <v>5703</v>
      </c>
      <c r="E658" s="38">
        <v>4.35</v>
      </c>
      <c r="F658" s="34">
        <v>30000</v>
      </c>
      <c r="G658" s="39" t="s">
        <v>49</v>
      </c>
      <c r="H658" s="39" t="s">
        <v>5685</v>
      </c>
      <c r="I658" s="17">
        <v>14.5</v>
      </c>
      <c r="J658" s="39" t="s">
        <v>5236</v>
      </c>
      <c r="K658" s="17" t="s">
        <v>4199</v>
      </c>
      <c r="L658" s="38">
        <v>4.35</v>
      </c>
      <c r="M658" s="19" t="s">
        <v>42</v>
      </c>
      <c r="N658" s="31" t="s">
        <v>5704</v>
      </c>
      <c r="O658" s="31" t="s">
        <v>5705</v>
      </c>
      <c r="P658" s="17" t="s">
        <v>18</v>
      </c>
      <c r="Q658" s="17" t="s">
        <v>4202</v>
      </c>
      <c r="R658" s="17" t="str">
        <f>VLOOKUP(O658,'[19]2019年11月-2020年3月31新贷款人员'!$O$4:$R$86,4,FALSE)</f>
        <v>韩四</v>
      </c>
      <c r="S658" s="74" t="str">
        <f>VLOOKUP(O658,'[19]2019年11月-2020年3月31新贷款人员'!$O$4:$S$86,5,FALSE)</f>
        <v>00000025038343787889</v>
      </c>
      <c r="T658" s="9"/>
    </row>
    <row r="659" customHeight="1" spans="1:20">
      <c r="A659" s="17">
        <v>656</v>
      </c>
      <c r="B659" s="17" t="s">
        <v>47</v>
      </c>
      <c r="C659" s="17" t="s">
        <v>5706</v>
      </c>
      <c r="D659" s="31" t="s">
        <v>1888</v>
      </c>
      <c r="E659" s="38">
        <v>4.35</v>
      </c>
      <c r="F659" s="34">
        <v>10000</v>
      </c>
      <c r="G659" s="39" t="s">
        <v>49</v>
      </c>
      <c r="H659" s="39" t="s">
        <v>5685</v>
      </c>
      <c r="I659" s="17">
        <v>4.83</v>
      </c>
      <c r="J659" s="39" t="s">
        <v>5236</v>
      </c>
      <c r="K659" s="17" t="s">
        <v>4199</v>
      </c>
      <c r="L659" s="38">
        <v>4.35</v>
      </c>
      <c r="M659" s="19" t="s">
        <v>42</v>
      </c>
      <c r="N659" s="31" t="s">
        <v>5707</v>
      </c>
      <c r="O659" s="31" t="s">
        <v>5708</v>
      </c>
      <c r="P659" s="17" t="s">
        <v>18</v>
      </c>
      <c r="Q659" s="17" t="s">
        <v>4202</v>
      </c>
      <c r="R659" s="17" t="str">
        <f>VLOOKUP(O659,'[8]2019年11月-2020年3月31新贷款人员'!$O$4:$R$124,4,FALSE)</f>
        <v>李杰堂</v>
      </c>
      <c r="S659" s="74" t="str">
        <f>VLOOKUP(O659,'[8]2019年11月-2020年3月31新贷款人员'!$O$4:$S$124,5,FALSE)</f>
        <v>6228232086034635060</v>
      </c>
      <c r="T659" s="9"/>
    </row>
    <row r="660" customHeight="1" spans="1:20">
      <c r="A660" s="17">
        <v>657</v>
      </c>
      <c r="B660" s="17" t="s">
        <v>47</v>
      </c>
      <c r="C660" s="17" t="s">
        <v>5706</v>
      </c>
      <c r="D660" s="31" t="s">
        <v>5709</v>
      </c>
      <c r="E660" s="38">
        <v>4.35</v>
      </c>
      <c r="F660" s="34">
        <v>5000</v>
      </c>
      <c r="G660" s="39" t="s">
        <v>49</v>
      </c>
      <c r="H660" s="39" t="s">
        <v>5685</v>
      </c>
      <c r="I660" s="17">
        <v>2.42</v>
      </c>
      <c r="J660" s="39" t="s">
        <v>5236</v>
      </c>
      <c r="K660" s="17" t="s">
        <v>4199</v>
      </c>
      <c r="L660" s="38">
        <v>4.35</v>
      </c>
      <c r="M660" s="19" t="s">
        <v>50</v>
      </c>
      <c r="N660" s="31" t="s">
        <v>5710</v>
      </c>
      <c r="O660" s="31" t="s">
        <v>5711</v>
      </c>
      <c r="P660" s="17" t="s">
        <v>18</v>
      </c>
      <c r="Q660" s="17" t="s">
        <v>4202</v>
      </c>
      <c r="R660" s="17" t="str">
        <f>VLOOKUP(O660,'[8]2019年11月-2020年3月31新贷款人员'!$O$4:$R$124,4,FALSE)</f>
        <v>李山领</v>
      </c>
      <c r="S660" s="74" t="str">
        <f>VLOOKUP(O660,'[8]2019年11月-2020年3月31新贷款人员'!$O$4:$S$124,5,FALSE)</f>
        <v>6228232086034638361</v>
      </c>
      <c r="T660" s="9"/>
    </row>
    <row r="661" customHeight="1" spans="1:20">
      <c r="A661" s="17">
        <v>658</v>
      </c>
      <c r="B661" s="17" t="s">
        <v>47</v>
      </c>
      <c r="C661" s="17" t="s">
        <v>5444</v>
      </c>
      <c r="D661" s="31" t="s">
        <v>5712</v>
      </c>
      <c r="E661" s="38">
        <v>4.35</v>
      </c>
      <c r="F661" s="34">
        <v>10000</v>
      </c>
      <c r="G661" s="39" t="s">
        <v>49</v>
      </c>
      <c r="H661" s="39" t="s">
        <v>5685</v>
      </c>
      <c r="I661" s="17">
        <v>4.83</v>
      </c>
      <c r="J661" s="39" t="s">
        <v>5236</v>
      </c>
      <c r="K661" s="17" t="s">
        <v>4199</v>
      </c>
      <c r="L661" s="38">
        <v>4.35</v>
      </c>
      <c r="M661" s="19" t="s">
        <v>50</v>
      </c>
      <c r="N661" s="31" t="s">
        <v>5446</v>
      </c>
      <c r="O661" s="31" t="s">
        <v>5713</v>
      </c>
      <c r="P661" s="17" t="s">
        <v>18</v>
      </c>
      <c r="Q661" s="17" t="s">
        <v>4202</v>
      </c>
      <c r="R661" s="17" t="str">
        <f>VLOOKUP(O661,'[8]2019年11月-2020年3月31新贷款人员'!$O$4:$R$124,4,FALSE)</f>
        <v>李小玉</v>
      </c>
      <c r="S661" s="17" t="str">
        <f>VLOOKUP(O661,'[8]2019年11月-2020年3月31新贷款人员'!$O$4:$S$124,5,FALSE)</f>
        <v>623059137801969030</v>
      </c>
      <c r="T661" s="9"/>
    </row>
    <row r="662" customHeight="1" spans="1:20">
      <c r="A662" s="17">
        <v>659</v>
      </c>
      <c r="B662" s="17" t="s">
        <v>47</v>
      </c>
      <c r="C662" s="17" t="s">
        <v>5714</v>
      </c>
      <c r="D662" s="31" t="s">
        <v>5715</v>
      </c>
      <c r="E662" s="38">
        <v>4.35</v>
      </c>
      <c r="F662" s="34">
        <v>10000</v>
      </c>
      <c r="G662" s="39" t="s">
        <v>49</v>
      </c>
      <c r="H662" s="39" t="s">
        <v>5685</v>
      </c>
      <c r="I662" s="17">
        <v>4.83</v>
      </c>
      <c r="J662" s="39" t="s">
        <v>5236</v>
      </c>
      <c r="K662" s="17" t="s">
        <v>4199</v>
      </c>
      <c r="L662" s="38">
        <v>4.35</v>
      </c>
      <c r="M662" s="19" t="s">
        <v>383</v>
      </c>
      <c r="N662" s="31" t="s">
        <v>5716</v>
      </c>
      <c r="O662" s="31" t="s">
        <v>5717</v>
      </c>
      <c r="P662" s="17" t="s">
        <v>18</v>
      </c>
      <c r="Q662" s="17" t="s">
        <v>4202</v>
      </c>
      <c r="R662" s="17" t="str">
        <f>VLOOKUP(O662,'[8]2019年11月-2020年3月31新贷款人员'!$O$4:$R$124,4,FALSE)</f>
        <v>林超杰</v>
      </c>
      <c r="S662" s="74" t="str">
        <f>VLOOKUP(O662,'[8]2019年11月-2020年3月31新贷款人员'!$O$4:$S$124,5,FALSE)</f>
        <v>000000144695143780889</v>
      </c>
      <c r="T662" s="9"/>
    </row>
    <row r="663" customHeight="1" spans="1:20">
      <c r="A663" s="17">
        <v>660</v>
      </c>
      <c r="B663" s="17" t="s">
        <v>47</v>
      </c>
      <c r="C663" s="17" t="s">
        <v>5714</v>
      </c>
      <c r="D663" s="31" t="s">
        <v>5718</v>
      </c>
      <c r="E663" s="38">
        <v>4.35</v>
      </c>
      <c r="F663" s="34">
        <v>10000</v>
      </c>
      <c r="G663" s="39" t="s">
        <v>49</v>
      </c>
      <c r="H663" s="39" t="s">
        <v>5685</v>
      </c>
      <c r="I663" s="17">
        <v>4.83</v>
      </c>
      <c r="J663" s="39" t="s">
        <v>5236</v>
      </c>
      <c r="K663" s="17" t="s">
        <v>4199</v>
      </c>
      <c r="L663" s="38">
        <v>4.35</v>
      </c>
      <c r="M663" s="19" t="s">
        <v>22</v>
      </c>
      <c r="N663" s="31" t="s">
        <v>5719</v>
      </c>
      <c r="O663" s="31" t="s">
        <v>5720</v>
      </c>
      <c r="P663" s="17" t="s">
        <v>18</v>
      </c>
      <c r="Q663" s="17" t="s">
        <v>4202</v>
      </c>
      <c r="R663" s="17" t="str">
        <f>VLOOKUP(O663,'[8]2019年11月-2020年3月31新贷款人员'!$O$4:$R$124,4,FALSE)</f>
        <v>林玉喜</v>
      </c>
      <c r="S663" s="74" t="str">
        <f>VLOOKUP(O663,'[8]2019年11月-2020年3月31新贷款人员'!$O$4:$S$124,5,FALSE)</f>
        <v>0000006165424383889</v>
      </c>
      <c r="T663" s="9"/>
    </row>
    <row r="664" customHeight="1" spans="1:20">
      <c r="A664" s="17">
        <v>661</v>
      </c>
      <c r="B664" s="17" t="s">
        <v>47</v>
      </c>
      <c r="C664" s="17" t="s">
        <v>5671</v>
      </c>
      <c r="D664" s="31" t="s">
        <v>5721</v>
      </c>
      <c r="E664" s="38">
        <v>4.35</v>
      </c>
      <c r="F664" s="34">
        <v>10000</v>
      </c>
      <c r="G664" s="39" t="s">
        <v>49</v>
      </c>
      <c r="H664" s="39" t="s">
        <v>5685</v>
      </c>
      <c r="I664" s="17">
        <v>4.83</v>
      </c>
      <c r="J664" s="39" t="s">
        <v>5236</v>
      </c>
      <c r="K664" s="17" t="s">
        <v>4199</v>
      </c>
      <c r="L664" s="38">
        <v>4.35</v>
      </c>
      <c r="M664" s="19" t="s">
        <v>17</v>
      </c>
      <c r="N664" s="31" t="s">
        <v>5722</v>
      </c>
      <c r="O664" s="31" t="s">
        <v>5723</v>
      </c>
      <c r="P664" s="17" t="s">
        <v>18</v>
      </c>
      <c r="Q664" s="17" t="s">
        <v>4202</v>
      </c>
      <c r="R664" s="17" t="str">
        <f>VLOOKUP(O664,'[8]2019年11月-2020年3月31新贷款人员'!$O$4:$R$124,4,FALSE)</f>
        <v>林华公</v>
      </c>
      <c r="S664" s="74" t="str">
        <f>VLOOKUP(O664,'[8]2019年11月-2020年3月31新贷款人员'!$O$4:$S$124,5,FALSE)</f>
        <v>00000024349633780889</v>
      </c>
      <c r="T664" s="9"/>
    </row>
    <row r="665" customHeight="1" spans="1:20">
      <c r="A665" s="17">
        <v>662</v>
      </c>
      <c r="B665" s="17" t="s">
        <v>47</v>
      </c>
      <c r="C665" s="17" t="s">
        <v>5724</v>
      </c>
      <c r="D665" s="31" t="s">
        <v>5725</v>
      </c>
      <c r="E665" s="38">
        <v>4.35</v>
      </c>
      <c r="F665" s="34">
        <v>9000</v>
      </c>
      <c r="G665" s="39" t="s">
        <v>49</v>
      </c>
      <c r="H665" s="39" t="s">
        <v>5685</v>
      </c>
      <c r="I665" s="17">
        <v>4.35</v>
      </c>
      <c r="J665" s="39" t="s">
        <v>5236</v>
      </c>
      <c r="K665" s="17" t="s">
        <v>4199</v>
      </c>
      <c r="L665" s="38">
        <v>4.35</v>
      </c>
      <c r="M665" s="19" t="s">
        <v>22</v>
      </c>
      <c r="N665" s="31" t="s">
        <v>5726</v>
      </c>
      <c r="O665" s="31" t="s">
        <v>5727</v>
      </c>
      <c r="P665" s="17" t="s">
        <v>18</v>
      </c>
      <c r="Q665" s="17" t="s">
        <v>4202</v>
      </c>
      <c r="R665" s="17" t="str">
        <f>VLOOKUP(O665,'[8]2019年11月-2020年3月31新贷款人员'!$O$4:$R$124,4,FALSE)</f>
        <v>林子敬</v>
      </c>
      <c r="S665" s="74" t="str">
        <f>VLOOKUP(O665,'[8]2019年11月-2020年3月31新贷款人员'!$O$4:$S$124,5,FALSE)</f>
        <v>00000061655283781889</v>
      </c>
      <c r="T665" s="9"/>
    </row>
    <row r="666" customHeight="1" spans="1:20">
      <c r="A666" s="17">
        <v>663</v>
      </c>
      <c r="B666" s="17" t="s">
        <v>4615</v>
      </c>
      <c r="C666" s="17" t="s">
        <v>5728</v>
      </c>
      <c r="D666" s="31" t="s">
        <v>3830</v>
      </c>
      <c r="E666" s="38">
        <v>4.35</v>
      </c>
      <c r="F666" s="34">
        <v>30000</v>
      </c>
      <c r="G666" s="39" t="s">
        <v>49</v>
      </c>
      <c r="H666" s="39" t="s">
        <v>5685</v>
      </c>
      <c r="I666" s="17">
        <v>14.5</v>
      </c>
      <c r="J666" s="39" t="s">
        <v>5236</v>
      </c>
      <c r="K666" s="17" t="s">
        <v>4199</v>
      </c>
      <c r="L666" s="38">
        <v>4.35</v>
      </c>
      <c r="M666" s="19" t="s">
        <v>17</v>
      </c>
      <c r="N666" s="31" t="s">
        <v>5729</v>
      </c>
      <c r="O666" s="31" t="s">
        <v>5730</v>
      </c>
      <c r="P666" s="17" t="s">
        <v>18</v>
      </c>
      <c r="Q666" s="17" t="s">
        <v>4202</v>
      </c>
      <c r="R666" s="17" t="str">
        <f>VLOOKUP(O666,'[19]2019年11月-2020年3月31新贷款人员'!$O$4:$R$86,4,FALSE)</f>
        <v>刘静</v>
      </c>
      <c r="S666" s="17" t="str">
        <f>VLOOKUP(O666,'[19]2019年11月-2020年3月31新贷款人员'!$O$4:$S$86,5,FALSE)</f>
        <v>6228412083018097468</v>
      </c>
      <c r="T666" s="9"/>
    </row>
    <row r="667" customHeight="1" spans="1:20">
      <c r="A667" s="17">
        <v>664</v>
      </c>
      <c r="B667" s="17" t="s">
        <v>47</v>
      </c>
      <c r="C667" s="17" t="s">
        <v>5419</v>
      </c>
      <c r="D667" s="31" t="s">
        <v>5731</v>
      </c>
      <c r="E667" s="38">
        <v>4.35</v>
      </c>
      <c r="F667" s="34">
        <v>10000</v>
      </c>
      <c r="G667" s="39" t="s">
        <v>49</v>
      </c>
      <c r="H667" s="39" t="s">
        <v>5685</v>
      </c>
      <c r="I667" s="17">
        <v>4.83</v>
      </c>
      <c r="J667" s="39" t="s">
        <v>5236</v>
      </c>
      <c r="K667" s="17" t="s">
        <v>4199</v>
      </c>
      <c r="L667" s="38">
        <v>4.35</v>
      </c>
      <c r="M667" s="19" t="s">
        <v>50</v>
      </c>
      <c r="N667" s="31" t="s">
        <v>5719</v>
      </c>
      <c r="O667" s="31" t="s">
        <v>5732</v>
      </c>
      <c r="P667" s="17" t="s">
        <v>18</v>
      </c>
      <c r="Q667" s="17" t="s">
        <v>4202</v>
      </c>
      <c r="R667" s="17" t="str">
        <f>VLOOKUP(O667,'[8]2019年11月-2020年3月31新贷款人员'!$O$4:$R$124,4,FALSE)</f>
        <v>刘子仲</v>
      </c>
      <c r="S667" s="74" t="str">
        <f>VLOOKUP(O667,'[8]2019年11月-2020年3月31新贷款人员'!$O$4:$S$124,5,FALSE)</f>
        <v>00000024222283781889</v>
      </c>
      <c r="T667" s="9"/>
    </row>
    <row r="668" customHeight="1" spans="1:20">
      <c r="A668" s="17">
        <v>665</v>
      </c>
      <c r="B668" s="31" t="s">
        <v>258</v>
      </c>
      <c r="C668" s="17" t="s">
        <v>5733</v>
      </c>
      <c r="D668" s="31" t="s">
        <v>5734</v>
      </c>
      <c r="E668" s="38">
        <v>4.35</v>
      </c>
      <c r="F668" s="34">
        <v>50000</v>
      </c>
      <c r="G668" s="39" t="s">
        <v>49</v>
      </c>
      <c r="H668" s="39" t="s">
        <v>5685</v>
      </c>
      <c r="I668" s="17">
        <v>24.15</v>
      </c>
      <c r="J668" s="39" t="s">
        <v>5236</v>
      </c>
      <c r="K668" s="17" t="s">
        <v>4199</v>
      </c>
      <c r="L668" s="38">
        <v>4.35</v>
      </c>
      <c r="M668" s="19" t="s">
        <v>17</v>
      </c>
      <c r="N668" s="31" t="s">
        <v>5735</v>
      </c>
      <c r="O668" s="31" t="s">
        <v>5736</v>
      </c>
      <c r="P668" s="17" t="s">
        <v>18</v>
      </c>
      <c r="Q668" s="17" t="s">
        <v>4202</v>
      </c>
      <c r="R668" s="17" t="str">
        <f>VLOOKUP(O668,'[13]2019年11月-2020年3月31新贷款人员'!$O$4:$R$56,4,FALSE)</f>
        <v>吕轻霞</v>
      </c>
      <c r="S668" s="74" t="str">
        <f>VLOOKUP(O668,'[13]2019年11月-2020年3月31新贷款人员'!$O$4:$S$56,5,FALSE)</f>
        <v>623059137801611863</v>
      </c>
      <c r="T668" s="9"/>
    </row>
    <row r="669" customHeight="1" spans="1:20">
      <c r="A669" s="17">
        <v>666</v>
      </c>
      <c r="B669" s="17" t="s">
        <v>47</v>
      </c>
      <c r="C669" s="17" t="s">
        <v>5737</v>
      </c>
      <c r="D669" s="31" t="s">
        <v>48</v>
      </c>
      <c r="E669" s="38">
        <v>4.35</v>
      </c>
      <c r="F669" s="34">
        <v>5000</v>
      </c>
      <c r="G669" s="39" t="s">
        <v>49</v>
      </c>
      <c r="H669" s="39" t="s">
        <v>5685</v>
      </c>
      <c r="I669" s="17">
        <v>2.42</v>
      </c>
      <c r="J669" s="39" t="s">
        <v>5236</v>
      </c>
      <c r="K669" s="17" t="s">
        <v>4199</v>
      </c>
      <c r="L669" s="38">
        <v>4.35</v>
      </c>
      <c r="M669" s="19" t="s">
        <v>50</v>
      </c>
      <c r="N669" s="31" t="s">
        <v>5738</v>
      </c>
      <c r="O669" s="31" t="s">
        <v>5739</v>
      </c>
      <c r="P669" s="17" t="s">
        <v>18</v>
      </c>
      <c r="Q669" s="17" t="s">
        <v>4202</v>
      </c>
      <c r="R669" s="17" t="str">
        <f>VLOOKUP(O669,'[8]2019年11月-2020年3月31新贷款人员'!$O$4:$R$124,4,FALSE)</f>
        <v>毛洪卫</v>
      </c>
      <c r="S669" s="74" t="str">
        <f>VLOOKUP(O669,'[8]2019年11月-2020年3月31新贷款人员'!$O$4:$S$124,5,FALSE)</f>
        <v>00000026245641783889</v>
      </c>
      <c r="T669" s="9"/>
    </row>
    <row r="670" customHeight="1" spans="1:20">
      <c r="A670" s="17">
        <v>667</v>
      </c>
      <c r="B670" s="17" t="s">
        <v>47</v>
      </c>
      <c r="C670" s="17" t="s">
        <v>5740</v>
      </c>
      <c r="D670" s="31" t="s">
        <v>5741</v>
      </c>
      <c r="E670" s="38">
        <v>4.35</v>
      </c>
      <c r="F670" s="34">
        <v>5000</v>
      </c>
      <c r="G670" s="39" t="s">
        <v>49</v>
      </c>
      <c r="H670" s="39" t="s">
        <v>5685</v>
      </c>
      <c r="I670" s="17">
        <v>2.42</v>
      </c>
      <c r="J670" s="39" t="s">
        <v>5236</v>
      </c>
      <c r="K670" s="17" t="s">
        <v>4333</v>
      </c>
      <c r="L670" s="38">
        <v>0.6</v>
      </c>
      <c r="M670" s="19" t="s">
        <v>50</v>
      </c>
      <c r="N670" s="31" t="s">
        <v>5719</v>
      </c>
      <c r="O670" s="31" t="s">
        <v>5742</v>
      </c>
      <c r="P670" s="17" t="s">
        <v>18</v>
      </c>
      <c r="Q670" s="17" t="s">
        <v>4202</v>
      </c>
      <c r="R670" s="17" t="str">
        <f>VLOOKUP(O670,'[8]2019年11月-2020年3月31新贷款人员'!$O$4:$R$124,4,FALSE)</f>
        <v>毛明可</v>
      </c>
      <c r="S670" s="74" t="str">
        <f>VLOOKUP(O670,'[8]2019年11月-2020年3月31新贷款人员'!$O$4:$S$124,5,FALSE)</f>
        <v>00000024305563786889</v>
      </c>
      <c r="T670" s="9"/>
    </row>
    <row r="671" customHeight="1" spans="1:20">
      <c r="A671" s="17">
        <v>668</v>
      </c>
      <c r="B671" s="17" t="s">
        <v>4615</v>
      </c>
      <c r="C671" s="17" t="s">
        <v>5743</v>
      </c>
      <c r="D671" s="31" t="s">
        <v>5744</v>
      </c>
      <c r="E671" s="38">
        <v>4.35</v>
      </c>
      <c r="F671" s="34">
        <v>50000</v>
      </c>
      <c r="G671" s="39" t="s">
        <v>49</v>
      </c>
      <c r="H671" s="39" t="s">
        <v>5685</v>
      </c>
      <c r="I671" s="17">
        <v>24.15</v>
      </c>
      <c r="J671" s="39" t="s">
        <v>5236</v>
      </c>
      <c r="K671" s="17" t="s">
        <v>4199</v>
      </c>
      <c r="L671" s="38">
        <v>4.35</v>
      </c>
      <c r="M671" s="19" t="s">
        <v>17</v>
      </c>
      <c r="N671" s="31" t="s">
        <v>5745</v>
      </c>
      <c r="O671" s="31" t="s">
        <v>5746</v>
      </c>
      <c r="P671" s="17" t="s">
        <v>18</v>
      </c>
      <c r="Q671" s="17" t="s">
        <v>4202</v>
      </c>
      <c r="R671" s="17" t="str">
        <f>VLOOKUP(O671,'[19]2019年11月-2020年3月31新贷款人员'!$O$4:$R$86,4,FALSE)</f>
        <v>孙金中</v>
      </c>
      <c r="S671" s="74" t="str">
        <f>VLOOKUP(O671,'[19]2019年11月-2020年3月31新贷款人员'!$O$4:$S$86,5,FALSE)</f>
        <v>00000024932863781889</v>
      </c>
      <c r="T671" s="9"/>
    </row>
    <row r="672" customHeight="1" spans="1:20">
      <c r="A672" s="17">
        <v>669</v>
      </c>
      <c r="B672" s="17" t="s">
        <v>4615</v>
      </c>
      <c r="C672" s="17" t="s">
        <v>5747</v>
      </c>
      <c r="D672" s="31" t="s">
        <v>5748</v>
      </c>
      <c r="E672" s="38">
        <v>4.35</v>
      </c>
      <c r="F672" s="34">
        <v>50000</v>
      </c>
      <c r="G672" s="39" t="s">
        <v>49</v>
      </c>
      <c r="H672" s="39" t="s">
        <v>5685</v>
      </c>
      <c r="I672" s="17">
        <v>24.15</v>
      </c>
      <c r="J672" s="39" t="s">
        <v>5236</v>
      </c>
      <c r="K672" s="17" t="s">
        <v>4199</v>
      </c>
      <c r="L672" s="38">
        <v>4.35</v>
      </c>
      <c r="M672" s="19" t="s">
        <v>17</v>
      </c>
      <c r="N672" s="31" t="s">
        <v>5749</v>
      </c>
      <c r="O672" s="31" t="s">
        <v>5750</v>
      </c>
      <c r="P672" s="17" t="s">
        <v>18</v>
      </c>
      <c r="Q672" s="17" t="s">
        <v>4202</v>
      </c>
      <c r="R672" s="17" t="str">
        <f>VLOOKUP(O672,'[19]2019年11月-2020年3月31新贷款人员'!$O$4:$R$86,4,FALSE)</f>
        <v>孙永厂</v>
      </c>
      <c r="S672" s="74" t="str">
        <f>VLOOKUP(O672,'[19]2019年11月-2020年3月31新贷款人员'!$O$4:$S$86,5,FALSE)</f>
        <v>623059137802187210</v>
      </c>
      <c r="T672" s="9"/>
    </row>
    <row r="673" customHeight="1" spans="1:20">
      <c r="A673" s="17">
        <v>670</v>
      </c>
      <c r="B673" s="17" t="s">
        <v>47</v>
      </c>
      <c r="C673" s="17" t="s">
        <v>5751</v>
      </c>
      <c r="D673" s="31" t="s">
        <v>5752</v>
      </c>
      <c r="E673" s="38">
        <v>4.35</v>
      </c>
      <c r="F673" s="34">
        <v>5000</v>
      </c>
      <c r="G673" s="39" t="s">
        <v>49</v>
      </c>
      <c r="H673" s="39" t="s">
        <v>5685</v>
      </c>
      <c r="I673" s="17">
        <v>2.42</v>
      </c>
      <c r="J673" s="39" t="s">
        <v>5236</v>
      </c>
      <c r="K673" s="17" t="s">
        <v>4199</v>
      </c>
      <c r="L673" s="38">
        <v>4.35</v>
      </c>
      <c r="M673" s="19" t="s">
        <v>17</v>
      </c>
      <c r="N673" s="31" t="s">
        <v>5753</v>
      </c>
      <c r="O673" s="31" t="s">
        <v>5754</v>
      </c>
      <c r="P673" s="17" t="s">
        <v>18</v>
      </c>
      <c r="Q673" s="17" t="s">
        <v>4202</v>
      </c>
      <c r="R673" s="17" t="str">
        <f>VLOOKUP(O673,'[8]2019年11月-2020年3月31新贷款人员'!$O$4:$R$124,4,FALSE)</f>
        <v>王好志</v>
      </c>
      <c r="S673" s="74" t="str">
        <f>VLOOKUP(O673,'[8]2019年11月-2020年3月31新贷款人员'!$O$4:$S$124,5,FALSE)</f>
        <v>6228232086034662569</v>
      </c>
      <c r="T673" s="9"/>
    </row>
    <row r="674" customHeight="1" spans="1:20">
      <c r="A674" s="17">
        <v>671</v>
      </c>
      <c r="B674" s="17" t="s">
        <v>47</v>
      </c>
      <c r="C674" s="17" t="s">
        <v>5755</v>
      </c>
      <c r="D674" s="31" t="s">
        <v>5756</v>
      </c>
      <c r="E674" s="38">
        <v>4.35</v>
      </c>
      <c r="F674" s="34">
        <v>10000</v>
      </c>
      <c r="G674" s="39" t="s">
        <v>49</v>
      </c>
      <c r="H674" s="39" t="s">
        <v>5685</v>
      </c>
      <c r="I674" s="17">
        <v>4.83</v>
      </c>
      <c r="J674" s="39" t="s">
        <v>5236</v>
      </c>
      <c r="K674" s="17" t="s">
        <v>4199</v>
      </c>
      <c r="L674" s="38">
        <v>4.35</v>
      </c>
      <c r="M674" s="19" t="s">
        <v>50</v>
      </c>
      <c r="N674" s="31" t="s">
        <v>5757</v>
      </c>
      <c r="O674" s="31" t="s">
        <v>5758</v>
      </c>
      <c r="P674" s="17" t="s">
        <v>18</v>
      </c>
      <c r="Q674" s="17" t="s">
        <v>4202</v>
      </c>
      <c r="R674" s="17" t="str">
        <f>VLOOKUP(O674,'[8]2019年11月-2020年3月31新贷款人员'!$O$4:$R$124,4,FALSE)</f>
        <v>王洪平</v>
      </c>
      <c r="S674" s="17" t="str">
        <f>VLOOKUP(O674,'[8]2019年11月-2020年3月31新贷款人员'!$O$4:$S$124,5,FALSE)</f>
        <v>623059137802957661</v>
      </c>
      <c r="T674" s="9"/>
    </row>
    <row r="675" customHeight="1" spans="1:20">
      <c r="A675" s="17">
        <v>672</v>
      </c>
      <c r="B675" s="17" t="s">
        <v>47</v>
      </c>
      <c r="C675" s="17" t="s">
        <v>5759</v>
      </c>
      <c r="D675" s="31" t="s">
        <v>883</v>
      </c>
      <c r="E675" s="38">
        <v>4.35</v>
      </c>
      <c r="F675" s="34">
        <v>10000</v>
      </c>
      <c r="G675" s="39" t="s">
        <v>49</v>
      </c>
      <c r="H675" s="39" t="s">
        <v>5685</v>
      </c>
      <c r="I675" s="17">
        <v>4.83</v>
      </c>
      <c r="J675" s="39" t="s">
        <v>5236</v>
      </c>
      <c r="K675" s="17" t="s">
        <v>4199</v>
      </c>
      <c r="L675" s="38">
        <v>4.35</v>
      </c>
      <c r="M675" s="19" t="s">
        <v>50</v>
      </c>
      <c r="N675" s="31" t="s">
        <v>5760</v>
      </c>
      <c r="O675" s="31" t="s">
        <v>5761</v>
      </c>
      <c r="P675" s="17" t="s">
        <v>18</v>
      </c>
      <c r="Q675" s="17" t="s">
        <v>4202</v>
      </c>
      <c r="R675" s="17" t="str">
        <f>VLOOKUP(O675,'[8]2019年11月-2020年3月31新贷款人员'!$O$4:$R$124,4,FALSE)</f>
        <v>韩美英</v>
      </c>
      <c r="S675" s="74" t="str">
        <f>VLOOKUP(O675,'[8]2019年11月-2020年3月31新贷款人员'!$O$4:$S$124,5,FALSE)</f>
        <v>00000062156633787889</v>
      </c>
      <c r="T675" s="9"/>
    </row>
    <row r="676" customHeight="1" spans="1:20">
      <c r="A676" s="17">
        <v>673</v>
      </c>
      <c r="B676" s="17" t="s">
        <v>47</v>
      </c>
      <c r="C676" s="17" t="s">
        <v>5740</v>
      </c>
      <c r="D676" s="31" t="s">
        <v>5762</v>
      </c>
      <c r="E676" s="38">
        <v>4.35</v>
      </c>
      <c r="F676" s="34">
        <v>10000</v>
      </c>
      <c r="G676" s="39" t="s">
        <v>49</v>
      </c>
      <c r="H676" s="39" t="s">
        <v>5685</v>
      </c>
      <c r="I676" s="17">
        <v>4.83</v>
      </c>
      <c r="J676" s="39" t="s">
        <v>5236</v>
      </c>
      <c r="K676" s="17" t="s">
        <v>4199</v>
      </c>
      <c r="L676" s="38">
        <v>4.35</v>
      </c>
      <c r="M676" s="19" t="s">
        <v>50</v>
      </c>
      <c r="N676" s="31" t="s">
        <v>5763</v>
      </c>
      <c r="O676" s="31" t="s">
        <v>5764</v>
      </c>
      <c r="P676" s="17" t="s">
        <v>18</v>
      </c>
      <c r="Q676" s="17" t="s">
        <v>4202</v>
      </c>
      <c r="R676" s="17" t="str">
        <f>VLOOKUP(O676,'[8]2019年11月-2020年3月31新贷款人员'!$O$4:$R$124,4,FALSE)</f>
        <v>王志丽</v>
      </c>
      <c r="S676" s="74" t="str">
        <f>VLOOKUP(O676,'[8]2019年11月-2020年3月31新贷款人员'!$O$4:$S$124,5,FALSE)</f>
        <v>623059137803794774</v>
      </c>
      <c r="T676" s="9"/>
    </row>
    <row r="677" customHeight="1" spans="1:20">
      <c r="A677" s="17">
        <v>674</v>
      </c>
      <c r="B677" s="17" t="s">
        <v>47</v>
      </c>
      <c r="C677" s="17" t="s">
        <v>5765</v>
      </c>
      <c r="D677" s="31" t="s">
        <v>5766</v>
      </c>
      <c r="E677" s="38">
        <v>4.35</v>
      </c>
      <c r="F677" s="34">
        <v>10000</v>
      </c>
      <c r="G677" s="39" t="s">
        <v>49</v>
      </c>
      <c r="H677" s="39" t="s">
        <v>5685</v>
      </c>
      <c r="I677" s="17">
        <v>4.83</v>
      </c>
      <c r="J677" s="39" t="s">
        <v>5236</v>
      </c>
      <c r="K677" s="17" t="s">
        <v>4199</v>
      </c>
      <c r="L677" s="38">
        <v>4.35</v>
      </c>
      <c r="M677" s="19" t="s">
        <v>50</v>
      </c>
      <c r="N677" s="31" t="s">
        <v>5767</v>
      </c>
      <c r="O677" s="31" t="s">
        <v>5768</v>
      </c>
      <c r="P677" s="17" t="s">
        <v>18</v>
      </c>
      <c r="Q677" s="17" t="s">
        <v>4202</v>
      </c>
      <c r="R677" s="17" t="str">
        <f>VLOOKUP(O677,'[8]2019年11月-2020年3月31新贷款人员'!$O$4:$R$124,4,FALSE)</f>
        <v>魏虎</v>
      </c>
      <c r="S677" s="74" t="str">
        <f>VLOOKUP(O677,'[8]2019年11月-2020年3月31新贷款人员'!$O$4:$S$124,5,FALSE)</f>
        <v>00000024343213785889</v>
      </c>
      <c r="T677" s="9"/>
    </row>
    <row r="678" customHeight="1" spans="1:20">
      <c r="A678" s="17">
        <v>675</v>
      </c>
      <c r="B678" s="17" t="s">
        <v>4615</v>
      </c>
      <c r="C678" s="17" t="s">
        <v>5769</v>
      </c>
      <c r="D678" s="31" t="s">
        <v>5770</v>
      </c>
      <c r="E678" s="38">
        <v>4.35</v>
      </c>
      <c r="F678" s="34">
        <v>20000</v>
      </c>
      <c r="G678" s="39" t="s">
        <v>49</v>
      </c>
      <c r="H678" s="39" t="s">
        <v>5685</v>
      </c>
      <c r="I678" s="17">
        <v>9.66</v>
      </c>
      <c r="J678" s="39" t="s">
        <v>5236</v>
      </c>
      <c r="K678" s="17" t="s">
        <v>4199</v>
      </c>
      <c r="L678" s="38">
        <v>4.35</v>
      </c>
      <c r="M678" s="19" t="s">
        <v>17</v>
      </c>
      <c r="N678" s="31" t="s">
        <v>5771</v>
      </c>
      <c r="O678" s="31" t="s">
        <v>5772</v>
      </c>
      <c r="P678" s="17" t="s">
        <v>18</v>
      </c>
      <c r="Q678" s="17" t="s">
        <v>4202</v>
      </c>
      <c r="R678" s="17" t="str">
        <f>VLOOKUP(O678,'[19]2019年11月-2020年3月31新贷款人员'!$O$4:$R$86,4,FALSE)</f>
        <v>曹金梅</v>
      </c>
      <c r="S678" s="74" t="str">
        <f>VLOOKUP(O678,'[19]2019年11月-2020年3月31新贷款人员'!$O$4:$S$86,5,FALSE)</f>
        <v>623059137802675933</v>
      </c>
      <c r="T678" s="9"/>
    </row>
    <row r="679" customHeight="1" spans="1:20">
      <c r="A679" s="17">
        <v>676</v>
      </c>
      <c r="B679" s="17" t="s">
        <v>4615</v>
      </c>
      <c r="C679" s="17" t="s">
        <v>5773</v>
      </c>
      <c r="D679" s="31" t="s">
        <v>5774</v>
      </c>
      <c r="E679" s="38">
        <v>4.35</v>
      </c>
      <c r="F679" s="34">
        <v>50000</v>
      </c>
      <c r="G679" s="39" t="s">
        <v>49</v>
      </c>
      <c r="H679" s="39" t="s">
        <v>5685</v>
      </c>
      <c r="I679" s="17">
        <v>24.15</v>
      </c>
      <c r="J679" s="39" t="s">
        <v>5236</v>
      </c>
      <c r="K679" s="17" t="s">
        <v>4199</v>
      </c>
      <c r="L679" s="38">
        <v>4.35</v>
      </c>
      <c r="M679" s="19" t="s">
        <v>17</v>
      </c>
      <c r="N679" s="31" t="s">
        <v>5775</v>
      </c>
      <c r="O679" s="31" t="s">
        <v>5776</v>
      </c>
      <c r="P679" s="17" t="s">
        <v>18</v>
      </c>
      <c r="Q679" s="17" t="s">
        <v>4202</v>
      </c>
      <c r="R679" s="17" t="str">
        <f>VLOOKUP(O679,'[19]2019年11月-2020年3月31新贷款人员'!$O$4:$R$86,4,FALSE)</f>
        <v>严全福</v>
      </c>
      <c r="S679" s="17" t="str">
        <f>VLOOKUP(O679,'[19]2019年11月-2020年3月31新贷款人员'!$O$4:$S$86,5,FALSE)</f>
        <v>6228412083007418162</v>
      </c>
      <c r="T679" s="9"/>
    </row>
    <row r="680" customHeight="1" spans="1:20">
      <c r="A680" s="17">
        <v>677</v>
      </c>
      <c r="B680" s="17" t="s">
        <v>47</v>
      </c>
      <c r="C680" s="17" t="s">
        <v>5415</v>
      </c>
      <c r="D680" s="31" t="s">
        <v>5777</v>
      </c>
      <c r="E680" s="38">
        <v>4.35</v>
      </c>
      <c r="F680" s="34">
        <v>10000</v>
      </c>
      <c r="G680" s="39" t="s">
        <v>49</v>
      </c>
      <c r="H680" s="39" t="s">
        <v>5685</v>
      </c>
      <c r="I680" s="17">
        <v>4.83</v>
      </c>
      <c r="J680" s="39" t="s">
        <v>5236</v>
      </c>
      <c r="K680" s="17" t="s">
        <v>4199</v>
      </c>
      <c r="L680" s="38">
        <v>4.35</v>
      </c>
      <c r="M680" s="19" t="s">
        <v>50</v>
      </c>
      <c r="N680" s="31" t="s">
        <v>5417</v>
      </c>
      <c r="O680" s="31" t="s">
        <v>5778</v>
      </c>
      <c r="P680" s="17" t="s">
        <v>18</v>
      </c>
      <c r="Q680" s="17" t="s">
        <v>4202</v>
      </c>
      <c r="R680" s="17" t="str">
        <f>VLOOKUP(O680,'[8]2019年11月-2020年3月31新贷款人员'!$O$4:$R$124,4,FALSE)</f>
        <v>杨玉灵</v>
      </c>
      <c r="S680" s="17" t="str">
        <f>VLOOKUP(O680,'[8]2019年11月-2020年3月31新贷款人员'!$O$4:$S$124,5,FALSE)</f>
        <v>623059137802956861</v>
      </c>
      <c r="T680" s="9"/>
    </row>
    <row r="681" customHeight="1" spans="1:20">
      <c r="A681" s="17">
        <v>678</v>
      </c>
      <c r="B681" s="17" t="s">
        <v>4615</v>
      </c>
      <c r="C681" s="17" t="s">
        <v>5779</v>
      </c>
      <c r="D681" s="31" t="s">
        <v>5780</v>
      </c>
      <c r="E681" s="38">
        <v>4.35</v>
      </c>
      <c r="F681" s="34">
        <v>50000</v>
      </c>
      <c r="G681" s="39" t="s">
        <v>49</v>
      </c>
      <c r="H681" s="39" t="s">
        <v>5685</v>
      </c>
      <c r="I681" s="17">
        <v>24.15</v>
      </c>
      <c r="J681" s="39" t="s">
        <v>5236</v>
      </c>
      <c r="K681" s="17" t="s">
        <v>4199</v>
      </c>
      <c r="L681" s="38">
        <v>4.35</v>
      </c>
      <c r="M681" s="19" t="s">
        <v>50</v>
      </c>
      <c r="N681" s="31" t="s">
        <v>5781</v>
      </c>
      <c r="O681" s="31" t="s">
        <v>5782</v>
      </c>
      <c r="P681" s="17" t="s">
        <v>18</v>
      </c>
      <c r="Q681" s="17" t="s">
        <v>4202</v>
      </c>
      <c r="R681" s="17" t="str">
        <f>VLOOKUP(O681,'[19]2019年11月-2020年3月31新贷款人员'!$O$4:$R$86,4,FALSE)</f>
        <v>张春雷</v>
      </c>
      <c r="S681" s="74" t="str">
        <f>VLOOKUP(O681,'[19]2019年11月-2020年3月31新贷款人员'!$O$4:$S$86,5,FALSE)</f>
        <v>623059137801345934</v>
      </c>
      <c r="T681" s="9"/>
    </row>
    <row r="682" customHeight="1" spans="1:20">
      <c r="A682" s="17">
        <v>679</v>
      </c>
      <c r="B682" s="17" t="s">
        <v>4615</v>
      </c>
      <c r="C682" s="17" t="s">
        <v>5783</v>
      </c>
      <c r="D682" s="31" t="s">
        <v>5784</v>
      </c>
      <c r="E682" s="38">
        <v>4.35</v>
      </c>
      <c r="F682" s="34">
        <v>30000</v>
      </c>
      <c r="G682" s="39" t="s">
        <v>49</v>
      </c>
      <c r="H682" s="39" t="s">
        <v>5685</v>
      </c>
      <c r="I682" s="17">
        <v>14.5</v>
      </c>
      <c r="J682" s="39" t="s">
        <v>5236</v>
      </c>
      <c r="K682" s="17" t="s">
        <v>4199</v>
      </c>
      <c r="L682" s="38">
        <v>4.35</v>
      </c>
      <c r="M682" s="19" t="s">
        <v>50</v>
      </c>
      <c r="N682" s="31" t="s">
        <v>5785</v>
      </c>
      <c r="O682" s="31" t="s">
        <v>5786</v>
      </c>
      <c r="P682" s="17" t="s">
        <v>18</v>
      </c>
      <c r="Q682" s="17" t="s">
        <v>4202</v>
      </c>
      <c r="R682" s="17" t="str">
        <f>VLOOKUP(O682,'[19]2019年11月-2020年3月31新贷款人员'!$O$4:$R$86,4,FALSE)</f>
        <v>张三中</v>
      </c>
      <c r="S682" s="74" t="str">
        <f>VLOOKUP(O682,'[19]2019年11月-2020年3月31新贷款人员'!$O$4:$S$86,5,FALSE)</f>
        <v>623059137801640813</v>
      </c>
      <c r="T682" s="9"/>
    </row>
    <row r="683" customHeight="1" spans="1:20">
      <c r="A683" s="17">
        <v>680</v>
      </c>
      <c r="B683" s="17" t="s">
        <v>47</v>
      </c>
      <c r="C683" s="17" t="s">
        <v>5787</v>
      </c>
      <c r="D683" s="31" t="s">
        <v>5788</v>
      </c>
      <c r="E683" s="38">
        <v>4.35</v>
      </c>
      <c r="F683" s="34">
        <v>5000</v>
      </c>
      <c r="G683" s="39" t="s">
        <v>49</v>
      </c>
      <c r="H683" s="39" t="s">
        <v>5685</v>
      </c>
      <c r="I683" s="17">
        <v>2.42</v>
      </c>
      <c r="J683" s="39" t="s">
        <v>5236</v>
      </c>
      <c r="K683" s="17" t="s">
        <v>4199</v>
      </c>
      <c r="L683" s="38">
        <v>4.35</v>
      </c>
      <c r="M683" s="19" t="s">
        <v>50</v>
      </c>
      <c r="N683" s="31" t="s">
        <v>5789</v>
      </c>
      <c r="O683" s="31" t="s">
        <v>5790</v>
      </c>
      <c r="P683" s="17" t="s">
        <v>18</v>
      </c>
      <c r="Q683" s="17" t="s">
        <v>4202</v>
      </c>
      <c r="R683" s="17" t="str">
        <f>VLOOKUP(O683,'[8]2019年11月-2020年3月31新贷款人员'!$O$4:$R$124,4,FALSE)</f>
        <v>张士领</v>
      </c>
      <c r="S683" s="74" t="str">
        <f>VLOOKUP(O683,'[8]2019年11月-2020年3月31新贷款人员'!$O$4:$S$124,5,FALSE)</f>
        <v>00000049539763784889</v>
      </c>
      <c r="T683" s="9"/>
    </row>
    <row r="684" customHeight="1" spans="1:20">
      <c r="A684" s="17">
        <v>681</v>
      </c>
      <c r="B684" s="17" t="s">
        <v>47</v>
      </c>
      <c r="C684" s="17" t="s">
        <v>5791</v>
      </c>
      <c r="D684" s="31" t="s">
        <v>5792</v>
      </c>
      <c r="E684" s="38">
        <v>4.35</v>
      </c>
      <c r="F684" s="34">
        <v>5000</v>
      </c>
      <c r="G684" s="39" t="s">
        <v>49</v>
      </c>
      <c r="H684" s="39" t="s">
        <v>5685</v>
      </c>
      <c r="I684" s="17">
        <v>2.42</v>
      </c>
      <c r="J684" s="39" t="s">
        <v>5236</v>
      </c>
      <c r="K684" s="17" t="s">
        <v>4199</v>
      </c>
      <c r="L684" s="38">
        <v>4.35</v>
      </c>
      <c r="M684" s="19" t="s">
        <v>50</v>
      </c>
      <c r="N684" s="31" t="s">
        <v>5793</v>
      </c>
      <c r="O684" s="31" t="s">
        <v>5794</v>
      </c>
      <c r="P684" s="17" t="s">
        <v>18</v>
      </c>
      <c r="Q684" s="17" t="s">
        <v>4202</v>
      </c>
      <c r="R684" s="17" t="str">
        <f>VLOOKUP(O684,'[8]2019年11月-2020年3月31新贷款人员'!$O$4:$R$124,4,FALSE)</f>
        <v>周付巨</v>
      </c>
      <c r="S684" s="74" t="str">
        <f>VLOOKUP(O684,'[8]2019年11月-2020年3月31新贷款人员'!$O$4:$S$124,5,FALSE)</f>
        <v>623059137803133445</v>
      </c>
      <c r="T684" s="9"/>
    </row>
    <row r="685" customHeight="1" spans="1:20">
      <c r="A685" s="17">
        <v>682</v>
      </c>
      <c r="B685" s="17" t="s">
        <v>47</v>
      </c>
      <c r="C685" s="17" t="s">
        <v>5509</v>
      </c>
      <c r="D685" s="31" t="s">
        <v>5795</v>
      </c>
      <c r="E685" s="38">
        <v>4.35</v>
      </c>
      <c r="F685" s="34">
        <v>10000</v>
      </c>
      <c r="G685" s="39" t="s">
        <v>49</v>
      </c>
      <c r="H685" s="39" t="s">
        <v>5685</v>
      </c>
      <c r="I685" s="17">
        <v>4.83</v>
      </c>
      <c r="J685" s="39" t="s">
        <v>5236</v>
      </c>
      <c r="K685" s="17" t="s">
        <v>4199</v>
      </c>
      <c r="L685" s="38">
        <v>4.35</v>
      </c>
      <c r="M685" s="19" t="s">
        <v>50</v>
      </c>
      <c r="N685" s="31" t="s">
        <v>5796</v>
      </c>
      <c r="O685" s="31" t="s">
        <v>5797</v>
      </c>
      <c r="P685" s="17" t="s">
        <v>18</v>
      </c>
      <c r="Q685" s="17" t="s">
        <v>4202</v>
      </c>
      <c r="R685" s="17" t="str">
        <f>VLOOKUP(O685,'[8]2019年11月-2020年3月31新贷款人员'!$O$4:$R$124,4,FALSE)</f>
        <v>朱义</v>
      </c>
      <c r="S685" s="74" t="str">
        <f>VLOOKUP(O685,'[8]2019年11月-2020年3月31新贷款人员'!$O$4:$S$124,5,FALSE)</f>
        <v>00000094168213789889</v>
      </c>
      <c r="T685" s="9"/>
    </row>
    <row r="686" customHeight="1" spans="1:20">
      <c r="A686" s="17">
        <v>683</v>
      </c>
      <c r="B686" s="17" t="s">
        <v>4615</v>
      </c>
      <c r="C686" s="31" t="s">
        <v>5686</v>
      </c>
      <c r="D686" s="31" t="s">
        <v>5798</v>
      </c>
      <c r="E686" s="38">
        <v>4.35</v>
      </c>
      <c r="F686" s="34">
        <v>5000</v>
      </c>
      <c r="G686" s="39" t="s">
        <v>49</v>
      </c>
      <c r="H686" s="39" t="s">
        <v>5685</v>
      </c>
      <c r="I686" s="38">
        <v>0.6</v>
      </c>
      <c r="J686" s="39" t="s">
        <v>5236</v>
      </c>
      <c r="K686" s="17" t="s">
        <v>4333</v>
      </c>
      <c r="L686" s="38">
        <v>4.35</v>
      </c>
      <c r="M686" s="19" t="s">
        <v>87</v>
      </c>
      <c r="N686" s="31" t="s">
        <v>5686</v>
      </c>
      <c r="O686" s="31" t="s">
        <v>5799</v>
      </c>
      <c r="P686" s="17" t="s">
        <v>18</v>
      </c>
      <c r="Q686" s="17" t="s">
        <v>4202</v>
      </c>
      <c r="R686" s="17" t="str">
        <f>VLOOKUP(O686,'[19]2019年11月-2020年3月31新贷款人员'!$O$4:$R$86,4,FALSE)</f>
        <v>卞玉芝</v>
      </c>
      <c r="S686" s="74" t="str">
        <f>VLOOKUP(O686,'[19]2019年11月-2020年3月31新贷款人员'!$O$4:$S$86,5,FALSE)</f>
        <v>623059137803675080</v>
      </c>
      <c r="T686" s="9"/>
    </row>
    <row r="687" customHeight="1" spans="1:20">
      <c r="A687" s="17">
        <v>684</v>
      </c>
      <c r="B687" s="17" t="s">
        <v>4615</v>
      </c>
      <c r="C687" s="31" t="s">
        <v>5686</v>
      </c>
      <c r="D687" s="31" t="s">
        <v>2103</v>
      </c>
      <c r="E687" s="38">
        <v>4.35</v>
      </c>
      <c r="F687" s="34">
        <v>5000</v>
      </c>
      <c r="G687" s="39" t="s">
        <v>49</v>
      </c>
      <c r="H687" s="39" t="s">
        <v>5685</v>
      </c>
      <c r="I687" s="38">
        <v>0.6</v>
      </c>
      <c r="J687" s="39" t="s">
        <v>5236</v>
      </c>
      <c r="K687" s="17" t="s">
        <v>4333</v>
      </c>
      <c r="L687" s="38">
        <v>4.35</v>
      </c>
      <c r="M687" s="19" t="s">
        <v>87</v>
      </c>
      <c r="N687" s="31" t="s">
        <v>5686</v>
      </c>
      <c r="O687" s="31" t="s">
        <v>5800</v>
      </c>
      <c r="P687" s="17" t="s">
        <v>18</v>
      </c>
      <c r="Q687" s="17" t="s">
        <v>4202</v>
      </c>
      <c r="R687" s="17" t="str">
        <f>VLOOKUP(O687,'[19]2019年11月-2020年3月31新贷款人员'!$O$4:$R$86,4,FALSE)</f>
        <v>李秋霞</v>
      </c>
      <c r="S687" s="74" t="str">
        <f>VLOOKUP(O687,'[19]2019年11月-2020年3月31新贷款人员'!$O$4:$S$86,5,FALSE)</f>
        <v>623059137802189778</v>
      </c>
      <c r="T687" s="9"/>
    </row>
    <row r="688" customHeight="1" spans="1:20">
      <c r="A688" s="17">
        <v>685</v>
      </c>
      <c r="B688" s="17" t="s">
        <v>5801</v>
      </c>
      <c r="C688" s="17" t="s">
        <v>5802</v>
      </c>
      <c r="D688" s="17" t="s">
        <v>3020</v>
      </c>
      <c r="E688" s="17">
        <v>4.35</v>
      </c>
      <c r="F688" s="19">
        <v>20000</v>
      </c>
      <c r="G688" s="30">
        <v>20191114</v>
      </c>
      <c r="H688" s="30">
        <v>20201114</v>
      </c>
      <c r="I688" s="24">
        <v>333.5</v>
      </c>
      <c r="J688" s="30">
        <v>20200331</v>
      </c>
      <c r="K688" s="17" t="s">
        <v>4199</v>
      </c>
      <c r="L688" s="17">
        <v>4.35</v>
      </c>
      <c r="M688" s="17" t="s">
        <v>3021</v>
      </c>
      <c r="N688" s="17" t="s">
        <v>5802</v>
      </c>
      <c r="O688" s="17" t="s">
        <v>5803</v>
      </c>
      <c r="P688" s="17" t="s">
        <v>4202</v>
      </c>
      <c r="Q688" s="17" t="s">
        <v>4202</v>
      </c>
      <c r="R688" s="17" t="str">
        <f>VLOOKUP(O688,'[21]2019年11月-2020年3月31新贷款人员'!$O$5:$R$52,4,FALSE)</f>
        <v>张建伟</v>
      </c>
      <c r="S688" s="17" t="str">
        <f>VLOOKUP(O688,'[21]2019年11月-2020年3月31新贷款人员'!$O$5:$S$52,5,FALSE)</f>
        <v>00000067664263780889</v>
      </c>
      <c r="T688" s="9"/>
    </row>
    <row r="689" customHeight="1" spans="1:20">
      <c r="A689" s="17">
        <v>686</v>
      </c>
      <c r="B689" s="17" t="s">
        <v>5801</v>
      </c>
      <c r="C689" s="17" t="s">
        <v>5804</v>
      </c>
      <c r="D689" s="17" t="s">
        <v>3022</v>
      </c>
      <c r="E689" s="17">
        <v>4.35</v>
      </c>
      <c r="F689" s="19">
        <v>50000</v>
      </c>
      <c r="G689" s="30">
        <v>20191114</v>
      </c>
      <c r="H689" s="30">
        <v>20201114</v>
      </c>
      <c r="I689" s="24">
        <v>833.75</v>
      </c>
      <c r="J689" s="30">
        <v>20200331</v>
      </c>
      <c r="K689" s="17" t="s">
        <v>4199</v>
      </c>
      <c r="L689" s="17">
        <v>4.35</v>
      </c>
      <c r="M689" s="17" t="s">
        <v>3023</v>
      </c>
      <c r="N689" s="17" t="s">
        <v>5804</v>
      </c>
      <c r="O689" s="17" t="s">
        <v>5805</v>
      </c>
      <c r="P689" s="17" t="s">
        <v>4202</v>
      </c>
      <c r="Q689" s="17" t="s">
        <v>4202</v>
      </c>
      <c r="R689" s="17" t="str">
        <f>VLOOKUP(O689,'[21]2019年11月-2020年3月31新贷款人员'!$O$5:$R$52,4,FALSE)</f>
        <v>程书永</v>
      </c>
      <c r="S689" s="17" t="str">
        <f>VLOOKUP(O689,'[21]2019年11月-2020年3月31新贷款人员'!$O$5:$S$52,5,FALSE)</f>
        <v>623059137803607042</v>
      </c>
      <c r="T689" s="9"/>
    </row>
    <row r="690" customHeight="1" spans="1:20">
      <c r="A690" s="17">
        <v>687</v>
      </c>
      <c r="B690" s="17" t="s">
        <v>5801</v>
      </c>
      <c r="C690" s="17" t="s">
        <v>5806</v>
      </c>
      <c r="D690" s="17" t="s">
        <v>3024</v>
      </c>
      <c r="E690" s="17">
        <v>4.35</v>
      </c>
      <c r="F690" s="19">
        <v>1000</v>
      </c>
      <c r="G690" s="30">
        <v>20191115</v>
      </c>
      <c r="H690" s="30">
        <v>20201115</v>
      </c>
      <c r="I690" s="24">
        <v>16.5541666666667</v>
      </c>
      <c r="J690" s="30">
        <v>20200331</v>
      </c>
      <c r="K690" s="17" t="s">
        <v>4199</v>
      </c>
      <c r="L690" s="17">
        <v>4.35</v>
      </c>
      <c r="M690" s="17" t="s">
        <v>150</v>
      </c>
      <c r="N690" s="17" t="s">
        <v>5806</v>
      </c>
      <c r="O690" s="17" t="s">
        <v>5807</v>
      </c>
      <c r="P690" s="17" t="s">
        <v>4202</v>
      </c>
      <c r="Q690" s="17" t="s">
        <v>4202</v>
      </c>
      <c r="R690" s="17" t="str">
        <f>VLOOKUP(O690,'[21]2019年11月-2020年3月31新贷款人员'!$O$5:$R$52,4,FALSE)</f>
        <v>王林忠</v>
      </c>
      <c r="S690" s="17" t="str">
        <f>VLOOKUP(O690,'[21]2019年11月-2020年3月31新贷款人员'!$O$5:$S$52,5,FALSE)</f>
        <v>37820002700006916</v>
      </c>
      <c r="T690" s="9"/>
    </row>
    <row r="691" customHeight="1" spans="1:20">
      <c r="A691" s="17">
        <v>688</v>
      </c>
      <c r="B691" s="17" t="s">
        <v>5801</v>
      </c>
      <c r="C691" s="17" t="s">
        <v>5808</v>
      </c>
      <c r="D691" s="17" t="s">
        <v>5809</v>
      </c>
      <c r="E691" s="17">
        <v>4.35</v>
      </c>
      <c r="F691" s="19">
        <v>2000</v>
      </c>
      <c r="G691" s="30">
        <v>20191115</v>
      </c>
      <c r="H691" s="30">
        <v>20201115</v>
      </c>
      <c r="I691" s="17">
        <v>13.29</v>
      </c>
      <c r="J691" s="30">
        <v>20200109</v>
      </c>
      <c r="K691" s="17" t="s">
        <v>4333</v>
      </c>
      <c r="L691" s="17">
        <v>4.35</v>
      </c>
      <c r="M691" s="17" t="s">
        <v>150</v>
      </c>
      <c r="N691" s="17" t="s">
        <v>5808</v>
      </c>
      <c r="O691" s="17" t="s">
        <v>5810</v>
      </c>
      <c r="P691" s="17" t="s">
        <v>4202</v>
      </c>
      <c r="Q691" s="17" t="s">
        <v>4202</v>
      </c>
      <c r="R691" s="17" t="str">
        <f>VLOOKUP(O691,'[21]2019年11月-2020年3月31新贷款人员'!$O$5:$R$52,4,FALSE)</f>
        <v>张全东</v>
      </c>
      <c r="S691" s="17" t="str">
        <f>VLOOKUP(O691,'[21]2019年11月-2020年3月31新贷款人员'!$O$5:$S$52,5,FALSE)</f>
        <v>00000071284313783889</v>
      </c>
      <c r="T691" s="9"/>
    </row>
    <row r="692" customHeight="1" spans="1:20">
      <c r="A692" s="17">
        <v>689</v>
      </c>
      <c r="B692" s="17" t="s">
        <v>5801</v>
      </c>
      <c r="C692" s="17" t="s">
        <v>5811</v>
      </c>
      <c r="D692" s="17" t="s">
        <v>1255</v>
      </c>
      <c r="E692" s="17">
        <v>4.35</v>
      </c>
      <c r="F692" s="19">
        <v>3000</v>
      </c>
      <c r="G692" s="30">
        <v>20191115</v>
      </c>
      <c r="H692" s="30">
        <v>20201115</v>
      </c>
      <c r="I692" s="24">
        <v>49.6625</v>
      </c>
      <c r="J692" s="30">
        <v>20200331</v>
      </c>
      <c r="K692" s="17" t="s">
        <v>4199</v>
      </c>
      <c r="L692" s="17">
        <v>4.35</v>
      </c>
      <c r="M692" s="17" t="s">
        <v>150</v>
      </c>
      <c r="N692" s="17" t="s">
        <v>5811</v>
      </c>
      <c r="O692" s="17" t="s">
        <v>5812</v>
      </c>
      <c r="P692" s="17" t="s">
        <v>4202</v>
      </c>
      <c r="Q692" s="17" t="s">
        <v>4202</v>
      </c>
      <c r="R692" s="17" t="str">
        <f>VLOOKUP(O692,'[21]2019年11月-2020年3月31新贷款人员'!$O$5:$R$52,4,FALSE)</f>
        <v>王国印</v>
      </c>
      <c r="S692" s="17" t="str">
        <f>VLOOKUP(O692,'[21]2019年11月-2020年3月31新贷款人员'!$O$5:$S$52,5,FALSE)</f>
        <v>623059137803606614</v>
      </c>
      <c r="T692" s="9"/>
    </row>
    <row r="693" customHeight="1" spans="1:20">
      <c r="A693" s="17">
        <v>690</v>
      </c>
      <c r="B693" s="17" t="s">
        <v>5801</v>
      </c>
      <c r="C693" s="17" t="s">
        <v>5813</v>
      </c>
      <c r="D693" s="17" t="s">
        <v>3025</v>
      </c>
      <c r="E693" s="17">
        <v>4.35</v>
      </c>
      <c r="F693" s="19">
        <v>5000</v>
      </c>
      <c r="G693" s="30">
        <v>20191115</v>
      </c>
      <c r="H693" s="30">
        <v>20201115</v>
      </c>
      <c r="I693" s="24">
        <v>82.7708333333333</v>
      </c>
      <c r="J693" s="30">
        <v>20200331</v>
      </c>
      <c r="K693" s="17" t="s">
        <v>4199</v>
      </c>
      <c r="L693" s="17">
        <v>4.35</v>
      </c>
      <c r="M693" s="17" t="s">
        <v>27</v>
      </c>
      <c r="N693" s="17" t="s">
        <v>5813</v>
      </c>
      <c r="O693" s="17" t="s">
        <v>5814</v>
      </c>
      <c r="P693" s="17" t="s">
        <v>4202</v>
      </c>
      <c r="Q693" s="17" t="s">
        <v>4202</v>
      </c>
      <c r="R693" s="17" t="str">
        <f>VLOOKUP(O693,'[21]2019年11月-2020年3月31新贷款人员'!$O$5:$R$52,4,FALSE)</f>
        <v>徐西安</v>
      </c>
      <c r="S693" s="17" t="str">
        <f>VLOOKUP(O693,'[21]2019年11月-2020年3月31新贷款人员'!$O$5:$S$52,5,FALSE)</f>
        <v>00000023707993781889</v>
      </c>
      <c r="T693" s="9"/>
    </row>
    <row r="694" customHeight="1" spans="1:20">
      <c r="A694" s="17">
        <v>691</v>
      </c>
      <c r="B694" s="17" t="s">
        <v>5801</v>
      </c>
      <c r="C694" s="17" t="s">
        <v>5815</v>
      </c>
      <c r="D694" s="17" t="s">
        <v>437</v>
      </c>
      <c r="E694" s="17">
        <v>4.35</v>
      </c>
      <c r="F694" s="19">
        <v>5000</v>
      </c>
      <c r="G694" s="30">
        <v>20191115</v>
      </c>
      <c r="H694" s="30">
        <v>20201115</v>
      </c>
      <c r="I694" s="24">
        <v>82.7708333333333</v>
      </c>
      <c r="J694" s="30">
        <v>20200331</v>
      </c>
      <c r="K694" s="17" t="s">
        <v>4199</v>
      </c>
      <c r="L694" s="17">
        <v>4.35</v>
      </c>
      <c r="M694" s="17" t="s">
        <v>438</v>
      </c>
      <c r="N694" s="17" t="s">
        <v>5815</v>
      </c>
      <c r="O694" s="17" t="s">
        <v>5816</v>
      </c>
      <c r="P694" s="17" t="s">
        <v>4202</v>
      </c>
      <c r="Q694" s="17" t="s">
        <v>4202</v>
      </c>
      <c r="R694" s="17" t="str">
        <f>VLOOKUP(O694,'[21]2019年11月-2020年3月31新贷款人员'!$O$5:$R$52,4,FALSE)</f>
        <v>崔晓良</v>
      </c>
      <c r="S694" s="17" t="str">
        <f>VLOOKUP(O694,'[21]2019年11月-2020年3月31新贷款人员'!$O$5:$S$52,5,FALSE)</f>
        <v>623059137801762120</v>
      </c>
      <c r="T694" s="9"/>
    </row>
    <row r="695" customHeight="1" spans="1:20">
      <c r="A695" s="17">
        <v>692</v>
      </c>
      <c r="B695" s="17" t="s">
        <v>5801</v>
      </c>
      <c r="C695" s="17" t="s">
        <v>5817</v>
      </c>
      <c r="D695" s="17" t="s">
        <v>459</v>
      </c>
      <c r="E695" s="17">
        <v>4.35</v>
      </c>
      <c r="F695" s="19">
        <v>15000</v>
      </c>
      <c r="G695" s="30">
        <v>20191115</v>
      </c>
      <c r="H695" s="30">
        <v>20201115</v>
      </c>
      <c r="I695" s="24">
        <v>248.3125</v>
      </c>
      <c r="J695" s="30">
        <v>20200331</v>
      </c>
      <c r="K695" s="17" t="s">
        <v>4199</v>
      </c>
      <c r="L695" s="17">
        <v>4.35</v>
      </c>
      <c r="M695" s="17" t="s">
        <v>150</v>
      </c>
      <c r="N695" s="17" t="s">
        <v>5817</v>
      </c>
      <c r="O695" s="17" t="s">
        <v>5818</v>
      </c>
      <c r="P695" s="17" t="s">
        <v>4202</v>
      </c>
      <c r="Q695" s="17" t="s">
        <v>4202</v>
      </c>
      <c r="R695" s="17" t="str">
        <f>VLOOKUP(O695,'[21]2019年11月-2020年3月31新贷款人员'!$O$5:$R$52,4,FALSE)</f>
        <v>王月华</v>
      </c>
      <c r="S695" s="17" t="str">
        <f>VLOOKUP(O695,'[21]2019年11月-2020年3月31新贷款人员'!$O$5:$S$52,5,FALSE)</f>
        <v>623059137803606606</v>
      </c>
      <c r="T695" s="9"/>
    </row>
    <row r="696" customHeight="1" spans="1:20">
      <c r="A696" s="17">
        <v>693</v>
      </c>
      <c r="B696" s="17" t="s">
        <v>5801</v>
      </c>
      <c r="C696" s="17" t="s">
        <v>5819</v>
      </c>
      <c r="D696" s="17" t="s">
        <v>3026</v>
      </c>
      <c r="E696" s="17">
        <v>4.35</v>
      </c>
      <c r="F696" s="19">
        <v>20000</v>
      </c>
      <c r="G696" s="30">
        <v>20191115</v>
      </c>
      <c r="H696" s="30">
        <v>20201115</v>
      </c>
      <c r="I696" s="24">
        <v>331.083333333333</v>
      </c>
      <c r="J696" s="30">
        <v>20200331</v>
      </c>
      <c r="K696" s="17" t="s">
        <v>4199</v>
      </c>
      <c r="L696" s="17">
        <v>4.35</v>
      </c>
      <c r="M696" s="17" t="s">
        <v>150</v>
      </c>
      <c r="N696" s="17" t="s">
        <v>5819</v>
      </c>
      <c r="O696" s="17" t="s">
        <v>5820</v>
      </c>
      <c r="P696" s="17" t="s">
        <v>4202</v>
      </c>
      <c r="Q696" s="17" t="s">
        <v>4202</v>
      </c>
      <c r="R696" s="17" t="str">
        <f>VLOOKUP(O696,'[21]2019年11月-2020年3月31新贷款人员'!$O$5:$R$52,4,FALSE)</f>
        <v>朱良才</v>
      </c>
      <c r="S696" s="17" t="str">
        <f>VLOOKUP(O696,'[21]2019年11月-2020年3月31新贷款人员'!$O$5:$S$52,5,FALSE)</f>
        <v>623059137801855155</v>
      </c>
      <c r="T696" s="9"/>
    </row>
    <row r="697" customHeight="1" spans="1:20">
      <c r="A697" s="17">
        <v>694</v>
      </c>
      <c r="B697" s="17" t="s">
        <v>5801</v>
      </c>
      <c r="C697" s="17" t="s">
        <v>5821</v>
      </c>
      <c r="D697" s="17" t="s">
        <v>3027</v>
      </c>
      <c r="E697" s="17">
        <v>4.35</v>
      </c>
      <c r="F697" s="19">
        <v>30000</v>
      </c>
      <c r="G697" s="30">
        <v>20191115</v>
      </c>
      <c r="H697" s="30">
        <v>20201115</v>
      </c>
      <c r="I697" s="24">
        <v>496.625</v>
      </c>
      <c r="J697" s="30">
        <v>20200331</v>
      </c>
      <c r="K697" s="17" t="s">
        <v>4199</v>
      </c>
      <c r="L697" s="17">
        <v>4.35</v>
      </c>
      <c r="M697" s="17" t="s">
        <v>27</v>
      </c>
      <c r="N697" s="17" t="s">
        <v>5821</v>
      </c>
      <c r="O697" s="17" t="s">
        <v>5822</v>
      </c>
      <c r="P697" s="17" t="s">
        <v>4202</v>
      </c>
      <c r="Q697" s="17" t="s">
        <v>4202</v>
      </c>
      <c r="R697" s="17" t="str">
        <f>VLOOKUP(O697,'[21]2019年11月-2020年3月31新贷款人员'!$O$5:$R$52,4,FALSE)</f>
        <v>黄国新</v>
      </c>
      <c r="S697" s="17" t="str">
        <f>VLOOKUP(O697,'[21]2019年11月-2020年3月31新贷款人员'!$O$5:$S$52,5,FALSE)</f>
        <v>00000023891773785889</v>
      </c>
      <c r="T697" s="9"/>
    </row>
    <row r="698" customHeight="1" spans="1:20">
      <c r="A698" s="17">
        <v>695</v>
      </c>
      <c r="B698" s="17" t="s">
        <v>5801</v>
      </c>
      <c r="C698" s="17" t="s">
        <v>5823</v>
      </c>
      <c r="D698" s="17" t="s">
        <v>3028</v>
      </c>
      <c r="E698" s="17">
        <v>4.35</v>
      </c>
      <c r="F698" s="19">
        <v>5000</v>
      </c>
      <c r="G698" s="30">
        <v>20191120</v>
      </c>
      <c r="H698" s="30">
        <v>20201120</v>
      </c>
      <c r="I698" s="24">
        <v>79.75</v>
      </c>
      <c r="J698" s="30">
        <v>20200331</v>
      </c>
      <c r="K698" s="17" t="s">
        <v>4199</v>
      </c>
      <c r="L698" s="17">
        <v>4.35</v>
      </c>
      <c r="M698" s="17" t="s">
        <v>1701</v>
      </c>
      <c r="N698" s="17" t="s">
        <v>5823</v>
      </c>
      <c r="O698" s="17" t="s">
        <v>5824</v>
      </c>
      <c r="P698" s="17" t="s">
        <v>4202</v>
      </c>
      <c r="Q698" s="17" t="s">
        <v>4202</v>
      </c>
      <c r="R698" s="17" t="str">
        <f>VLOOKUP(O698,'[21]2019年11月-2020年3月31新贷款人员'!$O$5:$R$52,4,FALSE)</f>
        <v>焦艳娜</v>
      </c>
      <c r="S698" s="17" t="str">
        <f>VLOOKUP(O698,'[21]2019年11月-2020年3月31新贷款人员'!$O$5:$S$52,5,FALSE)</f>
        <v>623059137802239086</v>
      </c>
      <c r="T698" s="9"/>
    </row>
    <row r="699" customHeight="1" spans="1:20">
      <c r="A699" s="17">
        <v>696</v>
      </c>
      <c r="B699" s="17" t="s">
        <v>5801</v>
      </c>
      <c r="C699" s="17" t="s">
        <v>5825</v>
      </c>
      <c r="D699" s="17" t="s">
        <v>3029</v>
      </c>
      <c r="E699" s="17">
        <v>4.35</v>
      </c>
      <c r="F699" s="19">
        <v>5000</v>
      </c>
      <c r="G699" s="30">
        <v>20191120</v>
      </c>
      <c r="H699" s="30">
        <v>20201120</v>
      </c>
      <c r="I699" s="24">
        <v>79.75</v>
      </c>
      <c r="J699" s="30">
        <v>20200331</v>
      </c>
      <c r="K699" s="17" t="s">
        <v>4199</v>
      </c>
      <c r="L699" s="17">
        <v>4.35</v>
      </c>
      <c r="M699" s="17" t="s">
        <v>87</v>
      </c>
      <c r="N699" s="17" t="s">
        <v>5825</v>
      </c>
      <c r="O699" s="17" t="s">
        <v>5826</v>
      </c>
      <c r="P699" s="17" t="s">
        <v>4202</v>
      </c>
      <c r="Q699" s="17" t="s">
        <v>4202</v>
      </c>
      <c r="R699" s="17" t="str">
        <f>VLOOKUP(O699,'[21]2019年11月-2020年3月31新贷款人员'!$O$5:$R$52,4,FALSE)</f>
        <v>周玉领</v>
      </c>
      <c r="S699" s="17" t="str">
        <f>VLOOKUP(O699,'[21]2019年11月-2020年3月31新贷款人员'!$O$5:$S$52,5,FALSE)</f>
        <v>00000023772463787889</v>
      </c>
      <c r="T699" s="9"/>
    </row>
    <row r="700" customHeight="1" spans="1:20">
      <c r="A700" s="17">
        <v>697</v>
      </c>
      <c r="B700" s="17" t="s">
        <v>5801</v>
      </c>
      <c r="C700" s="17" t="s">
        <v>5827</v>
      </c>
      <c r="D700" s="17" t="s">
        <v>3030</v>
      </c>
      <c r="E700" s="17">
        <v>4.35</v>
      </c>
      <c r="F700" s="19">
        <v>30000</v>
      </c>
      <c r="G700" s="30">
        <v>20191122</v>
      </c>
      <c r="H700" s="30">
        <v>20201122</v>
      </c>
      <c r="I700" s="24">
        <v>471.25</v>
      </c>
      <c r="J700" s="30">
        <v>20200331</v>
      </c>
      <c r="K700" s="17" t="s">
        <v>4199</v>
      </c>
      <c r="L700" s="17">
        <v>4.35</v>
      </c>
      <c r="M700" s="17" t="s">
        <v>2875</v>
      </c>
      <c r="N700" s="17" t="s">
        <v>5827</v>
      </c>
      <c r="O700" s="17" t="s">
        <v>5828</v>
      </c>
      <c r="P700" s="17" t="s">
        <v>4202</v>
      </c>
      <c r="Q700" s="17" t="s">
        <v>4202</v>
      </c>
      <c r="R700" s="17" t="str">
        <f>VLOOKUP(O700,'[21]2019年11月-2020年3月31新贷款人员'!$O$5:$R$52,4,FALSE)</f>
        <v>乔春生</v>
      </c>
      <c r="S700" s="17" t="str">
        <f>VLOOKUP(O700,'[21]2019年11月-2020年3月31新贷款人员'!$O$5:$S$52,5,FALSE)</f>
        <v>00000024042153785889</v>
      </c>
      <c r="T700" s="9"/>
    </row>
    <row r="701" customHeight="1" spans="1:20">
      <c r="A701" s="17">
        <v>698</v>
      </c>
      <c r="B701" s="17" t="s">
        <v>5801</v>
      </c>
      <c r="C701" s="17" t="s">
        <v>5829</v>
      </c>
      <c r="D701" s="17" t="s">
        <v>3031</v>
      </c>
      <c r="E701" s="17">
        <v>4.35</v>
      </c>
      <c r="F701" s="19">
        <v>30000</v>
      </c>
      <c r="G701" s="30">
        <v>20191122</v>
      </c>
      <c r="H701" s="30">
        <v>20201122</v>
      </c>
      <c r="I701" s="24">
        <v>471.25</v>
      </c>
      <c r="J701" s="30">
        <v>20200331</v>
      </c>
      <c r="K701" s="17" t="s">
        <v>4199</v>
      </c>
      <c r="L701" s="17">
        <v>4.35</v>
      </c>
      <c r="M701" s="17" t="s">
        <v>150</v>
      </c>
      <c r="N701" s="17" t="s">
        <v>5829</v>
      </c>
      <c r="O701" s="17" t="s">
        <v>5830</v>
      </c>
      <c r="P701" s="17" t="s">
        <v>4202</v>
      </c>
      <c r="Q701" s="17" t="s">
        <v>4202</v>
      </c>
      <c r="R701" s="17" t="str">
        <f>VLOOKUP(O701,'[21]2019年11月-2020年3月31新贷款人员'!$O$5:$R$52,4,FALSE)</f>
        <v>孙永轩</v>
      </c>
      <c r="S701" s="17" t="str">
        <f>VLOOKUP(O701,'[21]2019年11月-2020年3月31新贷款人员'!$O$5:$S$52,5,FALSE)</f>
        <v>623059137803262210</v>
      </c>
      <c r="T701" s="9"/>
    </row>
    <row r="702" customHeight="1" spans="1:20">
      <c r="A702" s="17">
        <v>699</v>
      </c>
      <c r="B702" s="17" t="s">
        <v>5801</v>
      </c>
      <c r="C702" s="17" t="s">
        <v>5831</v>
      </c>
      <c r="D702" s="17" t="s">
        <v>3032</v>
      </c>
      <c r="E702" s="17">
        <v>4.35</v>
      </c>
      <c r="F702" s="19">
        <v>50000</v>
      </c>
      <c r="G702" s="30">
        <v>20191122</v>
      </c>
      <c r="H702" s="30">
        <v>20201122</v>
      </c>
      <c r="I702" s="24">
        <v>785.416666666667</v>
      </c>
      <c r="J702" s="30">
        <v>20200331</v>
      </c>
      <c r="K702" s="17" t="s">
        <v>4199</v>
      </c>
      <c r="L702" s="17">
        <v>4.35</v>
      </c>
      <c r="M702" s="17" t="s">
        <v>87</v>
      </c>
      <c r="N702" s="17" t="s">
        <v>5831</v>
      </c>
      <c r="O702" s="17" t="s">
        <v>5832</v>
      </c>
      <c r="P702" s="17" t="s">
        <v>4202</v>
      </c>
      <c r="Q702" s="17" t="s">
        <v>4202</v>
      </c>
      <c r="R702" s="17" t="str">
        <f>VLOOKUP(O702,'[21]2019年11月-2020年3月31新贷款人员'!$O$5:$R$52,4,FALSE)</f>
        <v>李书起</v>
      </c>
      <c r="S702" s="17" t="str">
        <f>VLOOKUP(O702,'[21]2019年11月-2020年3月31新贷款人员'!$O$5:$S$52,5,FALSE)</f>
        <v>623059137803115301</v>
      </c>
      <c r="T702" s="9"/>
    </row>
    <row r="703" customHeight="1" spans="1:20">
      <c r="A703" s="17">
        <v>700</v>
      </c>
      <c r="B703" s="17" t="s">
        <v>5801</v>
      </c>
      <c r="C703" s="17" t="s">
        <v>5833</v>
      </c>
      <c r="D703" s="17" t="s">
        <v>3033</v>
      </c>
      <c r="E703" s="17">
        <v>4.35</v>
      </c>
      <c r="F703" s="19">
        <v>10000</v>
      </c>
      <c r="G703" s="30">
        <v>20191125</v>
      </c>
      <c r="H703" s="30">
        <v>20201125</v>
      </c>
      <c r="I703" s="24">
        <v>153.458333333333</v>
      </c>
      <c r="J703" s="30">
        <v>20200331</v>
      </c>
      <c r="K703" s="17" t="s">
        <v>4199</v>
      </c>
      <c r="L703" s="17">
        <v>4.35</v>
      </c>
      <c r="M703" s="17" t="s">
        <v>3034</v>
      </c>
      <c r="N703" s="17" t="s">
        <v>5833</v>
      </c>
      <c r="O703" s="17" t="s">
        <v>5834</v>
      </c>
      <c r="P703" s="17" t="s">
        <v>4202</v>
      </c>
      <c r="Q703" s="17" t="s">
        <v>4202</v>
      </c>
      <c r="R703" s="17" t="str">
        <f>VLOOKUP(O703,'[21]2019年11月-2020年3月31新贷款人员'!$O$5:$R$52,4,FALSE)</f>
        <v>赵金灵</v>
      </c>
      <c r="S703" s="17" t="str">
        <f>VLOOKUP(O703,'[21]2019年11月-2020年3月31新贷款人员'!$O$5:$S$52,5,FALSE)</f>
        <v>623059137803541712</v>
      </c>
      <c r="T703" s="9"/>
    </row>
    <row r="704" customHeight="1" spans="1:20">
      <c r="A704" s="17">
        <v>701</v>
      </c>
      <c r="B704" s="17" t="s">
        <v>5801</v>
      </c>
      <c r="C704" s="17" t="s">
        <v>5827</v>
      </c>
      <c r="D704" s="17" t="s">
        <v>3035</v>
      </c>
      <c r="E704" s="17">
        <v>4.35</v>
      </c>
      <c r="F704" s="19">
        <v>50000</v>
      </c>
      <c r="G704" s="30">
        <v>20191126</v>
      </c>
      <c r="H704" s="30">
        <v>20201126</v>
      </c>
      <c r="I704" s="24">
        <v>761.25</v>
      </c>
      <c r="J704" s="30">
        <v>20200331</v>
      </c>
      <c r="K704" s="17" t="s">
        <v>4199</v>
      </c>
      <c r="L704" s="17">
        <v>4.35</v>
      </c>
      <c r="M704" s="17" t="s">
        <v>27</v>
      </c>
      <c r="N704" s="17" t="s">
        <v>5827</v>
      </c>
      <c r="O704" s="17" t="s">
        <v>5835</v>
      </c>
      <c r="P704" s="17" t="s">
        <v>4202</v>
      </c>
      <c r="Q704" s="17" t="s">
        <v>4202</v>
      </c>
      <c r="R704" s="17" t="str">
        <f>VLOOKUP(O704,'[21]2019年11月-2020年3月31新贷款人员'!$O$5:$R$52,4,FALSE)</f>
        <v>乔红利</v>
      </c>
      <c r="S704" s="17" t="str">
        <f>VLOOKUP(O704,'[21]2019年11月-2020年3月31新贷款人员'!$O$5:$S$52,5,FALSE)</f>
        <v>623059137803606770</v>
      </c>
      <c r="T704" s="9"/>
    </row>
    <row r="705" customHeight="1" spans="1:20">
      <c r="A705" s="17">
        <v>702</v>
      </c>
      <c r="B705" s="17" t="s">
        <v>5801</v>
      </c>
      <c r="C705" s="17" t="s">
        <v>5804</v>
      </c>
      <c r="D705" s="17" t="s">
        <v>3036</v>
      </c>
      <c r="E705" s="17">
        <v>4.35</v>
      </c>
      <c r="F705" s="19">
        <v>50000</v>
      </c>
      <c r="G705" s="30">
        <v>20191126</v>
      </c>
      <c r="H705" s="30">
        <v>20201126</v>
      </c>
      <c r="I705" s="24">
        <v>761.25</v>
      </c>
      <c r="J705" s="30">
        <v>20200331</v>
      </c>
      <c r="K705" s="17" t="s">
        <v>4199</v>
      </c>
      <c r="L705" s="17">
        <v>4.35</v>
      </c>
      <c r="M705" s="17" t="s">
        <v>150</v>
      </c>
      <c r="N705" s="17" t="s">
        <v>5804</v>
      </c>
      <c r="O705" s="17" t="s">
        <v>5836</v>
      </c>
      <c r="P705" s="17" t="s">
        <v>4202</v>
      </c>
      <c r="Q705" s="17" t="s">
        <v>4202</v>
      </c>
      <c r="R705" s="17" t="str">
        <f>VLOOKUP(O705,'[21]2019年11月-2020年3月31新贷款人员'!$O$5:$R$52,4,FALSE)</f>
        <v>贾元朝</v>
      </c>
      <c r="S705" s="17" t="str">
        <f>VLOOKUP(O705,'[21]2019年11月-2020年3月31新贷款人员'!$O$5:$S$52,5,FALSE)</f>
        <v>623059137803607232</v>
      </c>
      <c r="T705" s="9"/>
    </row>
    <row r="706" customHeight="1" spans="1:20">
      <c r="A706" s="17">
        <v>703</v>
      </c>
      <c r="B706" s="17" t="s">
        <v>5801</v>
      </c>
      <c r="C706" s="17" t="s">
        <v>5837</v>
      </c>
      <c r="D706" s="17" t="s">
        <v>3037</v>
      </c>
      <c r="E706" s="17">
        <v>4.35</v>
      </c>
      <c r="F706" s="19">
        <v>20000</v>
      </c>
      <c r="G706" s="30">
        <v>20191127</v>
      </c>
      <c r="H706" s="30">
        <v>20201127</v>
      </c>
      <c r="I706" s="24">
        <v>302.083333333333</v>
      </c>
      <c r="J706" s="30">
        <v>20200331</v>
      </c>
      <c r="K706" s="17" t="s">
        <v>4199</v>
      </c>
      <c r="L706" s="17">
        <v>4.35</v>
      </c>
      <c r="M706" s="17" t="s">
        <v>150</v>
      </c>
      <c r="N706" s="17" t="s">
        <v>5837</v>
      </c>
      <c r="O706" s="17" t="s">
        <v>5838</v>
      </c>
      <c r="P706" s="17" t="s">
        <v>4202</v>
      </c>
      <c r="Q706" s="17" t="s">
        <v>4202</v>
      </c>
      <c r="R706" s="17" t="str">
        <f>VLOOKUP(O706,'[21]2019年11月-2020年3月31新贷款人员'!$O$5:$R$52,4,FALSE)</f>
        <v>毛联闯</v>
      </c>
      <c r="S706" s="17" t="str">
        <f>VLOOKUP(O706,'[21]2019年11月-2020年3月31新贷款人员'!$O$5:$S$52,5,FALSE)</f>
        <v>623059137802238948</v>
      </c>
      <c r="T706" s="9"/>
    </row>
    <row r="707" customHeight="1" spans="1:20">
      <c r="A707" s="17">
        <v>704</v>
      </c>
      <c r="B707" s="17" t="s">
        <v>5801</v>
      </c>
      <c r="C707" s="17" t="s">
        <v>5839</v>
      </c>
      <c r="D707" s="17" t="s">
        <v>3038</v>
      </c>
      <c r="E707" s="17">
        <v>4.35</v>
      </c>
      <c r="F707" s="19">
        <v>5000</v>
      </c>
      <c r="G707" s="30">
        <v>20191128</v>
      </c>
      <c r="H707" s="30">
        <v>20201128</v>
      </c>
      <c r="I707" s="24">
        <v>74.9166666666667</v>
      </c>
      <c r="J707" s="30">
        <v>20200331</v>
      </c>
      <c r="K707" s="17" t="s">
        <v>4199</v>
      </c>
      <c r="L707" s="17">
        <v>4.35</v>
      </c>
      <c r="M707" s="17" t="s">
        <v>150</v>
      </c>
      <c r="N707" s="17" t="s">
        <v>5839</v>
      </c>
      <c r="O707" s="17" t="s">
        <v>5840</v>
      </c>
      <c r="P707" s="17" t="s">
        <v>4202</v>
      </c>
      <c r="Q707" s="17" t="s">
        <v>4202</v>
      </c>
      <c r="R707" s="17" t="str">
        <f>VLOOKUP(O707,'[21]2019年11月-2020年3月31新贷款人员'!$O$5:$R$52,4,FALSE)</f>
        <v>郭友庄</v>
      </c>
      <c r="S707" s="17" t="str">
        <f>VLOOKUP(O707,'[21]2019年11月-2020年3月31新贷款人员'!$O$5:$S$52,5,FALSE)</f>
        <v>00000023674883785889</v>
      </c>
      <c r="T707" s="9"/>
    </row>
    <row r="708" customHeight="1" spans="1:20">
      <c r="A708" s="17">
        <v>705</v>
      </c>
      <c r="B708" s="17" t="s">
        <v>5801</v>
      </c>
      <c r="C708" s="17" t="s">
        <v>5839</v>
      </c>
      <c r="D708" s="17" t="s">
        <v>3039</v>
      </c>
      <c r="E708" s="17">
        <v>4.35</v>
      </c>
      <c r="F708" s="19">
        <v>5000</v>
      </c>
      <c r="G708" s="30">
        <v>20191128</v>
      </c>
      <c r="H708" s="30">
        <v>20201128</v>
      </c>
      <c r="I708" s="24">
        <v>74.9166666666667</v>
      </c>
      <c r="J708" s="30">
        <v>20200331</v>
      </c>
      <c r="K708" s="17" t="s">
        <v>4199</v>
      </c>
      <c r="L708" s="17">
        <v>4.35</v>
      </c>
      <c r="M708" s="17" t="s">
        <v>150</v>
      </c>
      <c r="N708" s="17" t="s">
        <v>5839</v>
      </c>
      <c r="O708" s="17" t="s">
        <v>5841</v>
      </c>
      <c r="P708" s="17" t="s">
        <v>4202</v>
      </c>
      <c r="Q708" s="17" t="s">
        <v>4202</v>
      </c>
      <c r="R708" s="17" t="str">
        <f>VLOOKUP(O708,'[21]2019年11月-2020年3月31新贷款人员'!$O$5:$R$52,4,FALSE)</f>
        <v>郭大庄</v>
      </c>
      <c r="S708" s="17" t="str">
        <f>VLOOKUP(O708,'[21]2019年11月-2020年3月31新贷款人员'!$O$5:$S$52,5,FALSE)</f>
        <v>00000067659383788889</v>
      </c>
      <c r="T708" s="9"/>
    </row>
    <row r="709" customHeight="1" spans="1:20">
      <c r="A709" s="17">
        <v>706</v>
      </c>
      <c r="B709" s="17" t="s">
        <v>5801</v>
      </c>
      <c r="C709" s="17" t="s">
        <v>5839</v>
      </c>
      <c r="D709" s="17" t="s">
        <v>3040</v>
      </c>
      <c r="E709" s="17">
        <v>4.35</v>
      </c>
      <c r="F709" s="19">
        <v>20000</v>
      </c>
      <c r="G709" s="30">
        <v>20191128</v>
      </c>
      <c r="H709" s="30">
        <v>20201128</v>
      </c>
      <c r="I709" s="24">
        <v>299.666666666667</v>
      </c>
      <c r="J709" s="30">
        <v>20200331</v>
      </c>
      <c r="K709" s="17" t="s">
        <v>4199</v>
      </c>
      <c r="L709" s="17">
        <v>4.35</v>
      </c>
      <c r="M709" s="17" t="s">
        <v>150</v>
      </c>
      <c r="N709" s="17" t="s">
        <v>5839</v>
      </c>
      <c r="O709" s="17" t="s">
        <v>5842</v>
      </c>
      <c r="P709" s="17" t="s">
        <v>4202</v>
      </c>
      <c r="Q709" s="17" t="s">
        <v>4202</v>
      </c>
      <c r="R709" s="17" t="str">
        <f>VLOOKUP(O709,'[21]2019年11月-2020年3月31新贷款人员'!$O$5:$R$52,4,FALSE)</f>
        <v>郭丽</v>
      </c>
      <c r="S709" s="17" t="str">
        <f>VLOOKUP(O709,'[21]2019年11月-2020年3月31新贷款人员'!$O$5:$S$52,5,FALSE)</f>
        <v>623059137801854059</v>
      </c>
      <c r="T709" s="9"/>
    </row>
    <row r="710" customHeight="1" spans="1:20">
      <c r="A710" s="17">
        <v>707</v>
      </c>
      <c r="B710" s="17" t="s">
        <v>5801</v>
      </c>
      <c r="C710" s="17" t="s">
        <v>5837</v>
      </c>
      <c r="D710" s="17" t="s">
        <v>3041</v>
      </c>
      <c r="E710" s="17">
        <v>4.35</v>
      </c>
      <c r="F710" s="19">
        <v>50000</v>
      </c>
      <c r="G710" s="30">
        <v>20191128</v>
      </c>
      <c r="H710" s="30">
        <v>20201128</v>
      </c>
      <c r="I710" s="24">
        <v>749.166666666667</v>
      </c>
      <c r="J710" s="30">
        <v>20200331</v>
      </c>
      <c r="K710" s="17" t="s">
        <v>4199</v>
      </c>
      <c r="L710" s="17">
        <v>4.35</v>
      </c>
      <c r="M710" s="17" t="s">
        <v>2849</v>
      </c>
      <c r="N710" s="17" t="s">
        <v>5837</v>
      </c>
      <c r="O710" s="17" t="s">
        <v>5843</v>
      </c>
      <c r="P710" s="17" t="s">
        <v>4202</v>
      </c>
      <c r="Q710" s="17" t="s">
        <v>4202</v>
      </c>
      <c r="R710" s="17" t="str">
        <f>VLOOKUP(O710,'[21]2019年11月-2020年3月31新贷款人员'!$O$5:$R$52,4,FALSE)</f>
        <v>翁全中</v>
      </c>
      <c r="S710" s="17" t="str">
        <f>VLOOKUP(O710,'[21]2019年11月-2020年3月31新贷款人员'!$O$5:$S$52,5,FALSE)</f>
        <v>623059137801823526</v>
      </c>
      <c r="T710" s="9"/>
    </row>
    <row r="711" customHeight="1" spans="1:20">
      <c r="A711" s="17">
        <v>708</v>
      </c>
      <c r="B711" s="17" t="s">
        <v>5801</v>
      </c>
      <c r="C711" s="17" t="s">
        <v>5844</v>
      </c>
      <c r="D711" s="17" t="s">
        <v>3042</v>
      </c>
      <c r="E711" s="17">
        <v>4.35</v>
      </c>
      <c r="F711" s="19">
        <v>50000</v>
      </c>
      <c r="G711" s="30">
        <v>20191128</v>
      </c>
      <c r="H711" s="30">
        <v>20201128</v>
      </c>
      <c r="I711" s="24">
        <v>749.166666666667</v>
      </c>
      <c r="J711" s="30">
        <v>20200331</v>
      </c>
      <c r="K711" s="17" t="s">
        <v>4199</v>
      </c>
      <c r="L711" s="17">
        <v>4.35</v>
      </c>
      <c r="M711" s="17" t="s">
        <v>1580</v>
      </c>
      <c r="N711" s="17" t="s">
        <v>5844</v>
      </c>
      <c r="O711" s="17" t="s">
        <v>5845</v>
      </c>
      <c r="P711" s="17" t="s">
        <v>4202</v>
      </c>
      <c r="Q711" s="17" t="s">
        <v>4202</v>
      </c>
      <c r="R711" s="17" t="str">
        <f>VLOOKUP(O711,'[21]2019年11月-2020年3月31新贷款人员'!$O$5:$R$52,4,FALSE)</f>
        <v>徐刚屯</v>
      </c>
      <c r="S711" s="17" t="str">
        <f>VLOOKUP(O711,'[21]2019年11月-2020年3月31新贷款人员'!$O$5:$S$52,5,FALSE)</f>
        <v>00000200172683785889</v>
      </c>
      <c r="T711" s="9"/>
    </row>
    <row r="712" customHeight="1" spans="1:20">
      <c r="A712" s="17">
        <v>709</v>
      </c>
      <c r="B712" s="17" t="s">
        <v>5801</v>
      </c>
      <c r="C712" s="17" t="s">
        <v>5846</v>
      </c>
      <c r="D712" s="17" t="s">
        <v>3043</v>
      </c>
      <c r="E712" s="17">
        <v>4.35</v>
      </c>
      <c r="F712" s="19">
        <v>30000</v>
      </c>
      <c r="G712" s="30">
        <v>20191202</v>
      </c>
      <c r="H712" s="30">
        <v>20201202</v>
      </c>
      <c r="I712" s="24">
        <v>435</v>
      </c>
      <c r="J712" s="30">
        <v>20200331</v>
      </c>
      <c r="K712" s="17" t="s">
        <v>4199</v>
      </c>
      <c r="L712" s="17">
        <v>4.35</v>
      </c>
      <c r="M712" s="17" t="s">
        <v>22</v>
      </c>
      <c r="N712" s="17" t="s">
        <v>5846</v>
      </c>
      <c r="O712" s="17" t="s">
        <v>5847</v>
      </c>
      <c r="P712" s="17" t="s">
        <v>4202</v>
      </c>
      <c r="Q712" s="17" t="s">
        <v>4202</v>
      </c>
      <c r="R712" s="17" t="str">
        <f>VLOOKUP(O712,'[21]2019年11月-2020年3月31新贷款人员'!$O$5:$R$52,4,FALSE)</f>
        <v>孙建中</v>
      </c>
      <c r="S712" s="17" t="str">
        <f>VLOOKUP(O712,'[21]2019年11月-2020年3月31新贷款人员'!$O$5:$S$52,5,FALSE)</f>
        <v>00000147272703781889</v>
      </c>
      <c r="T712" s="9"/>
    </row>
    <row r="713" customHeight="1" spans="1:20">
      <c r="A713" s="17">
        <v>710</v>
      </c>
      <c r="B713" s="17" t="s">
        <v>5801</v>
      </c>
      <c r="C713" s="17" t="s">
        <v>5848</v>
      </c>
      <c r="D713" s="17" t="s">
        <v>3044</v>
      </c>
      <c r="E713" s="17">
        <v>4.35</v>
      </c>
      <c r="F713" s="19">
        <v>20000</v>
      </c>
      <c r="G713" s="30">
        <v>20191202</v>
      </c>
      <c r="H713" s="30">
        <v>20201202</v>
      </c>
      <c r="I713" s="24">
        <v>290</v>
      </c>
      <c r="J713" s="30">
        <v>20200331</v>
      </c>
      <c r="K713" s="17" t="s">
        <v>4199</v>
      </c>
      <c r="L713" s="17">
        <v>4.35</v>
      </c>
      <c r="M713" s="17" t="s">
        <v>150</v>
      </c>
      <c r="N713" s="17" t="s">
        <v>5848</v>
      </c>
      <c r="O713" s="17" t="s">
        <v>5849</v>
      </c>
      <c r="P713" s="17" t="s">
        <v>4202</v>
      </c>
      <c r="Q713" s="17" t="s">
        <v>4202</v>
      </c>
      <c r="R713" s="17" t="str">
        <f>VLOOKUP(O713,'[21]2019年11月-2020年3月31新贷款人员'!$O$5:$R$52,4,FALSE)</f>
        <v>王松红</v>
      </c>
      <c r="S713" s="17" t="str">
        <f>VLOOKUP(O713,'[21]2019年11月-2020年3月31新贷款人员'!$O$5:$S$52,5,FALSE)</f>
        <v>00000023925373780889</v>
      </c>
      <c r="T713" s="9"/>
    </row>
    <row r="714" customHeight="1" spans="1:20">
      <c r="A714" s="17">
        <v>711</v>
      </c>
      <c r="B714" s="17" t="s">
        <v>5801</v>
      </c>
      <c r="C714" s="17" t="s">
        <v>5850</v>
      </c>
      <c r="D714" s="17" t="s">
        <v>3045</v>
      </c>
      <c r="E714" s="17">
        <v>4.35</v>
      </c>
      <c r="F714" s="19">
        <v>5000</v>
      </c>
      <c r="G714" s="30">
        <v>20191203</v>
      </c>
      <c r="H714" s="30">
        <v>20201203</v>
      </c>
      <c r="I714" s="24">
        <v>71.8958333333333</v>
      </c>
      <c r="J714" s="30">
        <v>20200331</v>
      </c>
      <c r="K714" s="17" t="s">
        <v>4199</v>
      </c>
      <c r="L714" s="17">
        <v>4.35</v>
      </c>
      <c r="M714" s="17" t="s">
        <v>27</v>
      </c>
      <c r="N714" s="17" t="s">
        <v>5850</v>
      </c>
      <c r="O714" s="17" t="s">
        <v>5851</v>
      </c>
      <c r="P714" s="17" t="s">
        <v>4202</v>
      </c>
      <c r="Q714" s="17" t="s">
        <v>4202</v>
      </c>
      <c r="R714" s="17" t="str">
        <f>VLOOKUP(O714,'[21]2019年11月-2020年3月31新贷款人员'!$O$5:$R$52,4,FALSE)</f>
        <v>马工厂</v>
      </c>
      <c r="S714" s="17" t="str">
        <f>VLOOKUP(O714,'[21]2019年11月-2020年3月31新贷款人员'!$O$5:$S$52,5,FALSE)</f>
        <v>00000023990803786889</v>
      </c>
      <c r="T714" s="9"/>
    </row>
    <row r="715" customHeight="1" spans="1:20">
      <c r="A715" s="17">
        <v>712</v>
      </c>
      <c r="B715" s="17" t="s">
        <v>5801</v>
      </c>
      <c r="C715" s="17" t="s">
        <v>5852</v>
      </c>
      <c r="D715" s="17" t="s">
        <v>3046</v>
      </c>
      <c r="E715" s="17">
        <v>4.35</v>
      </c>
      <c r="F715" s="19">
        <v>20000</v>
      </c>
      <c r="G715" s="30">
        <v>20191203</v>
      </c>
      <c r="H715" s="30">
        <v>20201203</v>
      </c>
      <c r="I715" s="24">
        <v>287.583333333333</v>
      </c>
      <c r="J715" s="30">
        <v>20200331</v>
      </c>
      <c r="K715" s="17" t="s">
        <v>4199</v>
      </c>
      <c r="L715" s="17">
        <v>4.35</v>
      </c>
      <c r="M715" s="17" t="s">
        <v>27</v>
      </c>
      <c r="N715" s="17" t="s">
        <v>5852</v>
      </c>
      <c r="O715" s="17" t="s">
        <v>5853</v>
      </c>
      <c r="P715" s="17" t="s">
        <v>4202</v>
      </c>
      <c r="Q715" s="17" t="s">
        <v>4202</v>
      </c>
      <c r="R715" s="17" t="str">
        <f>VLOOKUP(O715,'[21]2019年11月-2020年3月31新贷款人员'!$O$5:$R$52,4,FALSE)</f>
        <v>李瑞亮</v>
      </c>
      <c r="S715" s="17" t="str">
        <f>VLOOKUP(O715,'[21]2019年11月-2020年3月31新贷款人员'!$O$5:$S$52,5,FALSE)</f>
        <v>00000063166673788889</v>
      </c>
      <c r="T715" s="9"/>
    </row>
    <row r="716" customHeight="1" spans="1:20">
      <c r="A716" s="17">
        <v>713</v>
      </c>
      <c r="B716" s="17" t="s">
        <v>5801</v>
      </c>
      <c r="C716" s="17" t="s">
        <v>5854</v>
      </c>
      <c r="D716" s="17" t="s">
        <v>3047</v>
      </c>
      <c r="E716" s="17">
        <v>4.35</v>
      </c>
      <c r="F716" s="19">
        <v>50000</v>
      </c>
      <c r="G716" s="30">
        <v>20191203</v>
      </c>
      <c r="H716" s="30">
        <v>20201203</v>
      </c>
      <c r="I716" s="24">
        <v>718.958333333333</v>
      </c>
      <c r="J716" s="30">
        <v>20200331</v>
      </c>
      <c r="K716" s="17" t="s">
        <v>4199</v>
      </c>
      <c r="L716" s="17">
        <v>4.35</v>
      </c>
      <c r="M716" s="17" t="s">
        <v>3048</v>
      </c>
      <c r="N716" s="17" t="s">
        <v>5854</v>
      </c>
      <c r="O716" s="17" t="s">
        <v>5855</v>
      </c>
      <c r="P716" s="17" t="s">
        <v>4202</v>
      </c>
      <c r="Q716" s="17" t="s">
        <v>4202</v>
      </c>
      <c r="R716" s="17" t="str">
        <f>VLOOKUP(O716,'[21]2019年11月-2020年3月31新贷款人员'!$O$5:$R$52,4,FALSE)</f>
        <v>贾桂芝</v>
      </c>
      <c r="S716" s="17" t="str">
        <f>VLOOKUP(O716,'[21]2019年11月-2020年3月31新贷款人员'!$O$5:$S$52,5,FALSE)</f>
        <v>37820002100008937</v>
      </c>
      <c r="T716" s="9"/>
    </row>
    <row r="717" customHeight="1" spans="1:20">
      <c r="A717" s="17">
        <v>714</v>
      </c>
      <c r="B717" s="17" t="s">
        <v>5801</v>
      </c>
      <c r="C717" s="17" t="s">
        <v>5854</v>
      </c>
      <c r="D717" s="17" t="s">
        <v>3049</v>
      </c>
      <c r="E717" s="17">
        <v>4.35</v>
      </c>
      <c r="F717" s="19">
        <v>50000</v>
      </c>
      <c r="G717" s="30">
        <v>20191203</v>
      </c>
      <c r="H717" s="30">
        <v>20201203</v>
      </c>
      <c r="I717" s="24">
        <v>718.958333333333</v>
      </c>
      <c r="J717" s="30">
        <v>20200331</v>
      </c>
      <c r="K717" s="17" t="s">
        <v>4199</v>
      </c>
      <c r="L717" s="17">
        <v>4.35</v>
      </c>
      <c r="M717" s="17" t="s">
        <v>3048</v>
      </c>
      <c r="N717" s="17" t="s">
        <v>5854</v>
      </c>
      <c r="O717" s="17" t="s">
        <v>5856</v>
      </c>
      <c r="P717" s="17" t="s">
        <v>4202</v>
      </c>
      <c r="Q717" s="17" t="s">
        <v>4202</v>
      </c>
      <c r="R717" s="17" t="str">
        <f>VLOOKUP(O717,'[21]2019年11月-2020年3月31新贷款人员'!$O$5:$R$52,4,FALSE)</f>
        <v>武心建</v>
      </c>
      <c r="S717" s="17" t="str">
        <f>VLOOKUP(O717,'[21]2019年11月-2020年3月31新贷款人员'!$O$5:$S$52,5,FALSE)</f>
        <v>623059137803606424</v>
      </c>
      <c r="T717" s="9"/>
    </row>
    <row r="718" customHeight="1" spans="1:20">
      <c r="A718" s="17">
        <v>715</v>
      </c>
      <c r="B718" s="17" t="s">
        <v>5801</v>
      </c>
      <c r="C718" s="17" t="s">
        <v>5857</v>
      </c>
      <c r="D718" s="17" t="s">
        <v>3050</v>
      </c>
      <c r="E718" s="17">
        <v>4.35</v>
      </c>
      <c r="F718" s="19">
        <v>50000</v>
      </c>
      <c r="G718" s="30">
        <v>20191206</v>
      </c>
      <c r="H718" s="30">
        <v>20201206</v>
      </c>
      <c r="I718" s="24">
        <v>700.833333333333</v>
      </c>
      <c r="J718" s="30">
        <v>20200331</v>
      </c>
      <c r="K718" s="17" t="s">
        <v>4199</v>
      </c>
      <c r="L718" s="17">
        <v>4.35</v>
      </c>
      <c r="M718" s="17" t="s">
        <v>150</v>
      </c>
      <c r="N718" s="17" t="s">
        <v>5857</v>
      </c>
      <c r="O718" s="17" t="s">
        <v>5858</v>
      </c>
      <c r="P718" s="17" t="s">
        <v>4202</v>
      </c>
      <c r="Q718" s="17" t="s">
        <v>4202</v>
      </c>
      <c r="R718" s="17" t="str">
        <f>VLOOKUP(O718,'[21]2019年11月-2020年3月31新贷款人员'!$O$5:$R$52,4,FALSE)</f>
        <v>李新明</v>
      </c>
      <c r="S718" s="17" t="str">
        <f>VLOOKUP(O718,'[21]2019年11月-2020年3月31新贷款人员'!$O$5:$S$52,5,FALSE)</f>
        <v>00000023889143787889</v>
      </c>
      <c r="T718" s="9"/>
    </row>
    <row r="719" customHeight="1" spans="1:20">
      <c r="A719" s="17">
        <v>716</v>
      </c>
      <c r="B719" s="17" t="s">
        <v>5801</v>
      </c>
      <c r="C719" s="17" t="s">
        <v>5859</v>
      </c>
      <c r="D719" s="17" t="s">
        <v>448</v>
      </c>
      <c r="E719" s="17">
        <v>4.35</v>
      </c>
      <c r="F719" s="19">
        <v>10000</v>
      </c>
      <c r="G719" s="30">
        <v>20191206</v>
      </c>
      <c r="H719" s="30">
        <v>20201206</v>
      </c>
      <c r="I719" s="24">
        <v>140.166666666667</v>
      </c>
      <c r="J719" s="30">
        <v>20200331</v>
      </c>
      <c r="K719" s="17" t="s">
        <v>4199</v>
      </c>
      <c r="L719" s="17">
        <v>4.35</v>
      </c>
      <c r="M719" s="17" t="s">
        <v>449</v>
      </c>
      <c r="N719" s="17" t="s">
        <v>5859</v>
      </c>
      <c r="O719" s="17" t="s">
        <v>5860</v>
      </c>
      <c r="P719" s="17" t="s">
        <v>4202</v>
      </c>
      <c r="Q719" s="17" t="s">
        <v>4202</v>
      </c>
      <c r="R719" s="17" t="str">
        <f>VLOOKUP(O719,'[21]2019年11月-2020年3月31新贷款人员'!$O$5:$R$52,4,FALSE)</f>
        <v>毛晨丽</v>
      </c>
      <c r="S719" s="17" t="str">
        <f>VLOOKUP(O719,'[21]2019年11月-2020年3月31新贷款人员'!$O$5:$S$52,5,FALSE)</f>
        <v>00000067656663788889</v>
      </c>
      <c r="T719" s="9"/>
    </row>
    <row r="720" customHeight="1" spans="1:20">
      <c r="A720" s="17">
        <v>717</v>
      </c>
      <c r="B720" s="17" t="s">
        <v>5801</v>
      </c>
      <c r="C720" s="17" t="s">
        <v>5861</v>
      </c>
      <c r="D720" s="17" t="s">
        <v>5862</v>
      </c>
      <c r="E720" s="17">
        <v>4.35</v>
      </c>
      <c r="F720" s="19">
        <v>50000</v>
      </c>
      <c r="G720" s="30">
        <v>20191206</v>
      </c>
      <c r="H720" s="30">
        <v>20201206</v>
      </c>
      <c r="I720" s="17">
        <v>102.71</v>
      </c>
      <c r="J720" s="30">
        <v>20201223</v>
      </c>
      <c r="K720" s="17" t="s">
        <v>4333</v>
      </c>
      <c r="L720" s="17">
        <v>4.35</v>
      </c>
      <c r="M720" s="17" t="s">
        <v>150</v>
      </c>
      <c r="N720" s="17" t="s">
        <v>5861</v>
      </c>
      <c r="O720" s="17" t="s">
        <v>5863</v>
      </c>
      <c r="P720" s="17" t="s">
        <v>4202</v>
      </c>
      <c r="Q720" s="17" t="s">
        <v>4202</v>
      </c>
      <c r="R720" s="17" t="str">
        <f>VLOOKUP(O720,'[21]2019年11月-2020年3月31新贷款人员'!$O$5:$R$52,4,FALSE)</f>
        <v>杨礼彬</v>
      </c>
      <c r="S720" s="17" t="str">
        <f>VLOOKUP(O720,'[21]2019年11月-2020年3月31新贷款人员'!$O$5:$S$52,5,FALSE)</f>
        <v>00000023928433780889</v>
      </c>
      <c r="T720" s="9"/>
    </row>
    <row r="721" customHeight="1" spans="1:20">
      <c r="A721" s="17">
        <v>718</v>
      </c>
      <c r="B721" s="17" t="s">
        <v>5801</v>
      </c>
      <c r="C721" s="17" t="s">
        <v>5864</v>
      </c>
      <c r="D721" s="17" t="s">
        <v>2060</v>
      </c>
      <c r="E721" s="17">
        <v>4.35</v>
      </c>
      <c r="F721" s="19">
        <v>2000</v>
      </c>
      <c r="G721" s="30">
        <v>20191206</v>
      </c>
      <c r="H721" s="30">
        <v>20201206</v>
      </c>
      <c r="I721" s="17">
        <v>19.82</v>
      </c>
      <c r="J721" s="30">
        <v>20200226</v>
      </c>
      <c r="K721" s="17" t="s">
        <v>4333</v>
      </c>
      <c r="L721" s="17">
        <v>4.35</v>
      </c>
      <c r="M721" s="17" t="s">
        <v>150</v>
      </c>
      <c r="N721" s="17" t="s">
        <v>5864</v>
      </c>
      <c r="O721" s="17" t="s">
        <v>5865</v>
      </c>
      <c r="P721" s="17" t="s">
        <v>4202</v>
      </c>
      <c r="Q721" s="17" t="s">
        <v>4202</v>
      </c>
      <c r="R721" s="17" t="str">
        <f>VLOOKUP(O721,'[21]2019年11月-2020年3月31新贷款人员'!$O$5:$R$52,4,FALSE)</f>
        <v>张爱华</v>
      </c>
      <c r="S721" s="17" t="str">
        <f>VLOOKUP(O721,'[21]2019年11月-2020年3月31新贷款人员'!$O$5:$S$52,5,FALSE)</f>
        <v>37820002800018301</v>
      </c>
      <c r="T721" s="9"/>
    </row>
    <row r="722" customHeight="1" spans="1:20">
      <c r="A722" s="17">
        <v>719</v>
      </c>
      <c r="B722" s="17" t="s">
        <v>5801</v>
      </c>
      <c r="C722" s="17" t="s">
        <v>5866</v>
      </c>
      <c r="D722" s="17" t="s">
        <v>443</v>
      </c>
      <c r="E722" s="17">
        <v>4.35</v>
      </c>
      <c r="F722" s="19">
        <v>7000</v>
      </c>
      <c r="G722" s="30">
        <v>20191206</v>
      </c>
      <c r="H722" s="30">
        <v>20201206</v>
      </c>
      <c r="I722" s="24">
        <v>98.1166666666666</v>
      </c>
      <c r="J722" s="30">
        <v>20200331</v>
      </c>
      <c r="K722" s="17" t="s">
        <v>4199</v>
      </c>
      <c r="L722" s="17">
        <v>4.35</v>
      </c>
      <c r="M722" s="17" t="s">
        <v>150</v>
      </c>
      <c r="N722" s="17" t="s">
        <v>5866</v>
      </c>
      <c r="O722" s="17" t="s">
        <v>5867</v>
      </c>
      <c r="P722" s="17" t="s">
        <v>4202</v>
      </c>
      <c r="Q722" s="17" t="s">
        <v>4202</v>
      </c>
      <c r="R722" s="17" t="str">
        <f>VLOOKUP(O722,'[21]2019年11月-2020年3月31新贷款人员'!$O$5:$R$52,4,FALSE)</f>
        <v>王翠平</v>
      </c>
      <c r="S722" s="17" t="str">
        <f>VLOOKUP(O722,'[21]2019年11月-2020年3月31新贷款人员'!$O$5:$S$52,5,FALSE)</f>
        <v>623059137803607547</v>
      </c>
      <c r="T722" s="9"/>
    </row>
    <row r="723" customHeight="1" spans="1:20">
      <c r="A723" s="17">
        <v>720</v>
      </c>
      <c r="B723" s="17" t="s">
        <v>5801</v>
      </c>
      <c r="C723" s="17" t="s">
        <v>5829</v>
      </c>
      <c r="D723" s="17" t="s">
        <v>3051</v>
      </c>
      <c r="E723" s="17">
        <v>4.35</v>
      </c>
      <c r="F723" s="19">
        <v>10000</v>
      </c>
      <c r="G723" s="30">
        <v>20191211</v>
      </c>
      <c r="H723" s="30">
        <v>20201211</v>
      </c>
      <c r="I723" s="24">
        <v>134.125</v>
      </c>
      <c r="J723" s="30">
        <v>20200331</v>
      </c>
      <c r="K723" s="17" t="s">
        <v>4199</v>
      </c>
      <c r="L723" s="17">
        <v>4.35</v>
      </c>
      <c r="M723" s="17" t="s">
        <v>2849</v>
      </c>
      <c r="N723" s="17" t="s">
        <v>5829</v>
      </c>
      <c r="O723" s="17" t="s">
        <v>5868</v>
      </c>
      <c r="P723" s="17" t="s">
        <v>4202</v>
      </c>
      <c r="Q723" s="17" t="s">
        <v>4202</v>
      </c>
      <c r="R723" s="17" t="str">
        <f>VLOOKUP(O723,'[21]2019年11月-2020年3月31新贷款人员'!$O$5:$R$52,4,FALSE)</f>
        <v>李美灵</v>
      </c>
      <c r="S723" s="17" t="str">
        <f>VLOOKUP(O723,'[21]2019年11月-2020年3月31新贷款人员'!$O$5:$S$52,5,FALSE)</f>
        <v>623059137801179283</v>
      </c>
      <c r="T723" s="9"/>
    </row>
    <row r="724" customHeight="1" spans="1:20">
      <c r="A724" s="17">
        <v>721</v>
      </c>
      <c r="B724" s="17" t="s">
        <v>5801</v>
      </c>
      <c r="C724" s="17" t="s">
        <v>5869</v>
      </c>
      <c r="D724" s="17" t="s">
        <v>3052</v>
      </c>
      <c r="E724" s="17">
        <v>4.35</v>
      </c>
      <c r="F724" s="19">
        <v>50000</v>
      </c>
      <c r="G724" s="30">
        <v>20191213</v>
      </c>
      <c r="H724" s="30">
        <v>20201213</v>
      </c>
      <c r="I724" s="24">
        <v>658.541666666667</v>
      </c>
      <c r="J724" s="30">
        <v>20200331</v>
      </c>
      <c r="K724" s="17" t="s">
        <v>4199</v>
      </c>
      <c r="L724" s="17">
        <v>4.35</v>
      </c>
      <c r="M724" s="17" t="s">
        <v>436</v>
      </c>
      <c r="N724" s="17" t="s">
        <v>5869</v>
      </c>
      <c r="O724" s="17" t="s">
        <v>5870</v>
      </c>
      <c r="P724" s="17" t="s">
        <v>4202</v>
      </c>
      <c r="Q724" s="17" t="s">
        <v>4202</v>
      </c>
      <c r="R724" s="17" t="str">
        <f>VLOOKUP(O724,'[21]2019年11月-2020年3月31新贷款人员'!$O$5:$R$52,4,FALSE)</f>
        <v>黄永福</v>
      </c>
      <c r="S724" s="17" t="str">
        <f>VLOOKUP(O724,'[21]2019年11月-2020年3月31新贷款人员'!$O$5:$S$52,5,FALSE)</f>
        <v>37820002100014523</v>
      </c>
      <c r="T724" s="9"/>
    </row>
    <row r="725" customHeight="1" spans="1:20">
      <c r="A725" s="17">
        <v>722</v>
      </c>
      <c r="B725" s="17" t="s">
        <v>5801</v>
      </c>
      <c r="C725" s="17" t="s">
        <v>5829</v>
      </c>
      <c r="D725" s="17" t="s">
        <v>3053</v>
      </c>
      <c r="E725" s="17">
        <v>4.35</v>
      </c>
      <c r="F725" s="19">
        <v>50000</v>
      </c>
      <c r="G725" s="30">
        <v>20191216</v>
      </c>
      <c r="H725" s="30">
        <v>20201216</v>
      </c>
      <c r="I725" s="24">
        <v>640.416666666667</v>
      </c>
      <c r="J725" s="30">
        <v>20200331</v>
      </c>
      <c r="K725" s="17" t="s">
        <v>4199</v>
      </c>
      <c r="L725" s="17">
        <v>4.35</v>
      </c>
      <c r="M725" s="17" t="s">
        <v>1701</v>
      </c>
      <c r="N725" s="17" t="s">
        <v>5829</v>
      </c>
      <c r="O725" s="17" t="s">
        <v>5871</v>
      </c>
      <c r="P725" s="17" t="s">
        <v>4202</v>
      </c>
      <c r="Q725" s="17" t="s">
        <v>4202</v>
      </c>
      <c r="R725" s="17" t="str">
        <f>VLOOKUP(O725,'[21]2019年11月-2020年3月31新贷款人员'!$O$5:$R$52,4,FALSE)</f>
        <v>张梅灵</v>
      </c>
      <c r="S725" s="17" t="str">
        <f>VLOOKUP(O725,'[21]2019年11月-2020年3月31新贷款人员'!$O$5:$S$52,5,FALSE)</f>
        <v>623059137800810193</v>
      </c>
      <c r="T725" s="9"/>
    </row>
    <row r="726" customHeight="1" spans="1:20">
      <c r="A726" s="17">
        <v>723</v>
      </c>
      <c r="B726" s="17" t="s">
        <v>5801</v>
      </c>
      <c r="C726" s="17" t="s">
        <v>5804</v>
      </c>
      <c r="D726" s="17" t="s">
        <v>3054</v>
      </c>
      <c r="E726" s="17">
        <v>4.35</v>
      </c>
      <c r="F726" s="19">
        <v>50000</v>
      </c>
      <c r="G726" s="30">
        <v>20191223</v>
      </c>
      <c r="H726" s="30">
        <v>20201223</v>
      </c>
      <c r="I726" s="24">
        <v>598.125</v>
      </c>
      <c r="J726" s="30">
        <v>20200331</v>
      </c>
      <c r="K726" s="17" t="s">
        <v>4199</v>
      </c>
      <c r="L726" s="17">
        <v>4.35</v>
      </c>
      <c r="M726" s="17" t="s">
        <v>150</v>
      </c>
      <c r="N726" s="17" t="s">
        <v>5804</v>
      </c>
      <c r="O726" s="17" t="s">
        <v>5872</v>
      </c>
      <c r="P726" s="17" t="s">
        <v>4202</v>
      </c>
      <c r="Q726" s="17" t="s">
        <v>4202</v>
      </c>
      <c r="R726" s="17" t="str">
        <f>VLOOKUP(O726,'[21]2019年11月-2020年3月31新贷款人员'!$O$5:$R$52,4,FALSE)</f>
        <v>程庆国</v>
      </c>
      <c r="S726" s="17" t="str">
        <f>VLOOKUP(O726,'[21]2019年11月-2020年3月31新贷款人员'!$O$5:$S$52,5,FALSE)</f>
        <v>00000024190843788889</v>
      </c>
      <c r="T726" s="9"/>
    </row>
    <row r="727" customHeight="1" spans="1:20">
      <c r="A727" s="17">
        <v>724</v>
      </c>
      <c r="B727" s="17" t="s">
        <v>5801</v>
      </c>
      <c r="C727" s="17" t="s">
        <v>5873</v>
      </c>
      <c r="D727" s="17" t="s">
        <v>3055</v>
      </c>
      <c r="E727" s="17">
        <v>4.35</v>
      </c>
      <c r="F727" s="19">
        <v>50000</v>
      </c>
      <c r="G727" s="30">
        <v>20191224</v>
      </c>
      <c r="H727" s="30">
        <v>20201224</v>
      </c>
      <c r="I727" s="24">
        <v>592.083333333333</v>
      </c>
      <c r="J727" s="30">
        <v>20200331</v>
      </c>
      <c r="K727" s="17" t="s">
        <v>4199</v>
      </c>
      <c r="L727" s="17">
        <v>4.35</v>
      </c>
      <c r="M727" s="17" t="s">
        <v>27</v>
      </c>
      <c r="N727" s="17" t="s">
        <v>5873</v>
      </c>
      <c r="O727" s="17" t="s">
        <v>5874</v>
      </c>
      <c r="P727" s="17" t="s">
        <v>4202</v>
      </c>
      <c r="Q727" s="17" t="s">
        <v>4202</v>
      </c>
      <c r="R727" s="17" t="str">
        <f>VLOOKUP(O727,'[21]2019年11月-2020年3月31新贷款人员'!$O$5:$R$52,4,FALSE)</f>
        <v>谢从军</v>
      </c>
      <c r="S727" s="17" t="str">
        <f>VLOOKUP(O727,'[21]2019年11月-2020年3月31新贷款人员'!$O$5:$S$52,5,FALSE)</f>
        <v>00000023980163785889</v>
      </c>
      <c r="T727" s="9"/>
    </row>
    <row r="728" customHeight="1" spans="1:20">
      <c r="A728" s="17">
        <v>725</v>
      </c>
      <c r="B728" s="17" t="s">
        <v>5801</v>
      </c>
      <c r="C728" s="17" t="s">
        <v>5875</v>
      </c>
      <c r="D728" s="17" t="s">
        <v>599</v>
      </c>
      <c r="E728" s="17">
        <v>4.35</v>
      </c>
      <c r="F728" s="19">
        <v>50000</v>
      </c>
      <c r="G728" s="30">
        <v>20191224</v>
      </c>
      <c r="H728" s="30">
        <v>20201224</v>
      </c>
      <c r="I728" s="24">
        <v>592.083333333333</v>
      </c>
      <c r="J728" s="30">
        <v>20200331</v>
      </c>
      <c r="K728" s="17" t="s">
        <v>4199</v>
      </c>
      <c r="L728" s="17">
        <v>4.35</v>
      </c>
      <c r="M728" s="17" t="s">
        <v>3056</v>
      </c>
      <c r="N728" s="17" t="s">
        <v>5875</v>
      </c>
      <c r="O728" s="17" t="s">
        <v>5876</v>
      </c>
      <c r="P728" s="17" t="s">
        <v>4202</v>
      </c>
      <c r="Q728" s="17" t="s">
        <v>4202</v>
      </c>
      <c r="R728" s="17" t="str">
        <f>VLOOKUP(O728,'[21]2019年11月-2020年3月31新贷款人员'!$O$5:$R$52,4,FALSE)</f>
        <v>赵刘生</v>
      </c>
      <c r="S728" s="17" t="str">
        <f>VLOOKUP(O728,'[21]2019年11月-2020年3月31新贷款人员'!$O$5:$S$52,5,FALSE)</f>
        <v>623059137800731829</v>
      </c>
      <c r="T728" s="9"/>
    </row>
    <row r="729" customHeight="1" spans="1:20">
      <c r="A729" s="17">
        <v>726</v>
      </c>
      <c r="B729" s="17" t="s">
        <v>5801</v>
      </c>
      <c r="C729" s="17" t="s">
        <v>5825</v>
      </c>
      <c r="D729" s="17" t="s">
        <v>5877</v>
      </c>
      <c r="E729" s="17">
        <v>4.35</v>
      </c>
      <c r="F729" s="19">
        <v>3000</v>
      </c>
      <c r="G729" s="30">
        <v>20191224</v>
      </c>
      <c r="H729" s="30">
        <v>20201224</v>
      </c>
      <c r="I729" s="17">
        <v>2.17</v>
      </c>
      <c r="J729" s="30">
        <v>20201230</v>
      </c>
      <c r="K729" s="17" t="s">
        <v>4333</v>
      </c>
      <c r="L729" s="17">
        <v>4.35</v>
      </c>
      <c r="M729" s="17" t="s">
        <v>87</v>
      </c>
      <c r="N729" s="17" t="s">
        <v>5825</v>
      </c>
      <c r="O729" s="17" t="s">
        <v>5878</v>
      </c>
      <c r="P729" s="17" t="s">
        <v>4202</v>
      </c>
      <c r="Q729" s="17" t="s">
        <v>4202</v>
      </c>
      <c r="R729" s="17" t="str">
        <f>VLOOKUP(O729,'[21]2019年11月-2020年3月31新贷款人员'!$O$5:$R$52,4,FALSE)</f>
        <v>孙学林</v>
      </c>
      <c r="S729" s="17" t="str">
        <f>VLOOKUP(O729,'[21]2019年11月-2020年3月31新贷款人员'!$O$5:$S$52,5,FALSE)</f>
        <v>623059137801726042</v>
      </c>
      <c r="T729" s="9"/>
    </row>
    <row r="730" customHeight="1" spans="1:20">
      <c r="A730" s="17">
        <v>727</v>
      </c>
      <c r="B730" s="17" t="s">
        <v>5801</v>
      </c>
      <c r="C730" s="17" t="s">
        <v>5829</v>
      </c>
      <c r="D730" s="17" t="s">
        <v>3057</v>
      </c>
      <c r="E730" s="17">
        <v>4.35</v>
      </c>
      <c r="F730" s="19">
        <v>50000</v>
      </c>
      <c r="G730" s="30">
        <v>20191225</v>
      </c>
      <c r="H730" s="30">
        <v>20201225</v>
      </c>
      <c r="I730" s="24">
        <v>586.041666666667</v>
      </c>
      <c r="J730" s="30">
        <v>20200331</v>
      </c>
      <c r="K730" s="17" t="s">
        <v>4199</v>
      </c>
      <c r="L730" s="17">
        <v>4.35</v>
      </c>
      <c r="M730" s="17" t="s">
        <v>87</v>
      </c>
      <c r="N730" s="17" t="s">
        <v>5829</v>
      </c>
      <c r="O730" s="17" t="s">
        <v>5879</v>
      </c>
      <c r="P730" s="17" t="s">
        <v>4202</v>
      </c>
      <c r="Q730" s="17" t="s">
        <v>4202</v>
      </c>
      <c r="R730" s="17" t="str">
        <f>VLOOKUP(O730,'[21]2019年11月-2020年3月31新贷款人员'!$O$5:$R$52,4,FALSE)</f>
        <v>孙绍美</v>
      </c>
      <c r="S730" s="17" t="str">
        <f>VLOOKUP(O730,'[21]2019年11月-2020年3月31新贷款人员'!$O$5:$S$52,5,FALSE)</f>
        <v>00000024107913787889</v>
      </c>
      <c r="T730" s="9"/>
    </row>
    <row r="731" customHeight="1" spans="1:20">
      <c r="A731" s="17">
        <v>728</v>
      </c>
      <c r="B731" s="17" t="s">
        <v>5801</v>
      </c>
      <c r="C731" s="17" t="s">
        <v>5880</v>
      </c>
      <c r="D731" s="17" t="s">
        <v>3058</v>
      </c>
      <c r="E731" s="17">
        <v>4.35</v>
      </c>
      <c r="F731" s="19">
        <v>20000</v>
      </c>
      <c r="G731" s="30">
        <v>20191225</v>
      </c>
      <c r="H731" s="30">
        <v>20201225</v>
      </c>
      <c r="I731" s="24">
        <v>234.416666666667</v>
      </c>
      <c r="J731" s="30">
        <v>20200331</v>
      </c>
      <c r="K731" s="17" t="s">
        <v>4199</v>
      </c>
      <c r="L731" s="17">
        <v>4.35</v>
      </c>
      <c r="M731" s="17" t="s">
        <v>150</v>
      </c>
      <c r="N731" s="17" t="s">
        <v>5880</v>
      </c>
      <c r="O731" s="17" t="s">
        <v>5881</v>
      </c>
      <c r="P731" s="17" t="s">
        <v>4202</v>
      </c>
      <c r="Q731" s="17" t="s">
        <v>4202</v>
      </c>
      <c r="R731" s="17" t="str">
        <f>VLOOKUP(O731,'[21]2019年11月-2020年3月31新贷款人员'!$O$5:$R$52,4,FALSE)</f>
        <v>张卫东</v>
      </c>
      <c r="S731" s="17" t="str">
        <f>VLOOKUP(O731,'[21]2019年11月-2020年3月31新贷款人员'!$O$5:$S$52,5,FALSE)</f>
        <v>623059137801763052</v>
      </c>
      <c r="T731" s="9"/>
    </row>
    <row r="732" customHeight="1" spans="1:20">
      <c r="A732" s="17">
        <v>729</v>
      </c>
      <c r="B732" s="17" t="s">
        <v>5801</v>
      </c>
      <c r="C732" s="17" t="s">
        <v>5882</v>
      </c>
      <c r="D732" s="17" t="s">
        <v>3059</v>
      </c>
      <c r="E732" s="17">
        <v>4.35</v>
      </c>
      <c r="F732" s="19">
        <v>50000</v>
      </c>
      <c r="G732" s="30">
        <v>20191225</v>
      </c>
      <c r="H732" s="30">
        <v>20201225</v>
      </c>
      <c r="I732" s="24">
        <v>586.041666666667</v>
      </c>
      <c r="J732" s="30">
        <v>20200331</v>
      </c>
      <c r="K732" s="17" t="s">
        <v>4199</v>
      </c>
      <c r="L732" s="17">
        <v>4.35</v>
      </c>
      <c r="M732" s="17" t="s">
        <v>242</v>
      </c>
      <c r="N732" s="17" t="s">
        <v>5882</v>
      </c>
      <c r="O732" s="17" t="s">
        <v>5883</v>
      </c>
      <c r="P732" s="17" t="s">
        <v>4202</v>
      </c>
      <c r="Q732" s="17" t="s">
        <v>4202</v>
      </c>
      <c r="R732" s="17" t="str">
        <f>VLOOKUP(O732,'[21]2019年11月-2020年3月31新贷款人员'!$O$5:$R$52,4,FALSE)</f>
        <v>韩铁厂</v>
      </c>
      <c r="S732" s="17" t="str">
        <f>VLOOKUP(O732,'[21]2019年11月-2020年3月31新贷款人员'!$O$5:$S$52,5,FALSE)</f>
        <v>623059137801269068</v>
      </c>
      <c r="T732" s="9"/>
    </row>
    <row r="733" customHeight="1" spans="1:20">
      <c r="A733" s="17">
        <v>730</v>
      </c>
      <c r="B733" s="17" t="s">
        <v>71</v>
      </c>
      <c r="C733" s="17" t="s">
        <v>5884</v>
      </c>
      <c r="D733" s="17" t="s">
        <v>2008</v>
      </c>
      <c r="E733" s="17">
        <v>4.35</v>
      </c>
      <c r="F733" s="19">
        <v>3000</v>
      </c>
      <c r="G733" s="30">
        <v>20191111</v>
      </c>
      <c r="H733" s="30">
        <v>20201111</v>
      </c>
      <c r="I733" s="17">
        <v>51.11</v>
      </c>
      <c r="J733" s="30">
        <v>20200331</v>
      </c>
      <c r="K733" s="17" t="s">
        <v>4199</v>
      </c>
      <c r="L733" s="17">
        <v>4.35</v>
      </c>
      <c r="M733" s="17" t="s">
        <v>87</v>
      </c>
      <c r="N733" s="17" t="s">
        <v>5885</v>
      </c>
      <c r="O733" s="17" t="s">
        <v>5886</v>
      </c>
      <c r="P733" s="17" t="s">
        <v>4202</v>
      </c>
      <c r="Q733" s="17" t="s">
        <v>4202</v>
      </c>
      <c r="R733" s="30" t="s">
        <v>2008</v>
      </c>
      <c r="S733" s="30" t="s">
        <v>5887</v>
      </c>
      <c r="T733" s="29"/>
    </row>
    <row r="734" customHeight="1" spans="1:20">
      <c r="A734" s="17">
        <v>731</v>
      </c>
      <c r="B734" s="17" t="s">
        <v>71</v>
      </c>
      <c r="C734" s="17" t="s">
        <v>5888</v>
      </c>
      <c r="D734" s="17" t="s">
        <v>2009</v>
      </c>
      <c r="E734" s="17">
        <v>4.35</v>
      </c>
      <c r="F734" s="19">
        <v>3000</v>
      </c>
      <c r="G734" s="30">
        <v>20191114</v>
      </c>
      <c r="H734" s="30">
        <v>20201114</v>
      </c>
      <c r="I734" s="17">
        <v>50.03</v>
      </c>
      <c r="J734" s="30">
        <v>20200331</v>
      </c>
      <c r="K734" s="17" t="s">
        <v>4199</v>
      </c>
      <c r="L734" s="17">
        <v>4.35</v>
      </c>
      <c r="M734" s="17" t="s">
        <v>87</v>
      </c>
      <c r="N734" s="17" t="s">
        <v>5889</v>
      </c>
      <c r="O734" s="17" t="s">
        <v>5890</v>
      </c>
      <c r="P734" s="17" t="s">
        <v>4202</v>
      </c>
      <c r="Q734" s="17" t="s">
        <v>4202</v>
      </c>
      <c r="R734" s="17" t="str">
        <f>VLOOKUP(O734,'[7]2019年11月-2020年3月31新贷款人员'!$O$133:$R$1129,4,FALSE)</f>
        <v>杨子辉</v>
      </c>
      <c r="S734" s="17" t="str">
        <f>VLOOKUP(O734,'[7]2019年11月-2020年3月31新贷款人员'!$O$133:$S$1129,5,FALSE)</f>
        <v>623059137802743806</v>
      </c>
      <c r="T734" s="29"/>
    </row>
    <row r="735" customHeight="1" spans="1:20">
      <c r="A735" s="17">
        <v>732</v>
      </c>
      <c r="B735" s="17" t="s">
        <v>71</v>
      </c>
      <c r="C735" s="17" t="s">
        <v>5219</v>
      </c>
      <c r="D735" s="17" t="s">
        <v>2010</v>
      </c>
      <c r="E735" s="17">
        <v>4.35</v>
      </c>
      <c r="F735" s="19">
        <v>20000</v>
      </c>
      <c r="G735" s="30">
        <v>20191118</v>
      </c>
      <c r="H735" s="30">
        <v>20201118</v>
      </c>
      <c r="I735" s="17">
        <v>323.83</v>
      </c>
      <c r="J735" s="30">
        <v>20200331</v>
      </c>
      <c r="K735" s="17" t="s">
        <v>4199</v>
      </c>
      <c r="L735" s="17">
        <v>4.35</v>
      </c>
      <c r="M735" s="17" t="s">
        <v>27</v>
      </c>
      <c r="N735" s="17" t="s">
        <v>5891</v>
      </c>
      <c r="O735" s="17" t="s">
        <v>5892</v>
      </c>
      <c r="P735" s="17" t="s">
        <v>4202</v>
      </c>
      <c r="Q735" s="17" t="s">
        <v>4202</v>
      </c>
      <c r="R735" s="17" t="str">
        <f>VLOOKUP(O735,'[7]2019年11月-2020年3月31新贷款人员'!$O$133:$R$1129,4,FALSE)</f>
        <v>高学增</v>
      </c>
      <c r="S735" s="17" t="str">
        <f>VLOOKUP(O735,'[7]2019年11月-2020年3月31新贷款人员'!$O$133:$S$1129,5,FALSE)</f>
        <v>623059137802151489</v>
      </c>
      <c r="T735" s="29"/>
    </row>
    <row r="736" customHeight="1" spans="1:20">
      <c r="A736" s="17">
        <v>733</v>
      </c>
      <c r="B736" s="17" t="s">
        <v>71</v>
      </c>
      <c r="C736" s="17" t="s">
        <v>5893</v>
      </c>
      <c r="D736" s="17" t="s">
        <v>2013</v>
      </c>
      <c r="E736" s="17">
        <v>4.35</v>
      </c>
      <c r="F736" s="19">
        <v>20000</v>
      </c>
      <c r="G736" s="30">
        <v>20191119</v>
      </c>
      <c r="H736" s="30">
        <v>20201119</v>
      </c>
      <c r="I736" s="17">
        <v>321.42</v>
      </c>
      <c r="J736" s="30">
        <v>20200331</v>
      </c>
      <c r="K736" s="17" t="s">
        <v>4199</v>
      </c>
      <c r="L736" s="17">
        <v>4.35</v>
      </c>
      <c r="M736" s="17" t="s">
        <v>32</v>
      </c>
      <c r="N736" s="17" t="s">
        <v>5894</v>
      </c>
      <c r="O736" s="17" t="s">
        <v>5895</v>
      </c>
      <c r="P736" s="17" t="s">
        <v>4202</v>
      </c>
      <c r="Q736" s="17" t="s">
        <v>4202</v>
      </c>
      <c r="R736" s="17" t="str">
        <f>VLOOKUP(O736,'[7]2019年11月-2020年3月31新贷款人员'!$O$133:$R$1129,4,FALSE)</f>
        <v>胡香灵</v>
      </c>
      <c r="S736" s="17" t="str">
        <f>VLOOKUP(O736,'[7]2019年11月-2020年3月31新贷款人员'!$O$133:$S$1129,5,FALSE)</f>
        <v>623059137802856426</v>
      </c>
      <c r="T736" s="29"/>
    </row>
    <row r="737" customHeight="1" spans="1:20">
      <c r="A737" s="17">
        <v>734</v>
      </c>
      <c r="B737" s="17" t="s">
        <v>71</v>
      </c>
      <c r="C737" s="17" t="s">
        <v>5896</v>
      </c>
      <c r="D737" s="17" t="s">
        <v>2014</v>
      </c>
      <c r="E737" s="17">
        <v>4.35</v>
      </c>
      <c r="F737" s="19">
        <v>30000</v>
      </c>
      <c r="G737" s="30">
        <v>20191121</v>
      </c>
      <c r="H737" s="30">
        <v>20201121</v>
      </c>
      <c r="I737" s="17">
        <v>474.88</v>
      </c>
      <c r="J737" s="30">
        <v>20200331</v>
      </c>
      <c r="K737" s="17" t="s">
        <v>4199</v>
      </c>
      <c r="L737" s="17">
        <v>4.35</v>
      </c>
      <c r="M737" s="17" t="s">
        <v>87</v>
      </c>
      <c r="N737" s="17" t="s">
        <v>5897</v>
      </c>
      <c r="O737" s="17" t="s">
        <v>5898</v>
      </c>
      <c r="P737" s="17" t="s">
        <v>4202</v>
      </c>
      <c r="Q737" s="17" t="s">
        <v>4202</v>
      </c>
      <c r="R737" s="17" t="str">
        <f>VLOOKUP(O737,'[7]2019年11月-2020年3月31新贷款人员'!$O$133:$R$1129,4,FALSE)</f>
        <v>顾银河</v>
      </c>
      <c r="S737" s="17" t="str">
        <f>VLOOKUP(O737,'[7]2019年11月-2020年3月31新贷款人员'!$O$133:$S$1129,5,FALSE)</f>
        <v>623059137801896324</v>
      </c>
      <c r="T737" s="29"/>
    </row>
    <row r="738" customHeight="1" spans="1:20">
      <c r="A738" s="17">
        <v>735</v>
      </c>
      <c r="B738" s="17" t="s">
        <v>71</v>
      </c>
      <c r="C738" s="17" t="s">
        <v>5219</v>
      </c>
      <c r="D738" s="17" t="s">
        <v>2015</v>
      </c>
      <c r="E738" s="17">
        <v>4.35</v>
      </c>
      <c r="F738" s="19">
        <v>50000</v>
      </c>
      <c r="G738" s="30">
        <v>20191121</v>
      </c>
      <c r="H738" s="30">
        <v>20201121</v>
      </c>
      <c r="I738" s="17">
        <v>791.46</v>
      </c>
      <c r="J738" s="30">
        <v>20200331</v>
      </c>
      <c r="K738" s="17" t="s">
        <v>4199</v>
      </c>
      <c r="L738" s="17">
        <v>4.35</v>
      </c>
      <c r="M738" s="17" t="s">
        <v>87</v>
      </c>
      <c r="N738" s="17" t="s">
        <v>5899</v>
      </c>
      <c r="O738" s="17" t="s">
        <v>5900</v>
      </c>
      <c r="P738" s="17" t="s">
        <v>4202</v>
      </c>
      <c r="Q738" s="17" t="s">
        <v>4202</v>
      </c>
      <c r="R738" s="17" t="str">
        <f>VLOOKUP(O738,'[7]2019年11月-2020年3月31新贷款人员'!$O$133:$R$1129,4,FALSE)</f>
        <v>高万俊</v>
      </c>
      <c r="S738" s="17" t="str">
        <f>VLOOKUP(O738,'[7]2019年11月-2020年3月31新贷款人员'!$O$133:$S$1129,5,FALSE)</f>
        <v>623059137802857432</v>
      </c>
      <c r="T738" s="29"/>
    </row>
    <row r="739" customHeight="1" spans="1:20">
      <c r="A739" s="17">
        <v>736</v>
      </c>
      <c r="B739" s="17" t="s">
        <v>71</v>
      </c>
      <c r="C739" s="17" t="s">
        <v>5121</v>
      </c>
      <c r="D739" s="17" t="s">
        <v>2016</v>
      </c>
      <c r="E739" s="17">
        <v>4.35</v>
      </c>
      <c r="F739" s="19">
        <v>10000</v>
      </c>
      <c r="G739" s="30">
        <v>20191125</v>
      </c>
      <c r="H739" s="30">
        <v>20201125</v>
      </c>
      <c r="I739" s="17">
        <v>153.46</v>
      </c>
      <c r="J739" s="30">
        <v>20200331</v>
      </c>
      <c r="K739" s="17" t="s">
        <v>4199</v>
      </c>
      <c r="L739" s="17">
        <v>4.35</v>
      </c>
      <c r="M739" s="32" t="s">
        <v>5901</v>
      </c>
      <c r="N739" s="17" t="s">
        <v>5902</v>
      </c>
      <c r="O739" s="17" t="s">
        <v>5903</v>
      </c>
      <c r="P739" s="17" t="s">
        <v>4202</v>
      </c>
      <c r="Q739" s="17" t="s">
        <v>4202</v>
      </c>
      <c r="R739" s="17" t="str">
        <f>VLOOKUP(O739,'[7]2019年11月-2020年3月31新贷款人员'!$O$133:$R$1129,4,FALSE)</f>
        <v>李玉峰</v>
      </c>
      <c r="S739" s="17" t="str">
        <f>VLOOKUP(O739,'[7]2019年11月-2020年3月31新贷款人员'!$O$133:$S$1129,5,FALSE)</f>
        <v>623059137801801712</v>
      </c>
      <c r="T739" s="29"/>
    </row>
    <row r="740" customHeight="1" spans="1:20">
      <c r="A740" s="17">
        <v>737</v>
      </c>
      <c r="B740" s="17" t="s">
        <v>71</v>
      </c>
      <c r="C740" s="17" t="s">
        <v>5904</v>
      </c>
      <c r="D740" s="17" t="s">
        <v>2020</v>
      </c>
      <c r="E740" s="17">
        <v>4.35</v>
      </c>
      <c r="F740" s="19">
        <v>50000</v>
      </c>
      <c r="G740" s="30">
        <v>20191202</v>
      </c>
      <c r="H740" s="30">
        <v>20201202</v>
      </c>
      <c r="I740" s="17">
        <v>725</v>
      </c>
      <c r="J740" s="30">
        <v>20200331</v>
      </c>
      <c r="K740" s="17" t="s">
        <v>4199</v>
      </c>
      <c r="L740" s="17">
        <v>4.35</v>
      </c>
      <c r="M740" s="17" t="s">
        <v>32</v>
      </c>
      <c r="N740" s="17" t="s">
        <v>5905</v>
      </c>
      <c r="O740" s="17" t="s">
        <v>5906</v>
      </c>
      <c r="P740" s="17" t="s">
        <v>4202</v>
      </c>
      <c r="Q740" s="17" t="s">
        <v>4202</v>
      </c>
      <c r="R740" s="17" t="str">
        <f>VLOOKUP(O740,'[7]2019年11月-2020年3月31新贷款人员'!$O$133:$R$1129,4,FALSE)</f>
        <v>徐小社</v>
      </c>
      <c r="S740" s="17" t="str">
        <f>VLOOKUP(O740,'[7]2019年11月-2020年3月31新贷款人员'!$O$133:$S$1129,5,FALSE)</f>
        <v>623059137803611788</v>
      </c>
      <c r="T740" s="29"/>
    </row>
    <row r="741" customHeight="1" spans="1:20">
      <c r="A741" s="17">
        <v>738</v>
      </c>
      <c r="B741" s="17" t="s">
        <v>71</v>
      </c>
      <c r="C741" s="17" t="s">
        <v>5121</v>
      </c>
      <c r="D741" s="17" t="s">
        <v>2017</v>
      </c>
      <c r="E741" s="17">
        <v>4.35</v>
      </c>
      <c r="F741" s="19">
        <v>5000</v>
      </c>
      <c r="G741" s="30">
        <v>20191202</v>
      </c>
      <c r="H741" s="30">
        <v>20201202</v>
      </c>
      <c r="I741" s="17">
        <v>72.5</v>
      </c>
      <c r="J741" s="30">
        <v>20200331</v>
      </c>
      <c r="K741" s="17" t="s">
        <v>4199</v>
      </c>
      <c r="L741" s="17">
        <v>4.35</v>
      </c>
      <c r="M741" s="17" t="s">
        <v>333</v>
      </c>
      <c r="N741" s="17" t="s">
        <v>5907</v>
      </c>
      <c r="O741" s="17" t="s">
        <v>5908</v>
      </c>
      <c r="P741" s="17" t="s">
        <v>4202</v>
      </c>
      <c r="Q741" s="17" t="s">
        <v>4202</v>
      </c>
      <c r="R741" s="17" t="str">
        <f>VLOOKUP(O741,'[7]2019年11月-2020年3月31新贷款人员'!$O$133:$R$1129,4,FALSE)</f>
        <v>马献荣</v>
      </c>
      <c r="S741" s="17" t="str">
        <f>VLOOKUP(O741,'[7]2019年11月-2020年3月31新贷款人员'!$O$133:$S$1129,5,FALSE)</f>
        <v>623059137801304030</v>
      </c>
      <c r="T741" s="29"/>
    </row>
    <row r="742" customHeight="1" spans="1:20">
      <c r="A742" s="17">
        <v>739</v>
      </c>
      <c r="B742" s="17" t="s">
        <v>71</v>
      </c>
      <c r="C742" s="17" t="s">
        <v>5909</v>
      </c>
      <c r="D742" s="17" t="s">
        <v>2021</v>
      </c>
      <c r="E742" s="17">
        <v>4.35</v>
      </c>
      <c r="F742" s="19">
        <v>10000</v>
      </c>
      <c r="G742" s="30">
        <v>20191204</v>
      </c>
      <c r="H742" s="30">
        <v>20201204</v>
      </c>
      <c r="I742" s="17">
        <v>142.58</v>
      </c>
      <c r="J742" s="30">
        <v>20200331</v>
      </c>
      <c r="K742" s="17" t="s">
        <v>4199</v>
      </c>
      <c r="L742" s="17">
        <v>4.35</v>
      </c>
      <c r="M742" s="17" t="s">
        <v>1963</v>
      </c>
      <c r="N742" s="17" t="s">
        <v>5910</v>
      </c>
      <c r="O742" s="17" t="s">
        <v>5911</v>
      </c>
      <c r="P742" s="17" t="s">
        <v>4202</v>
      </c>
      <c r="Q742" s="17" t="s">
        <v>4202</v>
      </c>
      <c r="R742" s="17" t="str">
        <f>VLOOKUP(O742,'[7]2019年11月-2020年3月31新贷款人员'!$O$133:$R$1129,4,FALSE)</f>
        <v>王高良</v>
      </c>
      <c r="S742" s="17" t="str">
        <f>VLOOKUP(O742,'[7]2019年11月-2020年3月31新贷款人员'!$O$133:$S$1129,5,FALSE)</f>
        <v>623059137803258655</v>
      </c>
      <c r="T742" s="29"/>
    </row>
    <row r="743" customHeight="1" spans="1:20">
      <c r="A743" s="17">
        <v>740</v>
      </c>
      <c r="B743" s="17" t="s">
        <v>71</v>
      </c>
      <c r="C743" s="17" t="s">
        <v>5909</v>
      </c>
      <c r="D743" s="17" t="s">
        <v>2024</v>
      </c>
      <c r="E743" s="17">
        <v>4.35</v>
      </c>
      <c r="F743" s="19">
        <v>10000</v>
      </c>
      <c r="G743" s="30">
        <v>20191204</v>
      </c>
      <c r="H743" s="30">
        <v>20201204</v>
      </c>
      <c r="I743" s="17">
        <v>142.58</v>
      </c>
      <c r="J743" s="30">
        <v>20200331</v>
      </c>
      <c r="K743" s="17" t="s">
        <v>4199</v>
      </c>
      <c r="L743" s="17">
        <v>4.35</v>
      </c>
      <c r="M743" s="17" t="s">
        <v>87</v>
      </c>
      <c r="N743" s="17" t="s">
        <v>5910</v>
      </c>
      <c r="O743" s="17" t="s">
        <v>5912</v>
      </c>
      <c r="P743" s="17" t="s">
        <v>4202</v>
      </c>
      <c r="Q743" s="17" t="s">
        <v>4202</v>
      </c>
      <c r="R743" s="17" t="str">
        <f>VLOOKUP(O743,'[7]2019年11月-2020年3月31新贷款人员'!$O$133:$R$1129,4,FALSE)</f>
        <v>王刘记</v>
      </c>
      <c r="S743" s="17" t="str">
        <f>VLOOKUP(O743,'[7]2019年11月-2020年3月31新贷款人员'!$O$133:$S$1129,5,FALSE)</f>
        <v>623059137802934728</v>
      </c>
      <c r="T743" s="29"/>
    </row>
    <row r="744" customHeight="1" spans="1:20">
      <c r="A744" s="17">
        <v>741</v>
      </c>
      <c r="B744" s="17" t="s">
        <v>71</v>
      </c>
      <c r="C744" s="17" t="s">
        <v>5909</v>
      </c>
      <c r="D744" s="17" t="s">
        <v>2025</v>
      </c>
      <c r="E744" s="17">
        <v>4.35</v>
      </c>
      <c r="F744" s="19">
        <v>10000</v>
      </c>
      <c r="G744" s="30">
        <v>20191204</v>
      </c>
      <c r="H744" s="30">
        <v>20201204</v>
      </c>
      <c r="I744" s="17">
        <v>142.58</v>
      </c>
      <c r="J744" s="30">
        <v>20200331</v>
      </c>
      <c r="K744" s="17" t="s">
        <v>4199</v>
      </c>
      <c r="L744" s="17">
        <v>4.35</v>
      </c>
      <c r="M744" s="17" t="s">
        <v>87</v>
      </c>
      <c r="N744" s="17" t="s">
        <v>5913</v>
      </c>
      <c r="O744" s="17" t="s">
        <v>5914</v>
      </c>
      <c r="P744" s="17" t="s">
        <v>4202</v>
      </c>
      <c r="Q744" s="17" t="s">
        <v>4202</v>
      </c>
      <c r="R744" s="17" t="str">
        <f>VLOOKUP(O744,'[7]2019年11月-2020年3月31新贷款人员'!$O$133:$R$1129,4,FALSE)</f>
        <v>侯艳丽</v>
      </c>
      <c r="S744" s="17" t="str">
        <f>VLOOKUP(O744,'[7]2019年11月-2020年3月31新贷款人员'!$O$133:$S$1129,5,FALSE)</f>
        <v>623059137803610681</v>
      </c>
      <c r="T744" s="29"/>
    </row>
    <row r="745" customHeight="1" spans="1:20">
      <c r="A745" s="17">
        <v>742</v>
      </c>
      <c r="B745" s="17" t="s">
        <v>71</v>
      </c>
      <c r="C745" s="17" t="s">
        <v>5909</v>
      </c>
      <c r="D745" s="17" t="s">
        <v>2026</v>
      </c>
      <c r="E745" s="17">
        <v>4.35</v>
      </c>
      <c r="F745" s="19">
        <v>10000</v>
      </c>
      <c r="G745" s="30">
        <v>20191204</v>
      </c>
      <c r="H745" s="30">
        <v>20201204</v>
      </c>
      <c r="I745" s="17">
        <v>142.58</v>
      </c>
      <c r="J745" s="30">
        <v>20200331</v>
      </c>
      <c r="K745" s="17" t="s">
        <v>4199</v>
      </c>
      <c r="L745" s="17">
        <v>4.35</v>
      </c>
      <c r="M745" s="17" t="s">
        <v>87</v>
      </c>
      <c r="N745" s="17" t="s">
        <v>5915</v>
      </c>
      <c r="O745" s="17" t="s">
        <v>5916</v>
      </c>
      <c r="P745" s="17" t="s">
        <v>4202</v>
      </c>
      <c r="Q745" s="17" t="s">
        <v>4202</v>
      </c>
      <c r="R745" s="17" t="str">
        <f>VLOOKUP(O745,'[7]2019年11月-2020年3月31新贷款人员'!$O$133:$R$1129,4,FALSE)</f>
        <v>胡玉英</v>
      </c>
      <c r="S745" s="17" t="str">
        <f>VLOOKUP(O745,'[7]2019年11月-2020年3月31新贷款人员'!$O$133:$S$1129,5,FALSE)</f>
        <v>623059137800243916</v>
      </c>
      <c r="T745" s="29"/>
    </row>
    <row r="746" customHeight="1" spans="1:20">
      <c r="A746" s="17">
        <v>743</v>
      </c>
      <c r="B746" s="17" t="s">
        <v>71</v>
      </c>
      <c r="C746" s="17" t="s">
        <v>5909</v>
      </c>
      <c r="D746" s="17" t="s">
        <v>2027</v>
      </c>
      <c r="E746" s="17">
        <v>4.35</v>
      </c>
      <c r="F746" s="19">
        <v>10000</v>
      </c>
      <c r="G746" s="30">
        <v>20191204</v>
      </c>
      <c r="H746" s="30">
        <v>20201204</v>
      </c>
      <c r="I746" s="17">
        <v>142.58</v>
      </c>
      <c r="J746" s="30">
        <v>20200331</v>
      </c>
      <c r="K746" s="17" t="s">
        <v>4199</v>
      </c>
      <c r="L746" s="17">
        <v>4.35</v>
      </c>
      <c r="M746" s="17" t="s">
        <v>87</v>
      </c>
      <c r="N746" s="17" t="s">
        <v>5910</v>
      </c>
      <c r="O746" s="17" t="s">
        <v>5917</v>
      </c>
      <c r="P746" s="17" t="s">
        <v>4202</v>
      </c>
      <c r="Q746" s="17" t="s">
        <v>4202</v>
      </c>
      <c r="R746" s="17" t="str">
        <f>VLOOKUP(O746,'[7]2019年11月-2020年3月31新贷款人员'!$O$133:$R$1129,4,FALSE)</f>
        <v>刘彦荣</v>
      </c>
      <c r="S746" s="17" t="str">
        <f>VLOOKUP(O746,'[7]2019年11月-2020年3月31新贷款人员'!$O$133:$S$1129,5,FALSE)</f>
        <v>623059137800240383</v>
      </c>
      <c r="T746" s="29"/>
    </row>
    <row r="747" customHeight="1" spans="1:20">
      <c r="A747" s="17">
        <v>744</v>
      </c>
      <c r="B747" s="17" t="s">
        <v>71</v>
      </c>
      <c r="C747" s="17" t="s">
        <v>5884</v>
      </c>
      <c r="D747" s="17" t="s">
        <v>2028</v>
      </c>
      <c r="E747" s="17">
        <v>4.35</v>
      </c>
      <c r="F747" s="19">
        <v>3000</v>
      </c>
      <c r="G747" s="30">
        <v>20191209</v>
      </c>
      <c r="H747" s="30">
        <v>20201209</v>
      </c>
      <c r="I747" s="17">
        <v>40.96</v>
      </c>
      <c r="J747" s="30">
        <v>20200331</v>
      </c>
      <c r="K747" s="17" t="s">
        <v>4199</v>
      </c>
      <c r="L747" s="17">
        <v>4.35</v>
      </c>
      <c r="M747" s="17" t="s">
        <v>27</v>
      </c>
      <c r="N747" s="17" t="s">
        <v>5885</v>
      </c>
      <c r="O747" s="17" t="s">
        <v>5918</v>
      </c>
      <c r="P747" s="17" t="s">
        <v>4202</v>
      </c>
      <c r="Q747" s="17" t="s">
        <v>4202</v>
      </c>
      <c r="R747" s="19" t="s">
        <v>2028</v>
      </c>
      <c r="S747" s="30" t="s">
        <v>5919</v>
      </c>
      <c r="T747" s="29"/>
    </row>
    <row r="748" customHeight="1" spans="1:20">
      <c r="A748" s="17">
        <v>745</v>
      </c>
      <c r="B748" s="17" t="s">
        <v>71</v>
      </c>
      <c r="C748" s="17" t="s">
        <v>5920</v>
      </c>
      <c r="D748" s="17" t="s">
        <v>2029</v>
      </c>
      <c r="E748" s="17">
        <v>4.35</v>
      </c>
      <c r="F748" s="19">
        <v>3000</v>
      </c>
      <c r="G748" s="30">
        <v>20191210</v>
      </c>
      <c r="H748" s="30">
        <v>20201210</v>
      </c>
      <c r="I748" s="17">
        <v>40.6</v>
      </c>
      <c r="J748" s="30">
        <v>20200331</v>
      </c>
      <c r="K748" s="17" t="s">
        <v>4199</v>
      </c>
      <c r="L748" s="17">
        <v>4.35</v>
      </c>
      <c r="M748" s="17" t="s">
        <v>87</v>
      </c>
      <c r="N748" s="17" t="s">
        <v>5921</v>
      </c>
      <c r="O748" s="17" t="s">
        <v>5922</v>
      </c>
      <c r="P748" s="17" t="s">
        <v>4202</v>
      </c>
      <c r="Q748" s="17" t="s">
        <v>4202</v>
      </c>
      <c r="R748" s="17" t="str">
        <f>VLOOKUP(O748,'[7]2019年11月-2020年3月31新贷款人员'!$O$133:$R$1129,4,FALSE)</f>
        <v>张银环</v>
      </c>
      <c r="S748" s="17" t="str">
        <f>VLOOKUP(O748,'[7]2019年11月-2020年3月31新贷款人员'!$O$133:$S$1129,5,FALSE)</f>
        <v>623059137803611259</v>
      </c>
      <c r="T748" s="29"/>
    </row>
    <row r="749" customHeight="1" spans="1:20">
      <c r="A749" s="17">
        <v>746</v>
      </c>
      <c r="B749" s="17" t="s">
        <v>71</v>
      </c>
      <c r="C749" s="17" t="s">
        <v>5923</v>
      </c>
      <c r="D749" s="17" t="s">
        <v>2032</v>
      </c>
      <c r="E749" s="17">
        <v>4.35</v>
      </c>
      <c r="F749" s="19">
        <v>10000</v>
      </c>
      <c r="G749" s="30">
        <v>20191212</v>
      </c>
      <c r="H749" s="30">
        <v>20201212</v>
      </c>
      <c r="I749" s="17">
        <v>132.92</v>
      </c>
      <c r="J749" s="30">
        <v>20200331</v>
      </c>
      <c r="K749" s="17" t="s">
        <v>4199</v>
      </c>
      <c r="L749" s="17">
        <v>4.35</v>
      </c>
      <c r="M749" s="17" t="s">
        <v>87</v>
      </c>
      <c r="N749" s="17" t="s">
        <v>5924</v>
      </c>
      <c r="O749" s="17" t="s">
        <v>5925</v>
      </c>
      <c r="P749" s="17" t="s">
        <v>4202</v>
      </c>
      <c r="Q749" s="17" t="s">
        <v>4202</v>
      </c>
      <c r="R749" s="17" t="str">
        <f>VLOOKUP(O749,'[7]2019年11月-2020年3月31新贷款人员'!$O$133:$R$1129,4,FALSE)</f>
        <v>王荣花</v>
      </c>
      <c r="S749" s="17" t="str">
        <f>VLOOKUP(O749,'[7]2019年11月-2020年3月31新贷款人员'!$O$133:$S$1129,5,FALSE)</f>
        <v>623059137803031151</v>
      </c>
      <c r="T749" s="29"/>
    </row>
    <row r="750" customHeight="1" spans="1:20">
      <c r="A750" s="17">
        <v>747</v>
      </c>
      <c r="B750" s="17" t="s">
        <v>71</v>
      </c>
      <c r="C750" s="17" t="s">
        <v>5926</v>
      </c>
      <c r="D750" s="17" t="s">
        <v>4179</v>
      </c>
      <c r="E750" s="17">
        <v>4.35</v>
      </c>
      <c r="F750" s="19">
        <v>10000</v>
      </c>
      <c r="G750" s="30">
        <v>20191212</v>
      </c>
      <c r="H750" s="30">
        <v>20201212</v>
      </c>
      <c r="I750" s="17">
        <v>126.87</v>
      </c>
      <c r="J750" s="30">
        <v>20200326</v>
      </c>
      <c r="K750" s="17" t="s">
        <v>4333</v>
      </c>
      <c r="L750" s="17">
        <v>4.35</v>
      </c>
      <c r="M750" s="17" t="s">
        <v>87</v>
      </c>
      <c r="N750" s="17" t="s">
        <v>5927</v>
      </c>
      <c r="O750" s="17" t="s">
        <v>5928</v>
      </c>
      <c r="P750" s="17" t="s">
        <v>4202</v>
      </c>
      <c r="Q750" s="17" t="s">
        <v>4202</v>
      </c>
      <c r="R750" s="17" t="str">
        <f>VLOOKUP(O750,'[7]2019年11月-2020年3月31新贷款人员'!$O$133:$R$1129,4,FALSE)</f>
        <v>王刘中</v>
      </c>
      <c r="S750" s="17" t="str">
        <f>VLOOKUP(O750,'[7]2019年11月-2020年3月31新贷款人员'!$O$133:$S$1129,5,FALSE)</f>
        <v>623059137803309862</v>
      </c>
      <c r="T750" s="29"/>
    </row>
    <row r="751" customHeight="1" spans="1:20">
      <c r="A751" s="17">
        <v>748</v>
      </c>
      <c r="B751" s="17" t="s">
        <v>71</v>
      </c>
      <c r="C751" s="17" t="s">
        <v>5904</v>
      </c>
      <c r="D751" s="17" t="s">
        <v>2033</v>
      </c>
      <c r="E751" s="17">
        <v>4.35</v>
      </c>
      <c r="F751" s="19">
        <v>50000</v>
      </c>
      <c r="G751" s="30">
        <v>20191218</v>
      </c>
      <c r="H751" s="30">
        <v>20201218</v>
      </c>
      <c r="I751" s="17">
        <v>628.33</v>
      </c>
      <c r="J751" s="30">
        <v>20200331</v>
      </c>
      <c r="K751" s="17" t="s">
        <v>4199</v>
      </c>
      <c r="L751" s="17">
        <v>4.35</v>
      </c>
      <c r="M751" s="17" t="s">
        <v>474</v>
      </c>
      <c r="N751" s="17" t="s">
        <v>5929</v>
      </c>
      <c r="O751" s="17" t="s">
        <v>5930</v>
      </c>
      <c r="P751" s="17" t="s">
        <v>4202</v>
      </c>
      <c r="Q751" s="17" t="s">
        <v>4202</v>
      </c>
      <c r="R751" s="17" t="str">
        <f>VLOOKUP(O751,'[7]2019年11月-2020年3月31新贷款人员'!$O$133:$R$1129,4,FALSE)</f>
        <v>李建华</v>
      </c>
      <c r="S751" s="17" t="str">
        <f>VLOOKUP(O751,'[7]2019年11月-2020年3月31新贷款人员'!$O$133:$S$1129,5,FALSE)</f>
        <v>623059137801348201</v>
      </c>
      <c r="T751" s="29"/>
    </row>
    <row r="752" customHeight="1" spans="1:20">
      <c r="A752" s="17">
        <v>749</v>
      </c>
      <c r="B752" s="17" t="s">
        <v>71</v>
      </c>
      <c r="C752" s="17" t="s">
        <v>5931</v>
      </c>
      <c r="D752" s="17" t="s">
        <v>2036</v>
      </c>
      <c r="E752" s="17">
        <v>4.35</v>
      </c>
      <c r="F752" s="19">
        <v>5000</v>
      </c>
      <c r="G752" s="30">
        <v>20191220</v>
      </c>
      <c r="H752" s="30">
        <v>20201220</v>
      </c>
      <c r="I752" s="17">
        <v>61.63</v>
      </c>
      <c r="J752" s="30">
        <v>20200331</v>
      </c>
      <c r="K752" s="17" t="s">
        <v>4199</v>
      </c>
      <c r="L752" s="17">
        <v>4.35</v>
      </c>
      <c r="M752" s="17" t="s">
        <v>150</v>
      </c>
      <c r="N752" s="17" t="s">
        <v>5932</v>
      </c>
      <c r="O752" s="17" t="s">
        <v>5933</v>
      </c>
      <c r="P752" s="17" t="s">
        <v>4202</v>
      </c>
      <c r="Q752" s="17" t="s">
        <v>4202</v>
      </c>
      <c r="R752" s="17" t="str">
        <f>VLOOKUP(O752,'[7]2019年11月-2020年3月31新贷款人员'!$O$133:$R$1129,4,FALSE)</f>
        <v>张文伍</v>
      </c>
      <c r="S752" s="17" t="str">
        <f>VLOOKUP(O752,'[7]2019年11月-2020年3月31新贷款人员'!$O$133:$S$1129,5,FALSE)</f>
        <v>623059137803106177</v>
      </c>
      <c r="T752" s="29"/>
    </row>
    <row r="753" customHeight="1" spans="1:20">
      <c r="A753" s="17">
        <v>750</v>
      </c>
      <c r="B753" s="17" t="s">
        <v>71</v>
      </c>
      <c r="C753" s="17" t="s">
        <v>5931</v>
      </c>
      <c r="D753" s="17" t="s">
        <v>2039</v>
      </c>
      <c r="E753" s="17">
        <v>4.35</v>
      </c>
      <c r="F753" s="19">
        <v>3000</v>
      </c>
      <c r="G753" s="30">
        <v>20191221</v>
      </c>
      <c r="H753" s="30">
        <v>20201221</v>
      </c>
      <c r="I753" s="17">
        <v>36.61</v>
      </c>
      <c r="J753" s="30">
        <v>20200331</v>
      </c>
      <c r="K753" s="17" t="s">
        <v>4199</v>
      </c>
      <c r="L753" s="17">
        <v>4.35</v>
      </c>
      <c r="M753" s="17" t="s">
        <v>150</v>
      </c>
      <c r="N753" s="17" t="s">
        <v>5934</v>
      </c>
      <c r="O753" s="17" t="s">
        <v>5935</v>
      </c>
      <c r="P753" s="17" t="s">
        <v>4202</v>
      </c>
      <c r="Q753" s="17" t="s">
        <v>4202</v>
      </c>
      <c r="R753" s="17" t="str">
        <f>VLOOKUP(O753,'[7]2019年11月-2020年3月31新贷款人员'!$O$133:$R$1129,4,FALSE)</f>
        <v>梁银良</v>
      </c>
      <c r="S753" s="17" t="str">
        <f>VLOOKUP(O753,'[7]2019年11月-2020年3月31新贷款人员'!$O$133:$S$1129,5,FALSE)</f>
        <v>623059137801730275</v>
      </c>
      <c r="T753" s="29"/>
    </row>
    <row r="754" customHeight="1" spans="1:20">
      <c r="A754" s="17">
        <v>751</v>
      </c>
      <c r="B754" s="17" t="s">
        <v>71</v>
      </c>
      <c r="C754" s="17" t="s">
        <v>5931</v>
      </c>
      <c r="D754" s="17" t="s">
        <v>2042</v>
      </c>
      <c r="E754" s="17">
        <v>4.35</v>
      </c>
      <c r="F754" s="19">
        <v>3000</v>
      </c>
      <c r="G754" s="30">
        <v>20191221</v>
      </c>
      <c r="H754" s="30">
        <v>20201221</v>
      </c>
      <c r="I754" s="17">
        <v>36.61</v>
      </c>
      <c r="J754" s="30">
        <v>20200331</v>
      </c>
      <c r="K754" s="17" t="s">
        <v>4199</v>
      </c>
      <c r="L754" s="17">
        <v>4.35</v>
      </c>
      <c r="M754" s="17" t="s">
        <v>150</v>
      </c>
      <c r="N754" s="17" t="s">
        <v>5936</v>
      </c>
      <c r="O754" s="17" t="s">
        <v>5937</v>
      </c>
      <c r="P754" s="17" t="s">
        <v>4202</v>
      </c>
      <c r="Q754" s="17" t="s">
        <v>4202</v>
      </c>
      <c r="R754" s="17" t="str">
        <f>VLOOKUP(O754,'[7]2019年11月-2020年3月31新贷款人员'!$O$133:$R$1129,4,FALSE)</f>
        <v>陈来全</v>
      </c>
      <c r="S754" s="17" t="str">
        <f>VLOOKUP(O754,'[7]2019年11月-2020年3月31新贷款人员'!$O$133:$S$1129,5,FALSE)</f>
        <v>623059137803641819</v>
      </c>
      <c r="T754" s="29"/>
    </row>
    <row r="755" s="3" customFormat="1" customHeight="1" spans="1:16380">
      <c r="A755" s="17">
        <v>752</v>
      </c>
      <c r="B755" s="17" t="s">
        <v>71</v>
      </c>
      <c r="C755" s="17" t="s">
        <v>5931</v>
      </c>
      <c r="D755" s="17" t="s">
        <v>3420</v>
      </c>
      <c r="E755" s="17">
        <v>4.35</v>
      </c>
      <c r="F755" s="19">
        <v>3000</v>
      </c>
      <c r="G755" s="30">
        <v>20191221</v>
      </c>
      <c r="H755" s="30">
        <v>20201221</v>
      </c>
      <c r="I755" s="17">
        <v>0.36</v>
      </c>
      <c r="J755" s="30">
        <v>20191222</v>
      </c>
      <c r="K755" s="17" t="s">
        <v>4333</v>
      </c>
      <c r="L755" s="17">
        <v>4.35</v>
      </c>
      <c r="M755" s="17" t="s">
        <v>32</v>
      </c>
      <c r="N755" s="17" t="s">
        <v>5938</v>
      </c>
      <c r="O755" s="74" t="s">
        <v>5939</v>
      </c>
      <c r="P755" s="17" t="s">
        <v>4202</v>
      </c>
      <c r="Q755" s="17" t="s">
        <v>4202</v>
      </c>
      <c r="R755" s="17" t="str">
        <f>VLOOKUP(O755,'[7]2019年11月-2020年3月31新贷款人员'!$O$133:$R$1129,4,FALSE)</f>
        <v>梁金齐</v>
      </c>
      <c r="S755" s="17" t="str">
        <f>VLOOKUP(O755,'[7]2019年11月-2020年3月31新贷款人员'!$O$133:$S$1129,5,FALSE)</f>
        <v>623059137803286037</v>
      </c>
      <c r="T755" s="29"/>
      <c r="U755" s="1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  <c r="CH755" s="43"/>
      <c r="CI755" s="43"/>
      <c r="CJ755" s="4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3"/>
      <c r="CY755" s="43"/>
      <c r="CZ755" s="43"/>
      <c r="DA755" s="43"/>
      <c r="DB755" s="43"/>
      <c r="DC755" s="43"/>
      <c r="DD755" s="43"/>
      <c r="DE755" s="43"/>
      <c r="DF755" s="43"/>
      <c r="DG755" s="43"/>
      <c r="DH755" s="43"/>
      <c r="DI755" s="43"/>
      <c r="DJ755" s="43"/>
      <c r="DK755" s="43"/>
      <c r="DL755" s="43"/>
      <c r="DM755" s="43"/>
      <c r="DN755" s="43"/>
      <c r="DO755" s="43"/>
      <c r="DP755" s="43"/>
      <c r="DQ755" s="43"/>
      <c r="DR755" s="43"/>
      <c r="DS755" s="43"/>
      <c r="DT755" s="43"/>
      <c r="DU755" s="43"/>
      <c r="DV755" s="43"/>
      <c r="DW755" s="43"/>
      <c r="DX755" s="43"/>
      <c r="DY755" s="43"/>
      <c r="DZ755" s="43"/>
      <c r="EA755" s="43"/>
      <c r="EB755" s="43"/>
      <c r="EC755" s="43"/>
      <c r="ED755" s="43"/>
      <c r="EE755" s="43"/>
      <c r="EF755" s="43"/>
      <c r="EG755" s="43"/>
      <c r="EH755" s="43"/>
      <c r="EI755" s="43"/>
      <c r="EJ755" s="43"/>
      <c r="EK755" s="43"/>
      <c r="EL755" s="43"/>
      <c r="EM755" s="43"/>
      <c r="EN755" s="43"/>
      <c r="EO755" s="43"/>
      <c r="EP755" s="43"/>
      <c r="EQ755" s="43"/>
      <c r="ER755" s="43"/>
      <c r="ES755" s="43"/>
      <c r="ET755" s="43"/>
      <c r="EU755" s="43"/>
      <c r="EV755" s="43"/>
      <c r="EW755" s="43"/>
      <c r="EX755" s="43"/>
      <c r="EY755" s="43"/>
      <c r="EZ755" s="43"/>
      <c r="FA755" s="43"/>
      <c r="FB755" s="43"/>
      <c r="FC755" s="43"/>
      <c r="FD755" s="43"/>
      <c r="FE755" s="43"/>
      <c r="FF755" s="43"/>
      <c r="FG755" s="43"/>
      <c r="FH755" s="43"/>
      <c r="FI755" s="43"/>
      <c r="FJ755" s="43"/>
      <c r="FK755" s="43"/>
      <c r="FL755" s="43"/>
      <c r="FM755" s="43"/>
      <c r="FN755" s="43"/>
      <c r="FO755" s="43"/>
      <c r="FP755" s="43"/>
      <c r="FQ755" s="43"/>
      <c r="FR755" s="43"/>
      <c r="FS755" s="43"/>
      <c r="FT755" s="43"/>
      <c r="FU755" s="43"/>
      <c r="FV755" s="43"/>
      <c r="FW755" s="43"/>
      <c r="FX755" s="43"/>
      <c r="FY755" s="43"/>
      <c r="FZ755" s="43"/>
      <c r="GA755" s="43"/>
      <c r="GB755" s="43"/>
      <c r="GC755" s="43"/>
      <c r="GD755" s="43"/>
      <c r="GE755" s="43"/>
      <c r="GF755" s="43"/>
      <c r="GG755" s="43"/>
      <c r="GH755" s="43"/>
      <c r="GI755" s="43"/>
      <c r="GJ755" s="43"/>
      <c r="GK755" s="43"/>
      <c r="GL755" s="43"/>
      <c r="GM755" s="43"/>
      <c r="GN755" s="43"/>
      <c r="GO755" s="43"/>
      <c r="GP755" s="43"/>
      <c r="GQ755" s="43"/>
      <c r="GR755" s="43"/>
      <c r="GS755" s="43"/>
      <c r="GT755" s="43"/>
      <c r="GU755" s="43"/>
      <c r="GV755" s="43"/>
      <c r="GW755" s="43"/>
      <c r="GX755" s="43"/>
      <c r="GY755" s="43"/>
      <c r="GZ755" s="43"/>
      <c r="HA755" s="43"/>
      <c r="HB755" s="43"/>
      <c r="HC755" s="43"/>
      <c r="HD755" s="43"/>
      <c r="HE755" s="43"/>
      <c r="HF755" s="43"/>
      <c r="HG755" s="43"/>
      <c r="HH755" s="43"/>
      <c r="HI755" s="43"/>
      <c r="HJ755" s="43"/>
      <c r="HK755" s="43"/>
      <c r="HL755" s="43"/>
      <c r="HM755" s="43"/>
      <c r="HN755" s="43"/>
      <c r="HO755" s="43"/>
      <c r="HP755" s="43"/>
      <c r="HQ755" s="43"/>
      <c r="HR755" s="43"/>
      <c r="HS755" s="43"/>
      <c r="HT755" s="43"/>
      <c r="HU755" s="43"/>
      <c r="HV755" s="43"/>
      <c r="HW755" s="43"/>
      <c r="HX755" s="43"/>
      <c r="HY755" s="43"/>
      <c r="HZ755" s="43"/>
      <c r="IA755" s="43"/>
      <c r="IB755" s="43"/>
      <c r="IC755" s="43"/>
      <c r="ID755" s="43"/>
      <c r="IE755" s="43"/>
      <c r="IF755" s="43"/>
      <c r="IG755" s="43"/>
      <c r="IH755" s="43"/>
      <c r="II755" s="43"/>
      <c r="IJ755" s="43"/>
      <c r="IK755" s="43"/>
      <c r="IL755" s="43"/>
      <c r="IM755" s="43"/>
      <c r="IN755" s="43"/>
      <c r="IO755" s="43"/>
      <c r="IP755" s="43"/>
      <c r="IQ755" s="43"/>
      <c r="IR755" s="43"/>
      <c r="IS755" s="43"/>
      <c r="IT755" s="43"/>
      <c r="IU755" s="43"/>
      <c r="IV755" s="43"/>
      <c r="IW755" s="43"/>
      <c r="IX755" s="43"/>
      <c r="IY755" s="43"/>
      <c r="IZ755" s="43"/>
      <c r="JA755" s="43"/>
      <c r="JB755" s="43"/>
      <c r="JC755" s="43"/>
      <c r="JD755" s="43"/>
      <c r="JE755" s="43"/>
      <c r="JF755" s="43"/>
      <c r="JG755" s="43"/>
      <c r="JH755" s="43"/>
      <c r="JI755" s="43"/>
      <c r="JJ755" s="43"/>
      <c r="JK755" s="43"/>
      <c r="JL755" s="43"/>
      <c r="JM755" s="43"/>
      <c r="JN755" s="43"/>
      <c r="JO755" s="43"/>
      <c r="JP755" s="43"/>
      <c r="JQ755" s="43"/>
      <c r="JR755" s="43"/>
      <c r="JS755" s="43"/>
      <c r="JT755" s="43"/>
      <c r="JU755" s="43"/>
      <c r="JV755" s="43"/>
      <c r="JW755" s="43"/>
      <c r="JX755" s="43"/>
      <c r="JY755" s="43"/>
      <c r="JZ755" s="43"/>
      <c r="KA755" s="43"/>
      <c r="KB755" s="43"/>
      <c r="KC755" s="43"/>
      <c r="KD755" s="43"/>
      <c r="KE755" s="43"/>
      <c r="KF755" s="43"/>
      <c r="KG755" s="43"/>
      <c r="KH755" s="43"/>
      <c r="KI755" s="43"/>
      <c r="KJ755" s="43"/>
      <c r="KK755" s="43"/>
      <c r="KL755" s="43"/>
      <c r="KM755" s="43"/>
      <c r="KN755" s="43"/>
      <c r="KO755" s="43"/>
      <c r="KP755" s="43"/>
      <c r="KQ755" s="43"/>
      <c r="KR755" s="43"/>
      <c r="KS755" s="43"/>
      <c r="KT755" s="43"/>
      <c r="KU755" s="43"/>
      <c r="KV755" s="43"/>
      <c r="KW755" s="43"/>
      <c r="KX755" s="43"/>
      <c r="KY755" s="43"/>
      <c r="KZ755" s="43"/>
      <c r="LA755" s="43"/>
      <c r="LB755" s="43"/>
      <c r="LC755" s="43"/>
      <c r="LD755" s="43"/>
      <c r="LE755" s="43"/>
      <c r="LF755" s="43"/>
      <c r="LG755" s="43"/>
      <c r="LH755" s="43"/>
      <c r="LI755" s="43"/>
      <c r="LJ755" s="43"/>
      <c r="LK755" s="43"/>
      <c r="LL755" s="43"/>
      <c r="LM755" s="43"/>
      <c r="LN755" s="43"/>
      <c r="LO755" s="43"/>
      <c r="LP755" s="43"/>
      <c r="LQ755" s="43"/>
      <c r="LR755" s="43"/>
      <c r="LS755" s="43"/>
      <c r="LT755" s="43"/>
      <c r="LU755" s="43"/>
      <c r="LV755" s="43"/>
      <c r="LW755" s="43"/>
      <c r="LX755" s="43"/>
      <c r="LY755" s="43"/>
      <c r="LZ755" s="43"/>
      <c r="MA755" s="43"/>
      <c r="MB755" s="43"/>
      <c r="MC755" s="43"/>
      <c r="MD755" s="43"/>
      <c r="ME755" s="43"/>
      <c r="MF755" s="43"/>
      <c r="MG755" s="43"/>
      <c r="MH755" s="43"/>
      <c r="MI755" s="43"/>
      <c r="MJ755" s="43"/>
      <c r="MK755" s="43"/>
      <c r="ML755" s="43"/>
      <c r="MM755" s="43"/>
      <c r="MN755" s="43"/>
      <c r="MO755" s="43"/>
      <c r="MP755" s="43"/>
      <c r="MQ755" s="43"/>
      <c r="MR755" s="43"/>
      <c r="MS755" s="43"/>
      <c r="MT755" s="43"/>
      <c r="MU755" s="43"/>
      <c r="MV755" s="43"/>
      <c r="MW755" s="43"/>
      <c r="MX755" s="43"/>
      <c r="MY755" s="43"/>
      <c r="MZ755" s="43"/>
      <c r="NA755" s="43"/>
      <c r="NB755" s="43"/>
      <c r="NC755" s="43"/>
      <c r="ND755" s="43"/>
      <c r="NE755" s="43"/>
      <c r="NF755" s="43"/>
      <c r="NG755" s="43"/>
      <c r="NH755" s="43"/>
      <c r="NI755" s="43"/>
      <c r="NJ755" s="43"/>
      <c r="NK755" s="43"/>
      <c r="NL755" s="43"/>
      <c r="NM755" s="43"/>
      <c r="NN755" s="43"/>
      <c r="NO755" s="43"/>
      <c r="NP755" s="43"/>
      <c r="NQ755" s="43"/>
      <c r="NR755" s="43"/>
      <c r="NS755" s="43"/>
      <c r="NT755" s="43"/>
      <c r="NU755" s="43"/>
      <c r="NV755" s="43"/>
      <c r="NW755" s="43"/>
      <c r="NX755" s="43"/>
      <c r="NY755" s="43"/>
      <c r="NZ755" s="43"/>
      <c r="OA755" s="43"/>
      <c r="OB755" s="43"/>
      <c r="OC755" s="43"/>
      <c r="OD755" s="43"/>
      <c r="OE755" s="43"/>
      <c r="OF755" s="43"/>
      <c r="OG755" s="43"/>
      <c r="OH755" s="43"/>
      <c r="OI755" s="43"/>
      <c r="OJ755" s="43"/>
      <c r="OK755" s="43"/>
      <c r="OL755" s="43"/>
      <c r="OM755" s="43"/>
      <c r="ON755" s="43"/>
      <c r="OO755" s="43"/>
      <c r="OP755" s="43"/>
      <c r="OQ755" s="43"/>
      <c r="OR755" s="43"/>
      <c r="OS755" s="43"/>
      <c r="OT755" s="43"/>
      <c r="OU755" s="43"/>
      <c r="OV755" s="43"/>
      <c r="OW755" s="43"/>
      <c r="OX755" s="43"/>
      <c r="OY755" s="43"/>
      <c r="OZ755" s="43"/>
      <c r="PA755" s="43"/>
      <c r="PB755" s="43"/>
      <c r="PC755" s="43"/>
      <c r="PD755" s="43"/>
      <c r="PE755" s="43"/>
      <c r="PF755" s="43"/>
      <c r="PG755" s="43"/>
      <c r="PH755" s="43"/>
      <c r="PI755" s="43"/>
      <c r="PJ755" s="43"/>
      <c r="PK755" s="43"/>
      <c r="PL755" s="43"/>
      <c r="PM755" s="43"/>
      <c r="PN755" s="43"/>
      <c r="PO755" s="43"/>
      <c r="PP755" s="43"/>
      <c r="PQ755" s="43"/>
      <c r="PR755" s="43"/>
      <c r="PS755" s="43"/>
      <c r="PT755" s="43"/>
      <c r="PU755" s="43"/>
      <c r="PV755" s="43"/>
      <c r="PW755" s="43"/>
      <c r="PX755" s="43"/>
      <c r="PY755" s="43"/>
      <c r="PZ755" s="43"/>
      <c r="QA755" s="43"/>
      <c r="QB755" s="43"/>
      <c r="QC755" s="43"/>
      <c r="QD755" s="43"/>
      <c r="QE755" s="43"/>
      <c r="QF755" s="43"/>
      <c r="QG755" s="43"/>
      <c r="QH755" s="43"/>
      <c r="QI755" s="43"/>
      <c r="QJ755" s="43"/>
      <c r="QK755" s="43"/>
      <c r="QL755" s="43"/>
      <c r="QM755" s="43"/>
      <c r="QN755" s="43"/>
      <c r="QO755" s="43"/>
      <c r="QP755" s="43"/>
      <c r="QQ755" s="43"/>
      <c r="QR755" s="43"/>
      <c r="QS755" s="43"/>
      <c r="QT755" s="43"/>
      <c r="QU755" s="43"/>
      <c r="QV755" s="43"/>
      <c r="QW755" s="43"/>
      <c r="QX755" s="43"/>
      <c r="QY755" s="43"/>
      <c r="QZ755" s="43"/>
      <c r="RA755" s="43"/>
      <c r="RB755" s="43"/>
      <c r="RC755" s="43"/>
      <c r="RD755" s="43"/>
      <c r="RE755" s="43"/>
      <c r="RF755" s="43"/>
      <c r="RG755" s="43"/>
      <c r="RH755" s="43"/>
      <c r="RI755" s="43"/>
      <c r="RJ755" s="43"/>
      <c r="RK755" s="43"/>
      <c r="RL755" s="43"/>
      <c r="RM755" s="43"/>
      <c r="RN755" s="43"/>
      <c r="RO755" s="43"/>
      <c r="RP755" s="43"/>
      <c r="RQ755" s="43"/>
      <c r="RR755" s="43"/>
      <c r="RS755" s="43"/>
      <c r="RT755" s="43"/>
      <c r="RU755" s="43"/>
      <c r="RV755" s="43"/>
      <c r="RW755" s="43"/>
      <c r="RX755" s="43"/>
      <c r="RY755" s="43"/>
      <c r="RZ755" s="43"/>
      <c r="SA755" s="43"/>
      <c r="SB755" s="43"/>
      <c r="SC755" s="43"/>
      <c r="SD755" s="43"/>
      <c r="SE755" s="43"/>
      <c r="SF755" s="43"/>
      <c r="SG755" s="43"/>
      <c r="SH755" s="43"/>
      <c r="SI755" s="43"/>
      <c r="SJ755" s="43"/>
      <c r="SK755" s="43"/>
      <c r="SL755" s="43"/>
      <c r="SM755" s="43"/>
      <c r="SN755" s="43"/>
      <c r="SO755" s="43"/>
      <c r="SP755" s="43"/>
      <c r="SQ755" s="43"/>
      <c r="SR755" s="43"/>
      <c r="SS755" s="43"/>
      <c r="ST755" s="43"/>
      <c r="SU755" s="43"/>
      <c r="SV755" s="43"/>
      <c r="SW755" s="43"/>
      <c r="SX755" s="43"/>
      <c r="SY755" s="43"/>
      <c r="SZ755" s="43"/>
      <c r="TA755" s="43"/>
      <c r="TB755" s="43"/>
      <c r="TC755" s="43"/>
      <c r="TD755" s="43"/>
      <c r="TE755" s="43"/>
      <c r="TF755" s="43"/>
      <c r="TG755" s="43"/>
      <c r="TH755" s="43"/>
      <c r="TI755" s="43"/>
      <c r="TJ755" s="43"/>
      <c r="TK755" s="43"/>
      <c r="TL755" s="43"/>
      <c r="TM755" s="43"/>
      <c r="TN755" s="43"/>
      <c r="TO755" s="43"/>
      <c r="TP755" s="43"/>
      <c r="TQ755" s="43"/>
      <c r="TR755" s="43"/>
      <c r="TS755" s="43"/>
      <c r="TT755" s="43"/>
      <c r="TU755" s="43"/>
      <c r="TV755" s="43"/>
      <c r="TW755" s="43"/>
      <c r="TX755" s="43"/>
      <c r="TY755" s="43"/>
      <c r="TZ755" s="43"/>
      <c r="UA755" s="43"/>
      <c r="UB755" s="43"/>
      <c r="UC755" s="43"/>
      <c r="UD755" s="43"/>
      <c r="UE755" s="43"/>
      <c r="UF755" s="43"/>
      <c r="UG755" s="43"/>
      <c r="UH755" s="43"/>
      <c r="UI755" s="43"/>
      <c r="UJ755" s="43"/>
      <c r="UK755" s="43"/>
      <c r="UL755" s="43"/>
      <c r="UM755" s="43"/>
      <c r="UN755" s="43"/>
      <c r="UO755" s="43"/>
      <c r="UP755" s="43"/>
      <c r="UQ755" s="43"/>
      <c r="UR755" s="43"/>
      <c r="US755" s="43"/>
      <c r="UT755" s="43"/>
      <c r="UU755" s="43"/>
      <c r="UV755" s="43"/>
      <c r="UW755" s="43"/>
      <c r="UX755" s="43"/>
      <c r="UY755" s="43"/>
      <c r="UZ755" s="43"/>
      <c r="VA755" s="43"/>
      <c r="VB755" s="43"/>
      <c r="VC755" s="43"/>
      <c r="VD755" s="43"/>
      <c r="VE755" s="43"/>
      <c r="VF755" s="43"/>
      <c r="VG755" s="43"/>
      <c r="VH755" s="43"/>
      <c r="VI755" s="43"/>
      <c r="VJ755" s="43"/>
      <c r="VK755" s="43"/>
      <c r="VL755" s="43"/>
      <c r="VM755" s="43"/>
      <c r="VN755" s="43"/>
      <c r="VO755" s="43"/>
      <c r="VP755" s="43"/>
      <c r="VQ755" s="43"/>
      <c r="VR755" s="43"/>
      <c r="VS755" s="43"/>
      <c r="VT755" s="43"/>
      <c r="VU755" s="43"/>
      <c r="VV755" s="43"/>
      <c r="VW755" s="43"/>
      <c r="VX755" s="43"/>
      <c r="VY755" s="43"/>
      <c r="VZ755" s="43"/>
      <c r="WA755" s="43"/>
      <c r="WB755" s="43"/>
      <c r="WC755" s="43"/>
      <c r="WD755" s="43"/>
      <c r="WE755" s="43"/>
      <c r="WF755" s="43"/>
      <c r="WG755" s="43"/>
      <c r="WH755" s="43"/>
      <c r="WI755" s="43"/>
      <c r="WJ755" s="43"/>
      <c r="WK755" s="43"/>
      <c r="WL755" s="43"/>
      <c r="WM755" s="43"/>
      <c r="WN755" s="43"/>
      <c r="WO755" s="43"/>
      <c r="WP755" s="43"/>
      <c r="WQ755" s="43"/>
      <c r="WR755" s="43"/>
      <c r="WS755" s="43"/>
      <c r="WT755" s="43"/>
      <c r="WU755" s="43"/>
      <c r="WV755" s="43"/>
      <c r="WW755" s="43"/>
      <c r="WX755" s="43"/>
      <c r="WY755" s="43"/>
      <c r="WZ755" s="43"/>
      <c r="XA755" s="43"/>
      <c r="XB755" s="43"/>
      <c r="XC755" s="43"/>
      <c r="XD755" s="43"/>
      <c r="XE755" s="43"/>
      <c r="XF755" s="43"/>
      <c r="XG755" s="43"/>
      <c r="XH755" s="43"/>
      <c r="XI755" s="43"/>
      <c r="XJ755" s="43"/>
      <c r="XK755" s="43"/>
      <c r="XL755" s="43"/>
      <c r="XM755" s="43"/>
      <c r="XN755" s="43"/>
      <c r="XO755" s="43"/>
      <c r="XP755" s="43"/>
      <c r="XQ755" s="43"/>
      <c r="XR755" s="43"/>
      <c r="XS755" s="43"/>
      <c r="XT755" s="43"/>
      <c r="XU755" s="43"/>
      <c r="XV755" s="43"/>
      <c r="XW755" s="43"/>
      <c r="XX755" s="43"/>
      <c r="XY755" s="43"/>
      <c r="XZ755" s="43"/>
      <c r="YA755" s="43"/>
      <c r="YB755" s="43"/>
      <c r="YC755" s="43"/>
      <c r="YD755" s="43"/>
      <c r="YE755" s="43"/>
      <c r="YF755" s="43"/>
      <c r="YG755" s="43"/>
      <c r="YH755" s="43"/>
      <c r="YI755" s="43"/>
      <c r="YJ755" s="43"/>
      <c r="YK755" s="43"/>
      <c r="YL755" s="43"/>
      <c r="YM755" s="43"/>
      <c r="YN755" s="43"/>
      <c r="YO755" s="43"/>
      <c r="YP755" s="43"/>
      <c r="YQ755" s="43"/>
      <c r="YR755" s="43"/>
      <c r="YS755" s="43"/>
      <c r="YT755" s="43"/>
      <c r="YU755" s="43"/>
      <c r="YV755" s="43"/>
      <c r="YW755" s="43"/>
      <c r="YX755" s="43"/>
      <c r="YY755" s="43"/>
      <c r="YZ755" s="43"/>
      <c r="ZA755" s="43"/>
      <c r="ZB755" s="43"/>
      <c r="ZC755" s="43"/>
      <c r="ZD755" s="43"/>
      <c r="ZE755" s="43"/>
      <c r="ZF755" s="43"/>
      <c r="ZG755" s="43"/>
      <c r="ZH755" s="43"/>
      <c r="ZI755" s="43"/>
      <c r="ZJ755" s="43"/>
      <c r="ZK755" s="43"/>
      <c r="ZL755" s="43"/>
      <c r="ZM755" s="43"/>
      <c r="ZN755" s="43"/>
      <c r="ZO755" s="43"/>
      <c r="ZP755" s="43"/>
      <c r="ZQ755" s="43"/>
      <c r="ZR755" s="43"/>
      <c r="ZS755" s="43"/>
      <c r="ZT755" s="43"/>
      <c r="ZU755" s="43"/>
      <c r="ZV755" s="43"/>
      <c r="ZW755" s="43"/>
      <c r="ZX755" s="43"/>
      <c r="ZY755" s="43"/>
      <c r="ZZ755" s="43"/>
      <c r="AAA755" s="43"/>
      <c r="AAB755" s="43"/>
      <c r="AAC755" s="43"/>
      <c r="AAD755" s="43"/>
      <c r="AAE755" s="43"/>
      <c r="AAF755" s="43"/>
      <c r="AAG755" s="43"/>
      <c r="AAH755" s="43"/>
      <c r="AAI755" s="43"/>
      <c r="AAJ755" s="43"/>
      <c r="AAK755" s="43"/>
      <c r="AAL755" s="43"/>
      <c r="AAM755" s="43"/>
      <c r="AAN755" s="43"/>
      <c r="AAO755" s="43"/>
      <c r="AAP755" s="43"/>
      <c r="AAQ755" s="43"/>
      <c r="AAR755" s="43"/>
      <c r="AAS755" s="43"/>
      <c r="AAT755" s="43"/>
      <c r="AAU755" s="43"/>
      <c r="AAV755" s="43"/>
      <c r="AAW755" s="43"/>
      <c r="AAX755" s="43"/>
      <c r="AAY755" s="43"/>
      <c r="AAZ755" s="43"/>
      <c r="ABA755" s="43"/>
      <c r="ABB755" s="43"/>
      <c r="ABC755" s="43"/>
      <c r="ABD755" s="43"/>
      <c r="ABE755" s="43"/>
      <c r="ABF755" s="43"/>
      <c r="ABG755" s="43"/>
      <c r="ABH755" s="43"/>
      <c r="ABI755" s="43"/>
      <c r="ABJ755" s="43"/>
      <c r="ABK755" s="43"/>
      <c r="ABL755" s="43"/>
      <c r="ABM755" s="43"/>
      <c r="ABN755" s="43"/>
      <c r="ABO755" s="43"/>
      <c r="ABP755" s="43"/>
      <c r="ABQ755" s="43"/>
      <c r="ABR755" s="43"/>
      <c r="ABS755" s="43"/>
      <c r="ABT755" s="43"/>
      <c r="ABU755" s="43"/>
      <c r="ABV755" s="43"/>
      <c r="ABW755" s="43"/>
      <c r="ABX755" s="43"/>
      <c r="ABY755" s="43"/>
      <c r="ABZ755" s="43"/>
      <c r="ACA755" s="43"/>
      <c r="ACB755" s="43"/>
      <c r="ACC755" s="43"/>
      <c r="ACD755" s="43"/>
      <c r="ACE755" s="43"/>
      <c r="ACF755" s="43"/>
      <c r="ACG755" s="43"/>
      <c r="ACH755" s="43"/>
      <c r="ACI755" s="43"/>
      <c r="ACJ755" s="43"/>
      <c r="ACK755" s="43"/>
      <c r="ACL755" s="43"/>
      <c r="ACM755" s="43"/>
      <c r="ACN755" s="43"/>
      <c r="ACO755" s="43"/>
      <c r="ACP755" s="43"/>
      <c r="ACQ755" s="43"/>
      <c r="ACR755" s="43"/>
      <c r="ACS755" s="43"/>
      <c r="ACT755" s="43"/>
      <c r="ACU755" s="43"/>
      <c r="ACV755" s="43"/>
      <c r="ACW755" s="43"/>
      <c r="ACX755" s="43"/>
      <c r="ACY755" s="43"/>
      <c r="ACZ755" s="43"/>
      <c r="ADA755" s="43"/>
      <c r="ADB755" s="43"/>
      <c r="ADC755" s="43"/>
      <c r="ADD755" s="43"/>
      <c r="ADE755" s="43"/>
      <c r="ADF755" s="43"/>
      <c r="ADG755" s="43"/>
      <c r="ADH755" s="43"/>
      <c r="ADI755" s="43"/>
      <c r="ADJ755" s="43"/>
      <c r="ADK755" s="43"/>
      <c r="ADL755" s="43"/>
      <c r="ADM755" s="43"/>
      <c r="ADN755" s="43"/>
      <c r="ADO755" s="43"/>
      <c r="ADP755" s="43"/>
      <c r="ADQ755" s="43"/>
      <c r="ADR755" s="43"/>
      <c r="ADS755" s="43"/>
      <c r="ADT755" s="43"/>
      <c r="ADU755" s="43"/>
      <c r="ADV755" s="43"/>
      <c r="ADW755" s="43"/>
      <c r="ADX755" s="43"/>
      <c r="ADY755" s="43"/>
      <c r="ADZ755" s="43"/>
      <c r="AEA755" s="43"/>
      <c r="AEB755" s="43"/>
      <c r="AEC755" s="43"/>
      <c r="AED755" s="43"/>
      <c r="AEE755" s="43"/>
      <c r="AEF755" s="43"/>
      <c r="AEG755" s="43"/>
      <c r="AEH755" s="43"/>
      <c r="AEI755" s="43"/>
      <c r="AEJ755" s="43"/>
      <c r="AEK755" s="43"/>
      <c r="AEL755" s="43"/>
      <c r="AEM755" s="43"/>
      <c r="AEN755" s="43"/>
      <c r="AEO755" s="43"/>
      <c r="AEP755" s="43"/>
      <c r="AEQ755" s="43"/>
      <c r="AER755" s="43"/>
      <c r="AES755" s="43"/>
      <c r="AET755" s="43"/>
      <c r="AEU755" s="43"/>
      <c r="AEV755" s="43"/>
      <c r="AEW755" s="43"/>
      <c r="AEX755" s="43"/>
      <c r="AEY755" s="43"/>
      <c r="AEZ755" s="43"/>
      <c r="AFA755" s="43"/>
      <c r="AFB755" s="43"/>
      <c r="AFC755" s="43"/>
      <c r="AFD755" s="43"/>
      <c r="AFE755" s="43"/>
      <c r="AFF755" s="43"/>
      <c r="AFG755" s="43"/>
      <c r="AFH755" s="43"/>
      <c r="AFI755" s="43"/>
      <c r="AFJ755" s="43"/>
      <c r="AFK755" s="43"/>
      <c r="AFL755" s="43"/>
      <c r="AFM755" s="43"/>
      <c r="AFN755" s="43"/>
      <c r="AFO755" s="43"/>
      <c r="AFP755" s="43"/>
      <c r="AFQ755" s="43"/>
      <c r="AFR755" s="43"/>
      <c r="AFS755" s="43"/>
      <c r="AFT755" s="43"/>
      <c r="AFU755" s="43"/>
      <c r="AFV755" s="43"/>
      <c r="AFW755" s="43"/>
      <c r="AFX755" s="43"/>
      <c r="AFY755" s="43"/>
      <c r="AFZ755" s="43"/>
      <c r="AGA755" s="43"/>
      <c r="AGB755" s="43"/>
      <c r="AGC755" s="43"/>
      <c r="AGD755" s="43"/>
      <c r="AGE755" s="43"/>
      <c r="AGF755" s="43"/>
      <c r="AGG755" s="43"/>
      <c r="AGH755" s="43"/>
      <c r="AGI755" s="43"/>
      <c r="AGJ755" s="43"/>
      <c r="AGK755" s="43"/>
      <c r="AGL755" s="43"/>
      <c r="AGM755" s="43"/>
      <c r="AGN755" s="43"/>
      <c r="AGO755" s="43"/>
      <c r="AGP755" s="43"/>
      <c r="AGQ755" s="43"/>
      <c r="AGR755" s="43"/>
      <c r="AGS755" s="43"/>
      <c r="AGT755" s="43"/>
      <c r="AGU755" s="43"/>
      <c r="AGV755" s="43"/>
      <c r="AGW755" s="43"/>
      <c r="AGX755" s="43"/>
      <c r="AGY755" s="43"/>
      <c r="AGZ755" s="43"/>
      <c r="AHA755" s="43"/>
      <c r="AHB755" s="43"/>
      <c r="AHC755" s="43"/>
      <c r="AHD755" s="43"/>
      <c r="AHE755" s="43"/>
      <c r="AHF755" s="43"/>
      <c r="AHG755" s="43"/>
      <c r="AHH755" s="43"/>
      <c r="AHI755" s="43"/>
      <c r="AHJ755" s="43"/>
      <c r="AHK755" s="43"/>
      <c r="AHL755" s="43"/>
      <c r="AHM755" s="43"/>
      <c r="AHN755" s="43"/>
      <c r="AHO755" s="43"/>
      <c r="AHP755" s="43"/>
      <c r="AHQ755" s="43"/>
      <c r="AHR755" s="43"/>
      <c r="AHS755" s="43"/>
      <c r="AHT755" s="43"/>
      <c r="AHU755" s="43"/>
      <c r="AHV755" s="43"/>
      <c r="AHW755" s="43"/>
      <c r="AHX755" s="43"/>
      <c r="AHY755" s="43"/>
      <c r="AHZ755" s="43"/>
      <c r="AIA755" s="43"/>
      <c r="AIB755" s="43"/>
      <c r="AIC755" s="43"/>
      <c r="AID755" s="43"/>
      <c r="AIE755" s="43"/>
      <c r="AIF755" s="43"/>
      <c r="AIG755" s="43"/>
      <c r="AIH755" s="43"/>
      <c r="AII755" s="43"/>
      <c r="AIJ755" s="43"/>
      <c r="AIK755" s="43"/>
      <c r="AIL755" s="43"/>
      <c r="AIM755" s="43"/>
      <c r="AIN755" s="43"/>
      <c r="AIO755" s="43"/>
      <c r="AIP755" s="43"/>
      <c r="AIQ755" s="43"/>
      <c r="AIR755" s="43"/>
      <c r="AIS755" s="43"/>
      <c r="AIT755" s="43"/>
      <c r="AIU755" s="43"/>
      <c r="AIV755" s="43"/>
      <c r="AIW755" s="43"/>
      <c r="AIX755" s="43"/>
      <c r="AIY755" s="43"/>
      <c r="AIZ755" s="43"/>
      <c r="AJA755" s="43"/>
      <c r="AJB755" s="43"/>
      <c r="AJC755" s="43"/>
      <c r="AJD755" s="43"/>
      <c r="AJE755" s="43"/>
      <c r="AJF755" s="43"/>
      <c r="AJG755" s="43"/>
      <c r="AJH755" s="43"/>
      <c r="AJI755" s="43"/>
      <c r="AJJ755" s="43"/>
      <c r="AJK755" s="43"/>
      <c r="AJL755" s="43"/>
      <c r="AJM755" s="43"/>
      <c r="AJN755" s="43"/>
      <c r="AJO755" s="43"/>
      <c r="AJP755" s="43"/>
      <c r="AJQ755" s="43"/>
      <c r="AJR755" s="43"/>
      <c r="AJS755" s="43"/>
      <c r="AJT755" s="43"/>
      <c r="AJU755" s="43"/>
      <c r="AJV755" s="43"/>
      <c r="AJW755" s="43"/>
      <c r="AJX755" s="43"/>
      <c r="AJY755" s="43"/>
      <c r="AJZ755" s="43"/>
      <c r="AKA755" s="43"/>
      <c r="AKB755" s="43"/>
      <c r="AKC755" s="43"/>
      <c r="AKD755" s="43"/>
      <c r="AKE755" s="43"/>
      <c r="AKF755" s="43"/>
      <c r="AKG755" s="43"/>
      <c r="AKH755" s="43"/>
      <c r="AKI755" s="43"/>
      <c r="AKJ755" s="43"/>
      <c r="AKK755" s="43"/>
      <c r="AKL755" s="43"/>
      <c r="AKM755" s="43"/>
      <c r="AKN755" s="43"/>
      <c r="AKO755" s="43"/>
      <c r="AKP755" s="43"/>
      <c r="AKQ755" s="43"/>
      <c r="AKR755" s="43"/>
      <c r="AKS755" s="43"/>
      <c r="AKT755" s="43"/>
      <c r="AKU755" s="43"/>
      <c r="AKV755" s="43"/>
      <c r="AKW755" s="43"/>
      <c r="AKX755" s="43"/>
      <c r="AKY755" s="43"/>
      <c r="AKZ755" s="43"/>
      <c r="ALA755" s="43"/>
      <c r="ALB755" s="43"/>
      <c r="ALC755" s="43"/>
      <c r="ALD755" s="43"/>
      <c r="ALE755" s="43"/>
      <c r="ALF755" s="43"/>
      <c r="ALG755" s="43"/>
      <c r="ALH755" s="43"/>
      <c r="ALI755" s="43"/>
      <c r="ALJ755" s="43"/>
      <c r="ALK755" s="43"/>
      <c r="ALL755" s="43"/>
      <c r="ALM755" s="43"/>
      <c r="ALN755" s="43"/>
      <c r="ALO755" s="43"/>
      <c r="ALP755" s="43"/>
      <c r="ALQ755" s="43"/>
      <c r="ALR755" s="43"/>
      <c r="ALS755" s="43"/>
      <c r="ALT755" s="43"/>
      <c r="ALU755" s="43"/>
      <c r="ALV755" s="43"/>
      <c r="ALW755" s="43"/>
      <c r="ALX755" s="43"/>
      <c r="ALY755" s="43"/>
      <c r="ALZ755" s="43"/>
      <c r="AMA755" s="43"/>
      <c r="AMB755" s="43"/>
      <c r="AMC755" s="43"/>
      <c r="AMD755" s="43"/>
      <c r="AME755" s="43"/>
      <c r="AMF755" s="43"/>
      <c r="AMG755" s="43"/>
      <c r="AMH755" s="43"/>
      <c r="AMI755" s="43"/>
      <c r="AMJ755" s="43"/>
      <c r="AMK755" s="43"/>
      <c r="AML755" s="43"/>
      <c r="AMM755" s="43"/>
      <c r="AMN755" s="43"/>
      <c r="AMO755" s="43"/>
      <c r="AMP755" s="43"/>
      <c r="AMQ755" s="43"/>
      <c r="AMR755" s="43"/>
      <c r="AMS755" s="43"/>
      <c r="AMT755" s="43"/>
      <c r="AMU755" s="43"/>
      <c r="AMV755" s="43"/>
      <c r="AMW755" s="43"/>
      <c r="AMX755" s="43"/>
      <c r="AMY755" s="43"/>
      <c r="AMZ755" s="43"/>
      <c r="ANA755" s="43"/>
      <c r="ANB755" s="43"/>
      <c r="ANC755" s="43"/>
      <c r="AND755" s="43"/>
      <c r="ANE755" s="43"/>
      <c r="ANF755" s="43"/>
      <c r="ANG755" s="43"/>
      <c r="ANH755" s="43"/>
      <c r="ANI755" s="43"/>
      <c r="ANJ755" s="43"/>
      <c r="ANK755" s="43"/>
      <c r="ANL755" s="43"/>
      <c r="ANM755" s="43"/>
      <c r="ANN755" s="43"/>
      <c r="ANO755" s="43"/>
      <c r="ANP755" s="43"/>
      <c r="ANQ755" s="43"/>
      <c r="ANR755" s="43"/>
      <c r="ANS755" s="43"/>
      <c r="ANT755" s="43"/>
      <c r="ANU755" s="43"/>
      <c r="ANV755" s="43"/>
      <c r="ANW755" s="43"/>
      <c r="ANX755" s="43"/>
      <c r="ANY755" s="43"/>
      <c r="ANZ755" s="43"/>
      <c r="AOA755" s="43"/>
      <c r="AOB755" s="43"/>
      <c r="AOC755" s="43"/>
      <c r="AOD755" s="43"/>
      <c r="AOE755" s="43"/>
      <c r="AOF755" s="43"/>
      <c r="AOG755" s="43"/>
      <c r="AOH755" s="43"/>
      <c r="AOI755" s="43"/>
      <c r="AOJ755" s="43"/>
      <c r="AOK755" s="43"/>
      <c r="AOL755" s="43"/>
      <c r="AOM755" s="43"/>
      <c r="AON755" s="43"/>
      <c r="AOO755" s="43"/>
      <c r="AOP755" s="43"/>
      <c r="AOQ755" s="43"/>
      <c r="AOR755" s="43"/>
      <c r="AOS755" s="43"/>
      <c r="AOT755" s="43"/>
      <c r="AOU755" s="43"/>
      <c r="AOV755" s="43"/>
      <c r="AOW755" s="43"/>
      <c r="AOX755" s="43"/>
      <c r="AOY755" s="43"/>
      <c r="AOZ755" s="43"/>
      <c r="APA755" s="43"/>
      <c r="APB755" s="43"/>
      <c r="APC755" s="43"/>
      <c r="APD755" s="43"/>
      <c r="APE755" s="43"/>
      <c r="APF755" s="43"/>
      <c r="APG755" s="43"/>
      <c r="APH755" s="43"/>
      <c r="API755" s="43"/>
      <c r="APJ755" s="43"/>
      <c r="APK755" s="43"/>
      <c r="APL755" s="43"/>
      <c r="APM755" s="43"/>
      <c r="APN755" s="43"/>
      <c r="APO755" s="43"/>
      <c r="APP755" s="43"/>
      <c r="APQ755" s="43"/>
      <c r="APR755" s="43"/>
      <c r="APS755" s="43"/>
      <c r="APT755" s="43"/>
      <c r="APU755" s="43"/>
      <c r="APV755" s="43"/>
      <c r="APW755" s="43"/>
      <c r="APX755" s="43"/>
      <c r="APY755" s="43"/>
      <c r="APZ755" s="43"/>
      <c r="AQA755" s="43"/>
      <c r="AQB755" s="43"/>
      <c r="AQC755" s="43"/>
      <c r="AQD755" s="43"/>
      <c r="AQE755" s="43"/>
      <c r="AQF755" s="43"/>
      <c r="AQG755" s="43"/>
      <c r="AQH755" s="43"/>
      <c r="AQI755" s="43"/>
      <c r="AQJ755" s="43"/>
      <c r="AQK755" s="43"/>
      <c r="AQL755" s="43"/>
      <c r="AQM755" s="43"/>
      <c r="AQN755" s="43"/>
      <c r="AQO755" s="43"/>
      <c r="AQP755" s="43"/>
      <c r="AQQ755" s="43"/>
      <c r="AQR755" s="43"/>
      <c r="AQS755" s="43"/>
      <c r="AQT755" s="43"/>
      <c r="AQU755" s="43"/>
      <c r="AQV755" s="43"/>
      <c r="AQW755" s="43"/>
      <c r="AQX755" s="43"/>
      <c r="AQY755" s="43"/>
      <c r="AQZ755" s="43"/>
      <c r="ARA755" s="43"/>
      <c r="ARB755" s="43"/>
      <c r="ARC755" s="43"/>
      <c r="ARD755" s="43"/>
      <c r="ARE755" s="43"/>
      <c r="ARF755" s="43"/>
      <c r="ARG755" s="43"/>
      <c r="ARH755" s="43"/>
      <c r="ARI755" s="43"/>
      <c r="ARJ755" s="43"/>
      <c r="ARK755" s="43"/>
      <c r="ARL755" s="43"/>
      <c r="ARM755" s="43"/>
      <c r="ARN755" s="43"/>
      <c r="ARO755" s="43"/>
      <c r="ARP755" s="43"/>
      <c r="ARQ755" s="43"/>
      <c r="ARR755" s="43"/>
      <c r="ARS755" s="43"/>
      <c r="ART755" s="43"/>
      <c r="ARU755" s="43"/>
      <c r="ARV755" s="43"/>
      <c r="ARW755" s="43"/>
      <c r="ARX755" s="43"/>
      <c r="ARY755" s="43"/>
      <c r="ARZ755" s="43"/>
      <c r="ASA755" s="43"/>
      <c r="ASB755" s="43"/>
      <c r="ASC755" s="43"/>
      <c r="ASD755" s="43"/>
      <c r="ASE755" s="43"/>
      <c r="ASF755" s="43"/>
      <c r="ASG755" s="43"/>
      <c r="ASH755" s="43"/>
      <c r="ASI755" s="43"/>
      <c r="ASJ755" s="43"/>
      <c r="ASK755" s="43"/>
      <c r="ASL755" s="43"/>
      <c r="ASM755" s="43"/>
      <c r="ASN755" s="43"/>
      <c r="ASO755" s="43"/>
      <c r="ASP755" s="43"/>
      <c r="ASQ755" s="43"/>
      <c r="ASR755" s="43"/>
      <c r="ASS755" s="43"/>
      <c r="AST755" s="43"/>
      <c r="ASU755" s="43"/>
      <c r="ASV755" s="43"/>
      <c r="ASW755" s="43"/>
      <c r="ASX755" s="43"/>
      <c r="ASY755" s="43"/>
      <c r="ASZ755" s="43"/>
      <c r="ATA755" s="43"/>
      <c r="ATB755" s="43"/>
      <c r="ATC755" s="43"/>
      <c r="ATD755" s="43"/>
      <c r="ATE755" s="43"/>
      <c r="ATF755" s="43"/>
      <c r="ATG755" s="43"/>
      <c r="ATH755" s="43"/>
      <c r="ATI755" s="43"/>
      <c r="ATJ755" s="43"/>
      <c r="ATK755" s="43"/>
      <c r="ATL755" s="43"/>
      <c r="ATM755" s="43"/>
      <c r="ATN755" s="43"/>
      <c r="ATO755" s="43"/>
      <c r="ATP755" s="43"/>
      <c r="ATQ755" s="43"/>
      <c r="ATR755" s="43"/>
      <c r="ATS755" s="43"/>
      <c r="ATT755" s="43"/>
      <c r="ATU755" s="43"/>
      <c r="ATV755" s="43"/>
      <c r="ATW755" s="43"/>
      <c r="ATX755" s="43"/>
      <c r="ATY755" s="43"/>
      <c r="ATZ755" s="43"/>
      <c r="AUA755" s="43"/>
      <c r="AUB755" s="43"/>
      <c r="AUC755" s="43"/>
      <c r="AUD755" s="43"/>
      <c r="AUE755" s="43"/>
      <c r="AUF755" s="43"/>
      <c r="AUG755" s="43"/>
      <c r="AUH755" s="43"/>
      <c r="AUI755" s="43"/>
      <c r="AUJ755" s="43"/>
      <c r="AUK755" s="43"/>
      <c r="AUL755" s="43"/>
      <c r="AUM755" s="43"/>
      <c r="AUN755" s="43"/>
      <c r="AUO755" s="43"/>
      <c r="AUP755" s="43"/>
      <c r="AUQ755" s="43"/>
      <c r="AUR755" s="43"/>
      <c r="AUS755" s="43"/>
      <c r="AUT755" s="43"/>
      <c r="AUU755" s="43"/>
      <c r="AUV755" s="43"/>
      <c r="AUW755" s="43"/>
      <c r="AUX755" s="43"/>
      <c r="AUY755" s="43"/>
      <c r="AUZ755" s="43"/>
      <c r="AVA755" s="43"/>
      <c r="AVB755" s="43"/>
      <c r="AVC755" s="43"/>
      <c r="AVD755" s="43"/>
      <c r="AVE755" s="43"/>
      <c r="AVF755" s="43"/>
      <c r="AVG755" s="43"/>
      <c r="AVH755" s="43"/>
      <c r="AVI755" s="43"/>
      <c r="AVJ755" s="43"/>
      <c r="AVK755" s="43"/>
      <c r="AVL755" s="43"/>
      <c r="AVM755" s="43"/>
      <c r="AVN755" s="43"/>
      <c r="AVO755" s="43"/>
      <c r="AVP755" s="43"/>
      <c r="AVQ755" s="43"/>
      <c r="AVR755" s="43"/>
      <c r="AVS755" s="43"/>
      <c r="AVT755" s="43"/>
      <c r="AVU755" s="43"/>
      <c r="AVV755" s="43"/>
      <c r="AVW755" s="43"/>
      <c r="AVX755" s="43"/>
      <c r="AVY755" s="43"/>
      <c r="AVZ755" s="43"/>
      <c r="AWA755" s="43"/>
      <c r="AWB755" s="43"/>
      <c r="AWC755" s="43"/>
      <c r="AWD755" s="43"/>
      <c r="AWE755" s="43"/>
      <c r="AWF755" s="43"/>
      <c r="AWG755" s="43"/>
      <c r="AWH755" s="43"/>
      <c r="AWI755" s="43"/>
      <c r="AWJ755" s="43"/>
      <c r="AWK755" s="43"/>
      <c r="AWL755" s="43"/>
      <c r="AWM755" s="43"/>
      <c r="AWN755" s="43"/>
      <c r="AWO755" s="43"/>
      <c r="AWP755" s="43"/>
      <c r="AWQ755" s="43"/>
      <c r="AWR755" s="43"/>
      <c r="AWS755" s="43"/>
      <c r="AWT755" s="43"/>
      <c r="AWU755" s="43"/>
      <c r="AWV755" s="43"/>
      <c r="AWW755" s="43"/>
      <c r="AWX755" s="43"/>
      <c r="AWY755" s="43"/>
      <c r="AWZ755" s="43"/>
      <c r="AXA755" s="43"/>
      <c r="AXB755" s="43"/>
      <c r="AXC755" s="43"/>
      <c r="AXD755" s="43"/>
      <c r="AXE755" s="43"/>
      <c r="AXF755" s="43"/>
      <c r="AXG755" s="43"/>
      <c r="AXH755" s="43"/>
      <c r="AXI755" s="43"/>
      <c r="AXJ755" s="43"/>
      <c r="AXK755" s="43"/>
      <c r="AXL755" s="43"/>
      <c r="AXM755" s="43"/>
      <c r="AXN755" s="43"/>
      <c r="AXO755" s="43"/>
      <c r="AXP755" s="43"/>
      <c r="AXQ755" s="43"/>
      <c r="AXR755" s="43"/>
      <c r="AXS755" s="43"/>
      <c r="AXT755" s="43"/>
      <c r="AXU755" s="43"/>
      <c r="AXV755" s="43"/>
      <c r="AXW755" s="43"/>
      <c r="AXX755" s="43"/>
      <c r="AXY755" s="43"/>
      <c r="AXZ755" s="43"/>
      <c r="AYA755" s="43"/>
      <c r="AYB755" s="43"/>
      <c r="AYC755" s="43"/>
      <c r="AYD755" s="43"/>
      <c r="AYE755" s="43"/>
      <c r="AYF755" s="43"/>
      <c r="AYG755" s="43"/>
      <c r="AYH755" s="43"/>
      <c r="AYI755" s="43"/>
      <c r="AYJ755" s="43"/>
      <c r="AYK755" s="43"/>
      <c r="AYL755" s="43"/>
      <c r="AYM755" s="43"/>
      <c r="AYN755" s="43"/>
      <c r="AYO755" s="43"/>
      <c r="AYP755" s="43"/>
      <c r="AYQ755" s="43"/>
      <c r="AYR755" s="43"/>
      <c r="AYS755" s="43"/>
      <c r="AYT755" s="43"/>
      <c r="AYU755" s="43"/>
      <c r="AYV755" s="43"/>
      <c r="AYW755" s="43"/>
      <c r="AYX755" s="43"/>
      <c r="AYY755" s="43"/>
      <c r="AYZ755" s="43"/>
      <c r="AZA755" s="43"/>
      <c r="AZB755" s="43"/>
      <c r="AZC755" s="43"/>
      <c r="AZD755" s="43"/>
      <c r="AZE755" s="43"/>
      <c r="AZF755" s="43"/>
      <c r="AZG755" s="43"/>
      <c r="AZH755" s="43"/>
      <c r="AZI755" s="43"/>
      <c r="AZJ755" s="43"/>
      <c r="AZK755" s="43"/>
      <c r="AZL755" s="43"/>
      <c r="AZM755" s="43"/>
      <c r="AZN755" s="43"/>
      <c r="AZO755" s="43"/>
      <c r="AZP755" s="43"/>
      <c r="AZQ755" s="43"/>
      <c r="AZR755" s="43"/>
      <c r="AZS755" s="43"/>
      <c r="AZT755" s="43"/>
      <c r="AZU755" s="43"/>
      <c r="AZV755" s="43"/>
      <c r="AZW755" s="43"/>
      <c r="AZX755" s="43"/>
      <c r="AZY755" s="43"/>
      <c r="AZZ755" s="43"/>
      <c r="BAA755" s="43"/>
      <c r="BAB755" s="43"/>
      <c r="BAC755" s="43"/>
      <c r="BAD755" s="43"/>
      <c r="BAE755" s="43"/>
      <c r="BAF755" s="43"/>
      <c r="BAG755" s="43"/>
      <c r="BAH755" s="43"/>
      <c r="BAI755" s="43"/>
      <c r="BAJ755" s="43"/>
      <c r="BAK755" s="43"/>
      <c r="BAL755" s="43"/>
      <c r="BAM755" s="43"/>
      <c r="BAN755" s="43"/>
      <c r="BAO755" s="43"/>
      <c r="BAP755" s="43"/>
      <c r="BAQ755" s="43"/>
      <c r="BAR755" s="43"/>
      <c r="BAS755" s="43"/>
      <c r="BAT755" s="43"/>
      <c r="BAU755" s="43"/>
      <c r="BAV755" s="43"/>
      <c r="BAW755" s="43"/>
      <c r="BAX755" s="43"/>
      <c r="BAY755" s="43"/>
      <c r="BAZ755" s="43"/>
      <c r="BBA755" s="43"/>
      <c r="BBB755" s="43"/>
      <c r="BBC755" s="43"/>
      <c r="BBD755" s="43"/>
      <c r="BBE755" s="43"/>
      <c r="BBF755" s="43"/>
      <c r="BBG755" s="43"/>
      <c r="BBH755" s="43"/>
      <c r="BBI755" s="43"/>
      <c r="BBJ755" s="43"/>
      <c r="BBK755" s="43"/>
      <c r="BBL755" s="43"/>
      <c r="BBM755" s="43"/>
      <c r="BBN755" s="43"/>
      <c r="BBO755" s="43"/>
      <c r="BBP755" s="43"/>
      <c r="BBQ755" s="43"/>
      <c r="BBR755" s="43"/>
      <c r="BBS755" s="43"/>
      <c r="BBT755" s="43"/>
      <c r="BBU755" s="43"/>
      <c r="BBV755" s="43"/>
      <c r="BBW755" s="43"/>
      <c r="BBX755" s="43"/>
      <c r="BBY755" s="43"/>
      <c r="BBZ755" s="43"/>
      <c r="BCA755" s="43"/>
      <c r="BCB755" s="43"/>
      <c r="BCC755" s="43"/>
      <c r="BCD755" s="43"/>
      <c r="BCE755" s="43"/>
      <c r="BCF755" s="43"/>
      <c r="BCG755" s="43"/>
      <c r="BCH755" s="43"/>
      <c r="BCI755" s="43"/>
      <c r="BCJ755" s="43"/>
      <c r="BCK755" s="43"/>
      <c r="BCL755" s="43"/>
      <c r="BCM755" s="43"/>
      <c r="BCN755" s="43"/>
      <c r="BCO755" s="43"/>
      <c r="BCP755" s="43"/>
      <c r="BCQ755" s="43"/>
      <c r="BCR755" s="43"/>
      <c r="BCS755" s="43"/>
      <c r="BCT755" s="43"/>
      <c r="BCU755" s="43"/>
      <c r="BCV755" s="43"/>
      <c r="BCW755" s="43"/>
      <c r="BCX755" s="43"/>
      <c r="BCY755" s="43"/>
      <c r="BCZ755" s="43"/>
      <c r="BDA755" s="43"/>
      <c r="BDB755" s="43"/>
      <c r="BDC755" s="43"/>
      <c r="BDD755" s="43"/>
      <c r="BDE755" s="43"/>
      <c r="BDF755" s="43"/>
      <c r="BDG755" s="43"/>
      <c r="BDH755" s="43"/>
      <c r="BDI755" s="43"/>
      <c r="BDJ755" s="43"/>
      <c r="BDK755" s="43"/>
      <c r="BDL755" s="43"/>
      <c r="BDM755" s="43"/>
      <c r="BDN755" s="43"/>
      <c r="BDO755" s="43"/>
      <c r="BDP755" s="43"/>
      <c r="BDQ755" s="43"/>
      <c r="BDR755" s="43"/>
      <c r="BDS755" s="43"/>
      <c r="BDT755" s="43"/>
      <c r="BDU755" s="43"/>
      <c r="BDV755" s="43"/>
      <c r="BDW755" s="43"/>
      <c r="BDX755" s="43"/>
      <c r="BDY755" s="43"/>
      <c r="BDZ755" s="43"/>
      <c r="BEA755" s="43"/>
      <c r="BEB755" s="43"/>
      <c r="BEC755" s="43"/>
      <c r="BED755" s="43"/>
      <c r="BEE755" s="43"/>
      <c r="BEF755" s="43"/>
      <c r="BEG755" s="43"/>
      <c r="BEH755" s="43"/>
      <c r="BEI755" s="43"/>
      <c r="BEJ755" s="43"/>
      <c r="BEK755" s="43"/>
      <c r="BEL755" s="43"/>
      <c r="BEM755" s="43"/>
      <c r="BEN755" s="43"/>
      <c r="BEO755" s="43"/>
      <c r="BEP755" s="43"/>
      <c r="BEQ755" s="43"/>
      <c r="BER755" s="43"/>
      <c r="BES755" s="43"/>
      <c r="BET755" s="43"/>
      <c r="BEU755" s="43"/>
      <c r="BEV755" s="43"/>
      <c r="BEW755" s="43"/>
      <c r="BEX755" s="43"/>
      <c r="BEY755" s="43"/>
      <c r="BEZ755" s="43"/>
      <c r="BFA755" s="43"/>
      <c r="BFB755" s="43"/>
      <c r="BFC755" s="43"/>
      <c r="BFD755" s="43"/>
      <c r="BFE755" s="43"/>
      <c r="BFF755" s="43"/>
      <c r="BFG755" s="43"/>
      <c r="BFH755" s="43"/>
      <c r="BFI755" s="43"/>
      <c r="BFJ755" s="43"/>
      <c r="BFK755" s="43"/>
      <c r="BFL755" s="43"/>
      <c r="BFM755" s="43"/>
      <c r="BFN755" s="43"/>
      <c r="BFO755" s="43"/>
      <c r="BFP755" s="43"/>
      <c r="BFQ755" s="43"/>
      <c r="BFR755" s="43"/>
      <c r="BFS755" s="43"/>
      <c r="BFT755" s="43"/>
      <c r="BFU755" s="43"/>
      <c r="BFV755" s="43"/>
      <c r="BFW755" s="43"/>
      <c r="BFX755" s="43"/>
      <c r="BFY755" s="43"/>
      <c r="BFZ755" s="43"/>
      <c r="BGA755" s="43"/>
      <c r="BGB755" s="43"/>
      <c r="BGC755" s="43"/>
      <c r="BGD755" s="43"/>
      <c r="BGE755" s="43"/>
      <c r="BGF755" s="43"/>
      <c r="BGG755" s="43"/>
      <c r="BGH755" s="43"/>
      <c r="BGI755" s="43"/>
      <c r="BGJ755" s="43"/>
      <c r="BGK755" s="43"/>
      <c r="BGL755" s="43"/>
      <c r="BGM755" s="43"/>
      <c r="BGN755" s="43"/>
      <c r="BGO755" s="43"/>
      <c r="BGP755" s="43"/>
      <c r="BGQ755" s="43"/>
      <c r="BGR755" s="43"/>
      <c r="BGS755" s="43"/>
      <c r="BGT755" s="43"/>
      <c r="BGU755" s="43"/>
      <c r="BGV755" s="43"/>
      <c r="BGW755" s="43"/>
      <c r="BGX755" s="43"/>
      <c r="BGY755" s="43"/>
      <c r="BGZ755" s="43"/>
      <c r="BHA755" s="43"/>
      <c r="BHB755" s="43"/>
      <c r="BHC755" s="43"/>
      <c r="BHD755" s="43"/>
      <c r="BHE755" s="43"/>
      <c r="BHF755" s="43"/>
      <c r="BHG755" s="43"/>
      <c r="BHH755" s="43"/>
      <c r="BHI755" s="43"/>
      <c r="BHJ755" s="43"/>
      <c r="BHK755" s="43"/>
      <c r="BHL755" s="43"/>
      <c r="BHM755" s="43"/>
      <c r="BHN755" s="43"/>
      <c r="BHO755" s="43"/>
      <c r="BHP755" s="43"/>
      <c r="BHQ755" s="43"/>
      <c r="BHR755" s="43"/>
      <c r="BHS755" s="43"/>
      <c r="BHT755" s="43"/>
      <c r="BHU755" s="43"/>
      <c r="BHV755" s="43"/>
      <c r="BHW755" s="43"/>
      <c r="BHX755" s="43"/>
      <c r="BHY755" s="43"/>
      <c r="BHZ755" s="43"/>
      <c r="BIA755" s="43"/>
      <c r="BIB755" s="43"/>
      <c r="BIC755" s="43"/>
      <c r="BID755" s="43"/>
      <c r="BIE755" s="43"/>
      <c r="BIF755" s="43"/>
      <c r="BIG755" s="43"/>
      <c r="BIH755" s="43"/>
      <c r="BII755" s="43"/>
      <c r="BIJ755" s="43"/>
      <c r="BIK755" s="43"/>
      <c r="BIL755" s="43"/>
      <c r="BIM755" s="43"/>
      <c r="BIN755" s="43"/>
      <c r="BIO755" s="43"/>
      <c r="BIP755" s="43"/>
      <c r="BIQ755" s="43"/>
      <c r="BIR755" s="43"/>
      <c r="BIS755" s="43"/>
      <c r="BIT755" s="43"/>
      <c r="BIU755" s="43"/>
      <c r="BIV755" s="43"/>
      <c r="BIW755" s="43"/>
      <c r="BIX755" s="43"/>
      <c r="BIY755" s="43"/>
      <c r="BIZ755" s="43"/>
      <c r="BJA755" s="43"/>
      <c r="BJB755" s="43"/>
      <c r="BJC755" s="43"/>
      <c r="BJD755" s="43"/>
      <c r="BJE755" s="43"/>
      <c r="BJF755" s="43"/>
      <c r="BJG755" s="43"/>
      <c r="BJH755" s="43"/>
      <c r="BJI755" s="43"/>
      <c r="BJJ755" s="43"/>
      <c r="BJK755" s="43"/>
      <c r="BJL755" s="43"/>
      <c r="BJM755" s="43"/>
      <c r="BJN755" s="43"/>
      <c r="BJO755" s="43"/>
      <c r="BJP755" s="43"/>
      <c r="BJQ755" s="43"/>
      <c r="BJR755" s="43"/>
      <c r="BJS755" s="43"/>
      <c r="BJT755" s="43"/>
      <c r="BJU755" s="43"/>
      <c r="BJV755" s="43"/>
      <c r="BJW755" s="43"/>
      <c r="BJX755" s="43"/>
      <c r="BJY755" s="43"/>
      <c r="BJZ755" s="43"/>
      <c r="BKA755" s="43"/>
      <c r="BKB755" s="43"/>
      <c r="BKC755" s="43"/>
      <c r="BKD755" s="43"/>
      <c r="BKE755" s="43"/>
      <c r="BKF755" s="43"/>
      <c r="BKG755" s="43"/>
      <c r="BKH755" s="43"/>
      <c r="BKI755" s="43"/>
      <c r="BKJ755" s="43"/>
      <c r="BKK755" s="43"/>
      <c r="BKL755" s="43"/>
      <c r="BKM755" s="43"/>
      <c r="BKN755" s="43"/>
      <c r="BKO755" s="43"/>
      <c r="BKP755" s="43"/>
      <c r="BKQ755" s="43"/>
      <c r="BKR755" s="43"/>
      <c r="BKS755" s="43"/>
      <c r="BKT755" s="43"/>
      <c r="BKU755" s="43"/>
      <c r="BKV755" s="43"/>
      <c r="BKW755" s="43"/>
      <c r="BKX755" s="43"/>
      <c r="BKY755" s="43"/>
      <c r="BKZ755" s="43"/>
      <c r="BLA755" s="43"/>
      <c r="BLB755" s="43"/>
      <c r="BLC755" s="43"/>
      <c r="BLD755" s="43"/>
      <c r="BLE755" s="43"/>
      <c r="BLF755" s="43"/>
      <c r="BLG755" s="43"/>
      <c r="BLH755" s="43"/>
      <c r="BLI755" s="43"/>
      <c r="BLJ755" s="43"/>
      <c r="BLK755" s="43"/>
      <c r="BLL755" s="43"/>
      <c r="BLM755" s="43"/>
      <c r="BLN755" s="43"/>
      <c r="BLO755" s="43"/>
      <c r="BLP755" s="43"/>
      <c r="BLQ755" s="43"/>
      <c r="BLR755" s="43"/>
      <c r="BLS755" s="43"/>
      <c r="BLT755" s="43"/>
      <c r="BLU755" s="43"/>
      <c r="BLV755" s="43"/>
      <c r="BLW755" s="43"/>
      <c r="BLX755" s="43"/>
      <c r="BLY755" s="43"/>
      <c r="BLZ755" s="43"/>
      <c r="BMA755" s="43"/>
      <c r="BMB755" s="43"/>
      <c r="BMC755" s="43"/>
      <c r="BMD755" s="43"/>
      <c r="BME755" s="43"/>
      <c r="BMF755" s="43"/>
      <c r="BMG755" s="43"/>
      <c r="BMH755" s="43"/>
      <c r="BMI755" s="43"/>
      <c r="BMJ755" s="43"/>
      <c r="BMK755" s="43"/>
      <c r="BML755" s="43"/>
      <c r="BMM755" s="43"/>
      <c r="BMN755" s="43"/>
      <c r="BMO755" s="43"/>
      <c r="BMP755" s="43"/>
      <c r="BMQ755" s="43"/>
      <c r="BMR755" s="43"/>
      <c r="BMS755" s="43"/>
      <c r="BMT755" s="43"/>
      <c r="BMU755" s="43"/>
      <c r="BMV755" s="43"/>
      <c r="BMW755" s="43"/>
      <c r="BMX755" s="43"/>
      <c r="BMY755" s="43"/>
      <c r="BMZ755" s="43"/>
      <c r="BNA755" s="43"/>
      <c r="BNB755" s="43"/>
      <c r="BNC755" s="43"/>
      <c r="BND755" s="43"/>
      <c r="BNE755" s="43"/>
      <c r="BNF755" s="43"/>
      <c r="BNG755" s="43"/>
      <c r="BNH755" s="43"/>
      <c r="BNI755" s="43"/>
      <c r="BNJ755" s="43"/>
      <c r="BNK755" s="43"/>
      <c r="BNL755" s="43"/>
      <c r="BNM755" s="43"/>
      <c r="BNN755" s="43"/>
      <c r="BNO755" s="43"/>
      <c r="BNP755" s="43"/>
      <c r="BNQ755" s="43"/>
      <c r="BNR755" s="43"/>
      <c r="BNS755" s="43"/>
      <c r="BNT755" s="43"/>
      <c r="BNU755" s="43"/>
      <c r="BNV755" s="43"/>
      <c r="BNW755" s="43"/>
      <c r="BNX755" s="43"/>
      <c r="BNY755" s="43"/>
      <c r="BNZ755" s="43"/>
      <c r="BOA755" s="43"/>
      <c r="BOB755" s="43"/>
      <c r="BOC755" s="43"/>
      <c r="BOD755" s="43"/>
      <c r="BOE755" s="43"/>
      <c r="BOF755" s="43"/>
      <c r="BOG755" s="43"/>
      <c r="BOH755" s="43"/>
      <c r="BOI755" s="43"/>
      <c r="BOJ755" s="43"/>
      <c r="BOK755" s="43"/>
      <c r="BOL755" s="43"/>
      <c r="BOM755" s="43"/>
      <c r="BON755" s="43"/>
      <c r="BOO755" s="43"/>
      <c r="BOP755" s="43"/>
      <c r="BOQ755" s="43"/>
      <c r="BOR755" s="43"/>
      <c r="BOS755" s="43"/>
      <c r="BOT755" s="43"/>
      <c r="BOU755" s="43"/>
      <c r="BOV755" s="43"/>
      <c r="BOW755" s="43"/>
      <c r="BOX755" s="43"/>
      <c r="BOY755" s="43"/>
      <c r="BOZ755" s="43"/>
      <c r="BPA755" s="43"/>
      <c r="BPB755" s="43"/>
      <c r="BPC755" s="43"/>
      <c r="BPD755" s="43"/>
      <c r="BPE755" s="43"/>
      <c r="BPF755" s="43"/>
      <c r="BPG755" s="43"/>
      <c r="BPH755" s="43"/>
      <c r="BPI755" s="43"/>
      <c r="BPJ755" s="43"/>
      <c r="BPK755" s="43"/>
      <c r="BPL755" s="43"/>
      <c r="BPM755" s="43"/>
      <c r="BPN755" s="43"/>
      <c r="BPO755" s="43"/>
      <c r="BPP755" s="43"/>
      <c r="BPQ755" s="43"/>
      <c r="BPR755" s="43"/>
      <c r="BPS755" s="43"/>
      <c r="BPT755" s="43"/>
      <c r="BPU755" s="43"/>
      <c r="BPV755" s="43"/>
      <c r="BPW755" s="43"/>
      <c r="BPX755" s="43"/>
      <c r="BPY755" s="43"/>
      <c r="BPZ755" s="43"/>
      <c r="BQA755" s="43"/>
      <c r="BQB755" s="43"/>
      <c r="BQC755" s="43"/>
      <c r="BQD755" s="43"/>
      <c r="BQE755" s="43"/>
      <c r="BQF755" s="43"/>
      <c r="BQG755" s="43"/>
      <c r="BQH755" s="43"/>
      <c r="BQI755" s="43"/>
      <c r="BQJ755" s="43"/>
      <c r="BQK755" s="43"/>
      <c r="BQL755" s="43"/>
      <c r="BQM755" s="43"/>
      <c r="BQN755" s="43"/>
      <c r="BQO755" s="43"/>
      <c r="BQP755" s="43"/>
      <c r="BQQ755" s="43"/>
      <c r="BQR755" s="43"/>
      <c r="BQS755" s="43"/>
      <c r="BQT755" s="43"/>
      <c r="BQU755" s="43"/>
      <c r="BQV755" s="43"/>
      <c r="BQW755" s="43"/>
      <c r="BQX755" s="43"/>
      <c r="BQY755" s="43"/>
      <c r="BQZ755" s="43"/>
      <c r="BRA755" s="43"/>
      <c r="BRB755" s="43"/>
      <c r="BRC755" s="43"/>
      <c r="BRD755" s="43"/>
      <c r="BRE755" s="43"/>
      <c r="BRF755" s="43"/>
      <c r="BRG755" s="43"/>
      <c r="BRH755" s="43"/>
      <c r="BRI755" s="43"/>
      <c r="BRJ755" s="43"/>
      <c r="BRK755" s="43"/>
      <c r="BRL755" s="43"/>
      <c r="BRM755" s="43"/>
      <c r="BRN755" s="43"/>
      <c r="BRO755" s="43"/>
      <c r="BRP755" s="43"/>
      <c r="BRQ755" s="43"/>
      <c r="BRR755" s="43"/>
      <c r="BRS755" s="43"/>
      <c r="BRT755" s="43"/>
      <c r="BRU755" s="43"/>
      <c r="BRV755" s="43"/>
      <c r="BRW755" s="43"/>
      <c r="BRX755" s="43"/>
      <c r="BRY755" s="43"/>
      <c r="BRZ755" s="43"/>
      <c r="BSA755" s="43"/>
      <c r="BSB755" s="43"/>
      <c r="BSC755" s="43"/>
      <c r="BSD755" s="43"/>
      <c r="BSE755" s="43"/>
      <c r="BSF755" s="43"/>
      <c r="BSG755" s="43"/>
      <c r="BSH755" s="43"/>
      <c r="BSI755" s="43"/>
      <c r="BSJ755" s="43"/>
      <c r="BSK755" s="43"/>
      <c r="BSL755" s="43"/>
      <c r="BSM755" s="43"/>
      <c r="BSN755" s="43"/>
      <c r="BSO755" s="43"/>
      <c r="BSP755" s="43"/>
      <c r="BSQ755" s="43"/>
      <c r="BSR755" s="43"/>
      <c r="BSS755" s="43"/>
      <c r="BST755" s="43"/>
      <c r="BSU755" s="43"/>
      <c r="BSV755" s="43"/>
      <c r="BSW755" s="43"/>
      <c r="BSX755" s="43"/>
      <c r="BSY755" s="43"/>
      <c r="BSZ755" s="43"/>
      <c r="BTA755" s="43"/>
      <c r="BTB755" s="43"/>
      <c r="BTC755" s="43"/>
      <c r="BTD755" s="43"/>
      <c r="BTE755" s="43"/>
      <c r="BTF755" s="43"/>
      <c r="BTG755" s="43"/>
      <c r="BTH755" s="43"/>
      <c r="BTI755" s="43"/>
      <c r="BTJ755" s="43"/>
      <c r="BTK755" s="43"/>
      <c r="BTL755" s="43"/>
      <c r="BTM755" s="43"/>
      <c r="BTN755" s="43"/>
      <c r="BTO755" s="43"/>
      <c r="BTP755" s="43"/>
      <c r="BTQ755" s="43"/>
      <c r="BTR755" s="43"/>
      <c r="BTS755" s="43"/>
      <c r="BTT755" s="43"/>
      <c r="BTU755" s="43"/>
      <c r="BTV755" s="43"/>
      <c r="BTW755" s="43"/>
      <c r="BTX755" s="43"/>
      <c r="BTY755" s="43"/>
      <c r="BTZ755" s="43"/>
      <c r="BUA755" s="43"/>
      <c r="BUB755" s="43"/>
      <c r="BUC755" s="43"/>
      <c r="BUD755" s="43"/>
      <c r="BUE755" s="43"/>
      <c r="BUF755" s="43"/>
      <c r="BUG755" s="43"/>
      <c r="BUH755" s="43"/>
      <c r="BUI755" s="43"/>
      <c r="BUJ755" s="43"/>
      <c r="BUK755" s="43"/>
      <c r="BUL755" s="43"/>
      <c r="BUM755" s="43"/>
      <c r="BUN755" s="43"/>
      <c r="BUO755" s="43"/>
      <c r="BUP755" s="43"/>
      <c r="BUQ755" s="43"/>
      <c r="BUR755" s="43"/>
      <c r="BUS755" s="43"/>
      <c r="BUT755" s="43"/>
      <c r="BUU755" s="43"/>
      <c r="BUV755" s="43"/>
      <c r="BUW755" s="43"/>
      <c r="BUX755" s="43"/>
      <c r="BUY755" s="43"/>
      <c r="BUZ755" s="43"/>
      <c r="BVA755" s="43"/>
      <c r="BVB755" s="43"/>
      <c r="BVC755" s="43"/>
      <c r="BVD755" s="43"/>
      <c r="BVE755" s="43"/>
      <c r="BVF755" s="43"/>
      <c r="BVG755" s="43"/>
      <c r="BVH755" s="43"/>
      <c r="BVI755" s="43"/>
      <c r="BVJ755" s="43"/>
      <c r="BVK755" s="43"/>
      <c r="BVL755" s="43"/>
      <c r="BVM755" s="43"/>
      <c r="BVN755" s="43"/>
      <c r="BVO755" s="43"/>
      <c r="BVP755" s="43"/>
      <c r="BVQ755" s="43"/>
      <c r="BVR755" s="43"/>
      <c r="BVS755" s="43"/>
      <c r="BVT755" s="43"/>
      <c r="BVU755" s="43"/>
      <c r="BVV755" s="43"/>
      <c r="BVW755" s="43"/>
      <c r="BVX755" s="43"/>
      <c r="BVY755" s="43"/>
      <c r="BVZ755" s="43"/>
      <c r="BWA755" s="43"/>
      <c r="BWB755" s="43"/>
      <c r="BWC755" s="43"/>
      <c r="BWD755" s="43"/>
      <c r="BWE755" s="43"/>
      <c r="BWF755" s="43"/>
      <c r="BWG755" s="43"/>
      <c r="BWH755" s="43"/>
      <c r="BWI755" s="43"/>
      <c r="BWJ755" s="43"/>
      <c r="BWK755" s="43"/>
      <c r="BWL755" s="43"/>
      <c r="BWM755" s="43"/>
      <c r="BWN755" s="43"/>
      <c r="BWO755" s="43"/>
      <c r="BWP755" s="43"/>
      <c r="BWQ755" s="43"/>
      <c r="BWR755" s="43"/>
      <c r="BWS755" s="43"/>
      <c r="BWT755" s="43"/>
      <c r="BWU755" s="43"/>
      <c r="BWV755" s="43"/>
      <c r="BWW755" s="43"/>
      <c r="BWX755" s="43"/>
      <c r="BWY755" s="43"/>
      <c r="BWZ755" s="43"/>
      <c r="BXA755" s="43"/>
      <c r="BXB755" s="43"/>
      <c r="BXC755" s="43"/>
      <c r="BXD755" s="43"/>
      <c r="BXE755" s="43"/>
      <c r="BXF755" s="43"/>
      <c r="BXG755" s="43"/>
      <c r="BXH755" s="43"/>
      <c r="BXI755" s="43"/>
      <c r="BXJ755" s="43"/>
      <c r="BXK755" s="43"/>
      <c r="BXL755" s="43"/>
      <c r="BXM755" s="43"/>
      <c r="BXN755" s="43"/>
      <c r="BXO755" s="43"/>
      <c r="BXP755" s="43"/>
      <c r="BXQ755" s="43"/>
      <c r="BXR755" s="43"/>
      <c r="BXS755" s="43"/>
      <c r="BXT755" s="43"/>
      <c r="BXU755" s="43"/>
      <c r="BXV755" s="43"/>
      <c r="BXW755" s="43"/>
      <c r="BXX755" s="43"/>
      <c r="BXY755" s="43"/>
      <c r="BXZ755" s="43"/>
      <c r="BYA755" s="43"/>
      <c r="BYB755" s="43"/>
      <c r="BYC755" s="43"/>
      <c r="BYD755" s="43"/>
      <c r="BYE755" s="43"/>
      <c r="BYF755" s="43"/>
      <c r="BYG755" s="43"/>
      <c r="BYH755" s="43"/>
      <c r="BYI755" s="43"/>
      <c r="BYJ755" s="43"/>
      <c r="BYK755" s="43"/>
      <c r="BYL755" s="43"/>
      <c r="BYM755" s="43"/>
      <c r="BYN755" s="43"/>
      <c r="BYO755" s="43"/>
      <c r="BYP755" s="43"/>
      <c r="BYQ755" s="43"/>
      <c r="BYR755" s="43"/>
      <c r="BYS755" s="43"/>
      <c r="BYT755" s="43"/>
      <c r="BYU755" s="43"/>
      <c r="BYV755" s="43"/>
      <c r="BYW755" s="43"/>
      <c r="BYX755" s="43"/>
      <c r="BYY755" s="43"/>
      <c r="BYZ755" s="43"/>
      <c r="BZA755" s="43"/>
      <c r="BZB755" s="43"/>
      <c r="BZC755" s="43"/>
      <c r="BZD755" s="43"/>
      <c r="BZE755" s="43"/>
      <c r="BZF755" s="43"/>
      <c r="BZG755" s="43"/>
      <c r="BZH755" s="43"/>
      <c r="BZI755" s="43"/>
      <c r="BZJ755" s="43"/>
      <c r="BZK755" s="43"/>
      <c r="BZL755" s="43"/>
      <c r="BZM755" s="43"/>
      <c r="BZN755" s="43"/>
      <c r="BZO755" s="43"/>
      <c r="BZP755" s="43"/>
      <c r="BZQ755" s="43"/>
      <c r="BZR755" s="43"/>
      <c r="BZS755" s="43"/>
      <c r="BZT755" s="43"/>
      <c r="BZU755" s="43"/>
      <c r="BZV755" s="43"/>
      <c r="BZW755" s="43"/>
      <c r="BZX755" s="43"/>
      <c r="BZY755" s="43"/>
      <c r="BZZ755" s="43"/>
      <c r="CAA755" s="43"/>
      <c r="CAB755" s="43"/>
      <c r="CAC755" s="43"/>
      <c r="CAD755" s="43"/>
      <c r="CAE755" s="43"/>
      <c r="CAF755" s="43"/>
      <c r="CAG755" s="43"/>
      <c r="CAH755" s="43"/>
      <c r="CAI755" s="43"/>
      <c r="CAJ755" s="43"/>
      <c r="CAK755" s="43"/>
      <c r="CAL755" s="43"/>
      <c r="CAM755" s="43"/>
      <c r="CAN755" s="43"/>
      <c r="CAO755" s="43"/>
      <c r="CAP755" s="43"/>
      <c r="CAQ755" s="43"/>
      <c r="CAR755" s="43"/>
      <c r="CAS755" s="43"/>
      <c r="CAT755" s="43"/>
      <c r="CAU755" s="43"/>
      <c r="CAV755" s="43"/>
      <c r="CAW755" s="43"/>
      <c r="CAX755" s="43"/>
      <c r="CAY755" s="43"/>
      <c r="CAZ755" s="43"/>
      <c r="CBA755" s="43"/>
      <c r="CBB755" s="43"/>
      <c r="CBC755" s="43"/>
      <c r="CBD755" s="43"/>
      <c r="CBE755" s="43"/>
      <c r="CBF755" s="43"/>
      <c r="CBG755" s="43"/>
      <c r="CBH755" s="43"/>
      <c r="CBI755" s="43"/>
      <c r="CBJ755" s="43"/>
      <c r="CBK755" s="43"/>
      <c r="CBL755" s="43"/>
      <c r="CBM755" s="43"/>
      <c r="CBN755" s="43"/>
      <c r="CBO755" s="43"/>
      <c r="CBP755" s="43"/>
      <c r="CBQ755" s="43"/>
      <c r="CBR755" s="43"/>
      <c r="CBS755" s="43"/>
      <c r="CBT755" s="43"/>
      <c r="CBU755" s="43"/>
      <c r="CBV755" s="43"/>
      <c r="CBW755" s="43"/>
      <c r="CBX755" s="43"/>
      <c r="CBY755" s="43"/>
      <c r="CBZ755" s="43"/>
      <c r="CCA755" s="43"/>
      <c r="CCB755" s="43"/>
      <c r="CCC755" s="43"/>
      <c r="CCD755" s="43"/>
      <c r="CCE755" s="43"/>
      <c r="CCF755" s="43"/>
      <c r="CCG755" s="43"/>
      <c r="CCH755" s="43"/>
      <c r="CCI755" s="43"/>
      <c r="CCJ755" s="43"/>
      <c r="CCK755" s="43"/>
      <c r="CCL755" s="43"/>
      <c r="CCM755" s="43"/>
      <c r="CCN755" s="43"/>
      <c r="CCO755" s="43"/>
      <c r="CCP755" s="43"/>
      <c r="CCQ755" s="43"/>
      <c r="CCR755" s="43"/>
      <c r="CCS755" s="43"/>
      <c r="CCT755" s="43"/>
      <c r="CCU755" s="43"/>
      <c r="CCV755" s="43"/>
      <c r="CCW755" s="43"/>
      <c r="CCX755" s="43"/>
      <c r="CCY755" s="43"/>
      <c r="CCZ755" s="43"/>
      <c r="CDA755" s="43"/>
      <c r="CDB755" s="43"/>
      <c r="CDC755" s="43"/>
      <c r="CDD755" s="43"/>
      <c r="CDE755" s="43"/>
      <c r="CDF755" s="43"/>
      <c r="CDG755" s="43"/>
      <c r="CDH755" s="43"/>
      <c r="CDI755" s="43"/>
      <c r="CDJ755" s="43"/>
      <c r="CDK755" s="43"/>
      <c r="CDL755" s="43"/>
      <c r="CDM755" s="43"/>
      <c r="CDN755" s="43"/>
      <c r="CDO755" s="43"/>
      <c r="CDP755" s="43"/>
      <c r="CDQ755" s="43"/>
      <c r="CDR755" s="43"/>
      <c r="CDS755" s="43"/>
      <c r="CDT755" s="43"/>
      <c r="CDU755" s="43"/>
      <c r="CDV755" s="43"/>
      <c r="CDW755" s="43"/>
      <c r="CDX755" s="43"/>
      <c r="CDY755" s="43"/>
      <c r="CDZ755" s="43"/>
      <c r="CEA755" s="43"/>
      <c r="CEB755" s="43"/>
      <c r="CEC755" s="43"/>
      <c r="CED755" s="43"/>
      <c r="CEE755" s="43"/>
      <c r="CEF755" s="43"/>
      <c r="CEG755" s="43"/>
      <c r="CEH755" s="43"/>
      <c r="CEI755" s="43"/>
      <c r="CEJ755" s="43"/>
      <c r="CEK755" s="43"/>
      <c r="CEL755" s="43"/>
      <c r="CEM755" s="43"/>
      <c r="CEN755" s="43"/>
      <c r="CEO755" s="43"/>
      <c r="CEP755" s="43"/>
      <c r="CEQ755" s="43"/>
      <c r="CER755" s="43"/>
      <c r="CES755" s="43"/>
      <c r="CET755" s="43"/>
      <c r="CEU755" s="43"/>
      <c r="CEV755" s="43"/>
      <c r="CEW755" s="43"/>
      <c r="CEX755" s="43"/>
      <c r="CEY755" s="43"/>
      <c r="CEZ755" s="43"/>
      <c r="CFA755" s="43"/>
      <c r="CFB755" s="43"/>
      <c r="CFC755" s="43"/>
      <c r="CFD755" s="43"/>
      <c r="CFE755" s="43"/>
      <c r="CFF755" s="43"/>
      <c r="CFG755" s="43"/>
      <c r="CFH755" s="43"/>
      <c r="CFI755" s="43"/>
      <c r="CFJ755" s="43"/>
      <c r="CFK755" s="43"/>
      <c r="CFL755" s="43"/>
      <c r="CFM755" s="43"/>
      <c r="CFN755" s="43"/>
      <c r="CFO755" s="43"/>
      <c r="CFP755" s="43"/>
      <c r="CFQ755" s="43"/>
      <c r="CFR755" s="43"/>
      <c r="CFS755" s="43"/>
      <c r="CFT755" s="43"/>
      <c r="CFU755" s="43"/>
      <c r="CFV755" s="43"/>
      <c r="CFW755" s="43"/>
      <c r="CFX755" s="43"/>
      <c r="CFY755" s="43"/>
      <c r="CFZ755" s="43"/>
      <c r="CGA755" s="43"/>
      <c r="CGB755" s="43"/>
      <c r="CGC755" s="43"/>
      <c r="CGD755" s="43"/>
      <c r="CGE755" s="43"/>
      <c r="CGF755" s="43"/>
      <c r="CGG755" s="43"/>
      <c r="CGH755" s="43"/>
      <c r="CGI755" s="43"/>
      <c r="CGJ755" s="43"/>
      <c r="CGK755" s="43"/>
      <c r="CGL755" s="43"/>
      <c r="CGM755" s="43"/>
      <c r="CGN755" s="43"/>
      <c r="CGO755" s="43"/>
      <c r="CGP755" s="43"/>
      <c r="CGQ755" s="43"/>
      <c r="CGR755" s="43"/>
      <c r="CGS755" s="43"/>
      <c r="CGT755" s="43"/>
      <c r="CGU755" s="43"/>
      <c r="CGV755" s="43"/>
      <c r="CGW755" s="43"/>
      <c r="CGX755" s="43"/>
      <c r="CGY755" s="43"/>
      <c r="CGZ755" s="43"/>
      <c r="CHA755" s="43"/>
      <c r="CHB755" s="43"/>
      <c r="CHC755" s="43"/>
      <c r="CHD755" s="43"/>
      <c r="CHE755" s="43"/>
      <c r="CHF755" s="43"/>
      <c r="CHG755" s="43"/>
      <c r="CHH755" s="43"/>
      <c r="CHI755" s="43"/>
      <c r="CHJ755" s="43"/>
      <c r="CHK755" s="43"/>
      <c r="CHL755" s="43"/>
      <c r="CHM755" s="43"/>
      <c r="CHN755" s="43"/>
      <c r="CHO755" s="43"/>
      <c r="CHP755" s="43"/>
      <c r="CHQ755" s="43"/>
      <c r="CHR755" s="43"/>
      <c r="CHS755" s="43"/>
      <c r="CHT755" s="43"/>
      <c r="CHU755" s="43"/>
      <c r="CHV755" s="43"/>
      <c r="CHW755" s="43"/>
      <c r="CHX755" s="43"/>
      <c r="CHY755" s="43"/>
      <c r="CHZ755" s="43"/>
      <c r="CIA755" s="43"/>
      <c r="CIB755" s="43"/>
      <c r="CIC755" s="43"/>
      <c r="CID755" s="43"/>
      <c r="CIE755" s="43"/>
      <c r="CIF755" s="43"/>
      <c r="CIG755" s="43"/>
      <c r="CIH755" s="43"/>
      <c r="CII755" s="43"/>
      <c r="CIJ755" s="43"/>
      <c r="CIK755" s="43"/>
      <c r="CIL755" s="43"/>
      <c r="CIM755" s="43"/>
      <c r="CIN755" s="43"/>
      <c r="CIO755" s="43"/>
      <c r="CIP755" s="43"/>
      <c r="CIQ755" s="43"/>
      <c r="CIR755" s="43"/>
      <c r="CIS755" s="43"/>
      <c r="CIT755" s="43"/>
      <c r="CIU755" s="43"/>
      <c r="CIV755" s="43"/>
      <c r="CIW755" s="43"/>
      <c r="CIX755" s="43"/>
      <c r="CIY755" s="43"/>
      <c r="CIZ755" s="43"/>
      <c r="CJA755" s="43"/>
      <c r="CJB755" s="43"/>
      <c r="CJC755" s="43"/>
      <c r="CJD755" s="43"/>
      <c r="CJE755" s="43"/>
      <c r="CJF755" s="43"/>
      <c r="CJG755" s="43"/>
      <c r="CJH755" s="43"/>
      <c r="CJI755" s="43"/>
      <c r="CJJ755" s="43"/>
      <c r="CJK755" s="43"/>
      <c r="CJL755" s="43"/>
      <c r="CJM755" s="43"/>
      <c r="CJN755" s="43"/>
      <c r="CJO755" s="43"/>
      <c r="CJP755" s="43"/>
      <c r="CJQ755" s="43"/>
      <c r="CJR755" s="43"/>
      <c r="CJS755" s="43"/>
      <c r="CJT755" s="43"/>
      <c r="CJU755" s="43"/>
      <c r="CJV755" s="43"/>
      <c r="CJW755" s="43"/>
      <c r="CJX755" s="43"/>
      <c r="CJY755" s="43"/>
      <c r="CJZ755" s="43"/>
      <c r="CKA755" s="43"/>
      <c r="CKB755" s="43"/>
      <c r="CKC755" s="43"/>
      <c r="CKD755" s="43"/>
      <c r="CKE755" s="43"/>
      <c r="CKF755" s="43"/>
      <c r="CKG755" s="43"/>
      <c r="CKH755" s="43"/>
      <c r="CKI755" s="43"/>
      <c r="CKJ755" s="43"/>
      <c r="CKK755" s="43"/>
      <c r="CKL755" s="43"/>
      <c r="CKM755" s="43"/>
      <c r="CKN755" s="43"/>
      <c r="CKO755" s="43"/>
      <c r="CKP755" s="43"/>
      <c r="CKQ755" s="43"/>
      <c r="CKR755" s="43"/>
      <c r="CKS755" s="43"/>
      <c r="CKT755" s="43"/>
      <c r="CKU755" s="43"/>
      <c r="CKV755" s="43"/>
      <c r="CKW755" s="43"/>
      <c r="CKX755" s="43"/>
      <c r="CKY755" s="43"/>
      <c r="CKZ755" s="43"/>
      <c r="CLA755" s="43"/>
      <c r="CLB755" s="43"/>
      <c r="CLC755" s="43"/>
      <c r="CLD755" s="43"/>
      <c r="CLE755" s="43"/>
      <c r="CLF755" s="43"/>
      <c r="CLG755" s="43"/>
      <c r="CLH755" s="43"/>
      <c r="CLI755" s="43"/>
      <c r="CLJ755" s="43"/>
      <c r="CLK755" s="43"/>
      <c r="CLL755" s="43"/>
      <c r="CLM755" s="43"/>
      <c r="CLN755" s="43"/>
      <c r="CLO755" s="43"/>
      <c r="CLP755" s="43"/>
      <c r="CLQ755" s="43"/>
      <c r="CLR755" s="43"/>
      <c r="CLS755" s="43"/>
      <c r="CLT755" s="43"/>
      <c r="CLU755" s="43"/>
      <c r="CLV755" s="43"/>
      <c r="CLW755" s="43"/>
      <c r="CLX755" s="43"/>
      <c r="CLY755" s="43"/>
      <c r="CLZ755" s="43"/>
      <c r="CMA755" s="43"/>
      <c r="CMB755" s="43"/>
      <c r="CMC755" s="43"/>
      <c r="CMD755" s="43"/>
      <c r="CME755" s="43"/>
      <c r="CMF755" s="43"/>
      <c r="CMG755" s="43"/>
      <c r="CMH755" s="43"/>
      <c r="CMI755" s="43"/>
      <c r="CMJ755" s="43"/>
      <c r="CMK755" s="43"/>
      <c r="CML755" s="43"/>
      <c r="CMM755" s="43"/>
      <c r="CMN755" s="43"/>
      <c r="CMO755" s="43"/>
      <c r="CMP755" s="43"/>
      <c r="CMQ755" s="43"/>
      <c r="CMR755" s="43"/>
      <c r="CMS755" s="43"/>
      <c r="CMT755" s="43"/>
      <c r="CMU755" s="43"/>
      <c r="CMV755" s="43"/>
      <c r="CMW755" s="43"/>
      <c r="CMX755" s="43"/>
      <c r="CMY755" s="43"/>
      <c r="CMZ755" s="43"/>
      <c r="CNA755" s="43"/>
      <c r="CNB755" s="43"/>
      <c r="CNC755" s="43"/>
      <c r="CND755" s="43"/>
      <c r="CNE755" s="43"/>
      <c r="CNF755" s="43"/>
      <c r="CNG755" s="43"/>
      <c r="CNH755" s="43"/>
      <c r="CNI755" s="43"/>
      <c r="CNJ755" s="43"/>
      <c r="CNK755" s="43"/>
      <c r="CNL755" s="43"/>
      <c r="CNM755" s="43"/>
      <c r="CNN755" s="43"/>
      <c r="CNO755" s="43"/>
      <c r="CNP755" s="43"/>
      <c r="CNQ755" s="43"/>
      <c r="CNR755" s="43"/>
      <c r="CNS755" s="43"/>
      <c r="CNT755" s="43"/>
      <c r="CNU755" s="43"/>
      <c r="CNV755" s="43"/>
      <c r="CNW755" s="43"/>
      <c r="CNX755" s="43"/>
      <c r="CNY755" s="43"/>
      <c r="CNZ755" s="43"/>
      <c r="COA755" s="43"/>
      <c r="COB755" s="43"/>
      <c r="COC755" s="43"/>
      <c r="COD755" s="43"/>
      <c r="COE755" s="43"/>
      <c r="COF755" s="43"/>
      <c r="COG755" s="43"/>
      <c r="COH755" s="43"/>
      <c r="COI755" s="43"/>
      <c r="COJ755" s="43"/>
      <c r="COK755" s="43"/>
      <c r="COL755" s="43"/>
      <c r="COM755" s="43"/>
      <c r="CON755" s="43"/>
      <c r="COO755" s="43"/>
      <c r="COP755" s="43"/>
      <c r="COQ755" s="43"/>
      <c r="COR755" s="43"/>
      <c r="COS755" s="43"/>
      <c r="COT755" s="43"/>
      <c r="COU755" s="43"/>
      <c r="COV755" s="43"/>
      <c r="COW755" s="43"/>
      <c r="COX755" s="43"/>
      <c r="COY755" s="43"/>
      <c r="COZ755" s="43"/>
      <c r="CPA755" s="43"/>
      <c r="CPB755" s="43"/>
      <c r="CPC755" s="43"/>
      <c r="CPD755" s="43"/>
      <c r="CPE755" s="43"/>
      <c r="CPF755" s="43"/>
      <c r="CPG755" s="43"/>
      <c r="CPH755" s="43"/>
      <c r="CPI755" s="43"/>
      <c r="CPJ755" s="43"/>
      <c r="CPK755" s="43"/>
      <c r="CPL755" s="43"/>
      <c r="CPM755" s="43"/>
      <c r="CPN755" s="43"/>
      <c r="CPO755" s="43"/>
      <c r="CPP755" s="43"/>
      <c r="CPQ755" s="43"/>
      <c r="CPR755" s="43"/>
      <c r="CPS755" s="43"/>
      <c r="CPT755" s="43"/>
      <c r="CPU755" s="43"/>
      <c r="CPV755" s="43"/>
      <c r="CPW755" s="43"/>
      <c r="CPX755" s="43"/>
      <c r="CPY755" s="43"/>
      <c r="CPZ755" s="43"/>
      <c r="CQA755" s="43"/>
      <c r="CQB755" s="43"/>
      <c r="CQC755" s="43"/>
      <c r="CQD755" s="43"/>
      <c r="CQE755" s="43"/>
      <c r="CQF755" s="43"/>
      <c r="CQG755" s="43"/>
      <c r="CQH755" s="43"/>
      <c r="CQI755" s="43"/>
      <c r="CQJ755" s="43"/>
      <c r="CQK755" s="43"/>
      <c r="CQL755" s="43"/>
      <c r="CQM755" s="43"/>
      <c r="CQN755" s="43"/>
      <c r="CQO755" s="43"/>
      <c r="CQP755" s="43"/>
      <c r="CQQ755" s="43"/>
      <c r="CQR755" s="43"/>
      <c r="CQS755" s="43"/>
      <c r="CQT755" s="43"/>
      <c r="CQU755" s="43"/>
      <c r="CQV755" s="43"/>
      <c r="CQW755" s="43"/>
      <c r="CQX755" s="43"/>
      <c r="CQY755" s="43"/>
      <c r="CQZ755" s="43"/>
      <c r="CRA755" s="43"/>
      <c r="CRB755" s="43"/>
      <c r="CRC755" s="43"/>
      <c r="CRD755" s="43"/>
      <c r="CRE755" s="43"/>
      <c r="CRF755" s="43"/>
      <c r="CRG755" s="43"/>
      <c r="CRH755" s="43"/>
      <c r="CRI755" s="43"/>
      <c r="CRJ755" s="43"/>
      <c r="CRK755" s="43"/>
      <c r="CRL755" s="43"/>
      <c r="CRM755" s="43"/>
      <c r="CRN755" s="43"/>
      <c r="CRO755" s="43"/>
      <c r="CRP755" s="43"/>
      <c r="CRQ755" s="43"/>
      <c r="CRR755" s="43"/>
      <c r="CRS755" s="43"/>
      <c r="CRT755" s="43"/>
      <c r="CRU755" s="43"/>
      <c r="CRV755" s="43"/>
      <c r="CRW755" s="43"/>
      <c r="CRX755" s="43"/>
      <c r="CRY755" s="43"/>
      <c r="CRZ755" s="43"/>
      <c r="CSA755" s="43"/>
      <c r="CSB755" s="43"/>
      <c r="CSC755" s="43"/>
      <c r="CSD755" s="43"/>
      <c r="CSE755" s="43"/>
      <c r="CSF755" s="43"/>
      <c r="CSG755" s="43"/>
      <c r="CSH755" s="43"/>
      <c r="CSI755" s="43"/>
      <c r="CSJ755" s="43"/>
      <c r="CSK755" s="43"/>
      <c r="CSL755" s="43"/>
      <c r="CSM755" s="43"/>
      <c r="CSN755" s="43"/>
      <c r="CSO755" s="43"/>
      <c r="CSP755" s="43"/>
      <c r="CSQ755" s="43"/>
      <c r="CSR755" s="43"/>
      <c r="CSS755" s="43"/>
      <c r="CST755" s="43"/>
      <c r="CSU755" s="43"/>
      <c r="CSV755" s="43"/>
      <c r="CSW755" s="43"/>
      <c r="CSX755" s="43"/>
      <c r="CSY755" s="43"/>
      <c r="CSZ755" s="43"/>
      <c r="CTA755" s="43"/>
      <c r="CTB755" s="43"/>
      <c r="CTC755" s="43"/>
      <c r="CTD755" s="43"/>
      <c r="CTE755" s="43"/>
      <c r="CTF755" s="43"/>
      <c r="CTG755" s="43"/>
      <c r="CTH755" s="43"/>
      <c r="CTI755" s="43"/>
      <c r="CTJ755" s="43"/>
      <c r="CTK755" s="43"/>
      <c r="CTL755" s="43"/>
      <c r="CTM755" s="43"/>
      <c r="CTN755" s="43"/>
      <c r="CTO755" s="43"/>
      <c r="CTP755" s="43"/>
      <c r="CTQ755" s="43"/>
      <c r="CTR755" s="43"/>
      <c r="CTS755" s="43"/>
      <c r="CTT755" s="43"/>
      <c r="CTU755" s="43"/>
      <c r="CTV755" s="43"/>
      <c r="CTW755" s="43"/>
      <c r="CTX755" s="43"/>
      <c r="CTY755" s="43"/>
      <c r="CTZ755" s="43"/>
      <c r="CUA755" s="43"/>
      <c r="CUB755" s="43"/>
      <c r="CUC755" s="43"/>
      <c r="CUD755" s="43"/>
      <c r="CUE755" s="43"/>
      <c r="CUF755" s="43"/>
      <c r="CUG755" s="43"/>
      <c r="CUH755" s="43"/>
      <c r="CUI755" s="43"/>
      <c r="CUJ755" s="43"/>
      <c r="CUK755" s="43"/>
      <c r="CUL755" s="43"/>
      <c r="CUM755" s="43"/>
      <c r="CUN755" s="43"/>
      <c r="CUO755" s="43"/>
      <c r="CUP755" s="43"/>
      <c r="CUQ755" s="43"/>
      <c r="CUR755" s="43"/>
      <c r="CUS755" s="43"/>
      <c r="CUT755" s="43"/>
      <c r="CUU755" s="43"/>
      <c r="CUV755" s="43"/>
      <c r="CUW755" s="43"/>
      <c r="CUX755" s="43"/>
      <c r="CUY755" s="43"/>
      <c r="CUZ755" s="43"/>
      <c r="CVA755" s="43"/>
      <c r="CVB755" s="43"/>
      <c r="CVC755" s="43"/>
      <c r="CVD755" s="43"/>
      <c r="CVE755" s="43"/>
      <c r="CVF755" s="43"/>
      <c r="CVG755" s="43"/>
      <c r="CVH755" s="43"/>
      <c r="CVI755" s="43"/>
      <c r="CVJ755" s="43"/>
      <c r="CVK755" s="43"/>
      <c r="CVL755" s="43"/>
      <c r="CVM755" s="43"/>
      <c r="CVN755" s="43"/>
      <c r="CVO755" s="43"/>
      <c r="CVP755" s="43"/>
      <c r="CVQ755" s="43"/>
      <c r="CVR755" s="43"/>
      <c r="CVS755" s="43"/>
      <c r="CVT755" s="43"/>
      <c r="CVU755" s="43"/>
      <c r="CVV755" s="43"/>
      <c r="CVW755" s="43"/>
      <c r="CVX755" s="43"/>
      <c r="CVY755" s="43"/>
      <c r="CVZ755" s="43"/>
      <c r="CWA755" s="43"/>
      <c r="CWB755" s="43"/>
      <c r="CWC755" s="43"/>
      <c r="CWD755" s="43"/>
      <c r="CWE755" s="43"/>
      <c r="CWF755" s="43"/>
      <c r="CWG755" s="43"/>
      <c r="CWH755" s="43"/>
      <c r="CWI755" s="43"/>
      <c r="CWJ755" s="43"/>
      <c r="CWK755" s="43"/>
      <c r="CWL755" s="43"/>
      <c r="CWM755" s="43"/>
      <c r="CWN755" s="43"/>
      <c r="CWO755" s="43"/>
      <c r="CWP755" s="43"/>
      <c r="CWQ755" s="43"/>
      <c r="CWR755" s="43"/>
      <c r="CWS755" s="43"/>
      <c r="CWT755" s="43"/>
      <c r="CWU755" s="43"/>
      <c r="CWV755" s="43"/>
      <c r="CWW755" s="43"/>
      <c r="CWX755" s="43"/>
      <c r="CWY755" s="43"/>
      <c r="CWZ755" s="43"/>
      <c r="CXA755" s="43"/>
      <c r="CXB755" s="43"/>
      <c r="CXC755" s="43"/>
      <c r="CXD755" s="43"/>
      <c r="CXE755" s="43"/>
      <c r="CXF755" s="43"/>
      <c r="CXG755" s="43"/>
      <c r="CXH755" s="43"/>
      <c r="CXI755" s="43"/>
      <c r="CXJ755" s="43"/>
      <c r="CXK755" s="43"/>
      <c r="CXL755" s="43"/>
      <c r="CXM755" s="43"/>
      <c r="CXN755" s="43"/>
      <c r="CXO755" s="43"/>
      <c r="CXP755" s="43"/>
      <c r="CXQ755" s="43"/>
      <c r="CXR755" s="43"/>
      <c r="CXS755" s="43"/>
      <c r="CXT755" s="43"/>
      <c r="CXU755" s="43"/>
      <c r="CXV755" s="43"/>
      <c r="CXW755" s="43"/>
      <c r="CXX755" s="43"/>
      <c r="CXY755" s="43"/>
      <c r="CXZ755" s="43"/>
      <c r="CYA755" s="43"/>
      <c r="CYB755" s="43"/>
      <c r="CYC755" s="43"/>
      <c r="CYD755" s="43"/>
      <c r="CYE755" s="43"/>
      <c r="CYF755" s="43"/>
      <c r="CYG755" s="43"/>
      <c r="CYH755" s="43"/>
      <c r="CYI755" s="43"/>
      <c r="CYJ755" s="43"/>
      <c r="CYK755" s="43"/>
      <c r="CYL755" s="43"/>
      <c r="CYM755" s="43"/>
      <c r="CYN755" s="43"/>
      <c r="CYO755" s="43"/>
      <c r="CYP755" s="43"/>
      <c r="CYQ755" s="43"/>
      <c r="CYR755" s="43"/>
      <c r="CYS755" s="43"/>
      <c r="CYT755" s="43"/>
      <c r="CYU755" s="43"/>
      <c r="CYV755" s="43"/>
      <c r="CYW755" s="43"/>
      <c r="CYX755" s="43"/>
      <c r="CYY755" s="43"/>
      <c r="CYZ755" s="43"/>
      <c r="CZA755" s="43"/>
      <c r="CZB755" s="43"/>
      <c r="CZC755" s="43"/>
      <c r="CZD755" s="43"/>
      <c r="CZE755" s="43"/>
      <c r="CZF755" s="43"/>
      <c r="CZG755" s="43"/>
      <c r="CZH755" s="43"/>
      <c r="CZI755" s="43"/>
      <c r="CZJ755" s="43"/>
      <c r="CZK755" s="43"/>
      <c r="CZL755" s="43"/>
      <c r="CZM755" s="43"/>
      <c r="CZN755" s="43"/>
      <c r="CZO755" s="43"/>
      <c r="CZP755" s="43"/>
      <c r="CZQ755" s="43"/>
      <c r="CZR755" s="43"/>
      <c r="CZS755" s="43"/>
      <c r="CZT755" s="43"/>
      <c r="CZU755" s="43"/>
      <c r="CZV755" s="43"/>
      <c r="CZW755" s="43"/>
      <c r="CZX755" s="43"/>
      <c r="CZY755" s="43"/>
      <c r="CZZ755" s="43"/>
      <c r="DAA755" s="43"/>
      <c r="DAB755" s="43"/>
      <c r="DAC755" s="43"/>
      <c r="DAD755" s="43"/>
      <c r="DAE755" s="43"/>
      <c r="DAF755" s="43"/>
      <c r="DAG755" s="43"/>
      <c r="DAH755" s="43"/>
      <c r="DAI755" s="43"/>
      <c r="DAJ755" s="43"/>
      <c r="DAK755" s="43"/>
      <c r="DAL755" s="43"/>
      <c r="DAM755" s="43"/>
      <c r="DAN755" s="43"/>
      <c r="DAO755" s="43"/>
      <c r="DAP755" s="43"/>
      <c r="DAQ755" s="43"/>
      <c r="DAR755" s="43"/>
      <c r="DAS755" s="43"/>
      <c r="DAT755" s="43"/>
      <c r="DAU755" s="43"/>
      <c r="DAV755" s="43"/>
      <c r="DAW755" s="43"/>
      <c r="DAX755" s="43"/>
      <c r="DAY755" s="43"/>
      <c r="DAZ755" s="43"/>
      <c r="DBA755" s="43"/>
      <c r="DBB755" s="43"/>
      <c r="DBC755" s="43"/>
      <c r="DBD755" s="43"/>
      <c r="DBE755" s="43"/>
      <c r="DBF755" s="43"/>
      <c r="DBG755" s="43"/>
      <c r="DBH755" s="43"/>
      <c r="DBI755" s="43"/>
      <c r="DBJ755" s="43"/>
      <c r="DBK755" s="43"/>
      <c r="DBL755" s="43"/>
      <c r="DBM755" s="43"/>
      <c r="DBN755" s="43"/>
      <c r="DBO755" s="43"/>
      <c r="DBP755" s="43"/>
      <c r="DBQ755" s="43"/>
      <c r="DBR755" s="43"/>
      <c r="DBS755" s="43"/>
      <c r="DBT755" s="43"/>
      <c r="DBU755" s="43"/>
      <c r="DBV755" s="43"/>
      <c r="DBW755" s="43"/>
      <c r="DBX755" s="43"/>
      <c r="DBY755" s="43"/>
      <c r="DBZ755" s="43"/>
      <c r="DCA755" s="43"/>
      <c r="DCB755" s="43"/>
      <c r="DCC755" s="43"/>
      <c r="DCD755" s="43"/>
      <c r="DCE755" s="43"/>
      <c r="DCF755" s="43"/>
      <c r="DCG755" s="43"/>
      <c r="DCH755" s="43"/>
      <c r="DCI755" s="43"/>
      <c r="DCJ755" s="43"/>
      <c r="DCK755" s="43"/>
      <c r="DCL755" s="43"/>
      <c r="DCM755" s="43"/>
      <c r="DCN755" s="43"/>
      <c r="DCO755" s="43"/>
      <c r="DCP755" s="43"/>
      <c r="DCQ755" s="43"/>
      <c r="DCR755" s="43"/>
      <c r="DCS755" s="43"/>
      <c r="DCT755" s="43"/>
      <c r="DCU755" s="43"/>
      <c r="DCV755" s="43"/>
      <c r="DCW755" s="43"/>
      <c r="DCX755" s="43"/>
      <c r="DCY755" s="43"/>
      <c r="DCZ755" s="43"/>
      <c r="DDA755" s="43"/>
      <c r="DDB755" s="43"/>
      <c r="DDC755" s="43"/>
      <c r="DDD755" s="43"/>
      <c r="DDE755" s="43"/>
      <c r="DDF755" s="43"/>
      <c r="DDG755" s="43"/>
      <c r="DDH755" s="43"/>
      <c r="DDI755" s="43"/>
      <c r="DDJ755" s="43"/>
      <c r="DDK755" s="43"/>
      <c r="DDL755" s="43"/>
      <c r="DDM755" s="43"/>
      <c r="DDN755" s="43"/>
      <c r="DDO755" s="43"/>
      <c r="DDP755" s="43"/>
      <c r="DDQ755" s="43"/>
      <c r="DDR755" s="43"/>
      <c r="DDS755" s="43"/>
      <c r="DDT755" s="43"/>
      <c r="DDU755" s="43"/>
      <c r="DDV755" s="43"/>
      <c r="DDW755" s="43"/>
      <c r="DDX755" s="43"/>
      <c r="DDY755" s="43"/>
      <c r="DDZ755" s="43"/>
      <c r="DEA755" s="43"/>
      <c r="DEB755" s="43"/>
      <c r="DEC755" s="43"/>
      <c r="DED755" s="43"/>
      <c r="DEE755" s="43"/>
      <c r="DEF755" s="43"/>
      <c r="DEG755" s="43"/>
      <c r="DEH755" s="43"/>
      <c r="DEI755" s="43"/>
      <c r="DEJ755" s="43"/>
      <c r="DEK755" s="43"/>
      <c r="DEL755" s="43"/>
      <c r="DEM755" s="43"/>
      <c r="DEN755" s="43"/>
      <c r="DEO755" s="43"/>
      <c r="DEP755" s="43"/>
      <c r="DEQ755" s="43"/>
      <c r="DER755" s="43"/>
      <c r="DES755" s="43"/>
      <c r="DET755" s="43"/>
      <c r="DEU755" s="43"/>
      <c r="DEV755" s="43"/>
      <c r="DEW755" s="43"/>
      <c r="DEX755" s="43"/>
      <c r="DEY755" s="43"/>
      <c r="DEZ755" s="43"/>
      <c r="DFA755" s="43"/>
      <c r="DFB755" s="43"/>
      <c r="DFC755" s="43"/>
      <c r="DFD755" s="43"/>
      <c r="DFE755" s="43"/>
      <c r="DFF755" s="43"/>
      <c r="DFG755" s="43"/>
      <c r="DFH755" s="43"/>
      <c r="DFI755" s="43"/>
      <c r="DFJ755" s="43"/>
      <c r="DFK755" s="43"/>
      <c r="DFL755" s="43"/>
      <c r="DFM755" s="43"/>
      <c r="DFN755" s="43"/>
      <c r="DFO755" s="43"/>
      <c r="DFP755" s="43"/>
      <c r="DFQ755" s="43"/>
      <c r="DFR755" s="43"/>
      <c r="DFS755" s="43"/>
      <c r="DFT755" s="43"/>
      <c r="DFU755" s="43"/>
      <c r="DFV755" s="43"/>
      <c r="DFW755" s="43"/>
      <c r="DFX755" s="43"/>
      <c r="DFY755" s="43"/>
      <c r="DFZ755" s="43"/>
      <c r="DGA755" s="43"/>
      <c r="DGB755" s="43"/>
      <c r="DGC755" s="43"/>
      <c r="DGD755" s="43"/>
      <c r="DGE755" s="43"/>
      <c r="DGF755" s="43"/>
      <c r="DGG755" s="43"/>
      <c r="DGH755" s="43"/>
      <c r="DGI755" s="43"/>
      <c r="DGJ755" s="43"/>
      <c r="DGK755" s="43"/>
      <c r="DGL755" s="43"/>
      <c r="DGM755" s="43"/>
      <c r="DGN755" s="43"/>
      <c r="DGO755" s="43"/>
      <c r="DGP755" s="43"/>
      <c r="DGQ755" s="43"/>
      <c r="DGR755" s="43"/>
      <c r="DGS755" s="43"/>
      <c r="DGT755" s="43"/>
      <c r="DGU755" s="43"/>
      <c r="DGV755" s="43"/>
      <c r="DGW755" s="43"/>
      <c r="DGX755" s="43"/>
      <c r="DGY755" s="43"/>
      <c r="DGZ755" s="43"/>
      <c r="DHA755" s="43"/>
      <c r="DHB755" s="43"/>
      <c r="DHC755" s="43"/>
      <c r="DHD755" s="43"/>
      <c r="DHE755" s="43"/>
      <c r="DHF755" s="43"/>
      <c r="DHG755" s="43"/>
      <c r="DHH755" s="43"/>
      <c r="DHI755" s="43"/>
      <c r="DHJ755" s="43"/>
      <c r="DHK755" s="43"/>
      <c r="DHL755" s="43"/>
      <c r="DHM755" s="43"/>
      <c r="DHN755" s="43"/>
      <c r="DHO755" s="43"/>
      <c r="DHP755" s="43"/>
      <c r="DHQ755" s="43"/>
      <c r="DHR755" s="43"/>
      <c r="DHS755" s="43"/>
      <c r="DHT755" s="43"/>
      <c r="DHU755" s="43"/>
      <c r="DHV755" s="43"/>
      <c r="DHW755" s="43"/>
      <c r="DHX755" s="43"/>
      <c r="DHY755" s="43"/>
      <c r="DHZ755" s="43"/>
      <c r="DIA755" s="43"/>
      <c r="DIB755" s="43"/>
      <c r="DIC755" s="43"/>
      <c r="DID755" s="43"/>
      <c r="DIE755" s="43"/>
      <c r="DIF755" s="43"/>
      <c r="DIG755" s="43"/>
      <c r="DIH755" s="43"/>
      <c r="DII755" s="43"/>
      <c r="DIJ755" s="43"/>
      <c r="DIK755" s="43"/>
      <c r="DIL755" s="43"/>
      <c r="DIM755" s="43"/>
      <c r="DIN755" s="43"/>
      <c r="DIO755" s="43"/>
      <c r="DIP755" s="43"/>
      <c r="DIQ755" s="43"/>
      <c r="DIR755" s="43"/>
      <c r="DIS755" s="43"/>
      <c r="DIT755" s="43"/>
      <c r="DIU755" s="43"/>
      <c r="DIV755" s="43"/>
      <c r="DIW755" s="43"/>
      <c r="DIX755" s="43"/>
      <c r="DIY755" s="43"/>
      <c r="DIZ755" s="43"/>
      <c r="DJA755" s="43"/>
      <c r="DJB755" s="43"/>
      <c r="DJC755" s="43"/>
      <c r="DJD755" s="43"/>
      <c r="DJE755" s="43"/>
      <c r="DJF755" s="43"/>
      <c r="DJG755" s="43"/>
      <c r="DJH755" s="43"/>
      <c r="DJI755" s="43"/>
      <c r="DJJ755" s="43"/>
      <c r="DJK755" s="43"/>
      <c r="DJL755" s="43"/>
      <c r="DJM755" s="43"/>
      <c r="DJN755" s="43"/>
      <c r="DJO755" s="43"/>
      <c r="DJP755" s="43"/>
      <c r="DJQ755" s="43"/>
      <c r="DJR755" s="43"/>
      <c r="DJS755" s="43"/>
      <c r="DJT755" s="43"/>
      <c r="DJU755" s="43"/>
      <c r="DJV755" s="43"/>
      <c r="DJW755" s="43"/>
      <c r="DJX755" s="43"/>
      <c r="DJY755" s="43"/>
      <c r="DJZ755" s="43"/>
      <c r="DKA755" s="43"/>
      <c r="DKB755" s="43"/>
      <c r="DKC755" s="43"/>
      <c r="DKD755" s="43"/>
      <c r="DKE755" s="43"/>
      <c r="DKF755" s="43"/>
      <c r="DKG755" s="43"/>
      <c r="DKH755" s="43"/>
      <c r="DKI755" s="43"/>
      <c r="DKJ755" s="43"/>
      <c r="DKK755" s="43"/>
      <c r="DKL755" s="43"/>
      <c r="DKM755" s="43"/>
      <c r="DKN755" s="43"/>
      <c r="DKO755" s="43"/>
      <c r="DKP755" s="43"/>
      <c r="DKQ755" s="43"/>
      <c r="DKR755" s="43"/>
      <c r="DKS755" s="43"/>
      <c r="DKT755" s="43"/>
      <c r="DKU755" s="43"/>
      <c r="DKV755" s="43"/>
      <c r="DKW755" s="43"/>
      <c r="DKX755" s="43"/>
      <c r="DKY755" s="43"/>
      <c r="DKZ755" s="43"/>
      <c r="DLA755" s="43"/>
      <c r="DLB755" s="43"/>
      <c r="DLC755" s="43"/>
      <c r="DLD755" s="43"/>
      <c r="DLE755" s="43"/>
      <c r="DLF755" s="43"/>
      <c r="DLG755" s="43"/>
      <c r="DLH755" s="43"/>
      <c r="DLI755" s="43"/>
      <c r="DLJ755" s="43"/>
      <c r="DLK755" s="43"/>
      <c r="DLL755" s="43"/>
      <c r="DLM755" s="43"/>
      <c r="DLN755" s="43"/>
      <c r="DLO755" s="43"/>
      <c r="DLP755" s="43"/>
      <c r="DLQ755" s="43"/>
      <c r="DLR755" s="43"/>
      <c r="DLS755" s="43"/>
      <c r="DLT755" s="43"/>
      <c r="DLU755" s="43"/>
      <c r="DLV755" s="43"/>
      <c r="DLW755" s="43"/>
      <c r="DLX755" s="43"/>
      <c r="DLY755" s="43"/>
      <c r="DLZ755" s="43"/>
      <c r="DMA755" s="43"/>
      <c r="DMB755" s="43"/>
      <c r="DMC755" s="43"/>
      <c r="DMD755" s="43"/>
      <c r="DME755" s="43"/>
      <c r="DMF755" s="43"/>
      <c r="DMG755" s="43"/>
      <c r="DMH755" s="43"/>
      <c r="DMI755" s="43"/>
      <c r="DMJ755" s="43"/>
      <c r="DMK755" s="43"/>
      <c r="DML755" s="43"/>
      <c r="DMM755" s="43"/>
      <c r="DMN755" s="43"/>
      <c r="DMO755" s="43"/>
      <c r="DMP755" s="43"/>
      <c r="DMQ755" s="43"/>
      <c r="DMR755" s="43"/>
      <c r="DMS755" s="43"/>
      <c r="DMT755" s="43"/>
      <c r="DMU755" s="43"/>
      <c r="DMV755" s="43"/>
      <c r="DMW755" s="43"/>
      <c r="DMX755" s="43"/>
      <c r="DMY755" s="43"/>
      <c r="DMZ755" s="43"/>
      <c r="DNA755" s="43"/>
      <c r="DNB755" s="43"/>
      <c r="DNC755" s="43"/>
      <c r="DND755" s="43"/>
      <c r="DNE755" s="43"/>
      <c r="DNF755" s="43"/>
      <c r="DNG755" s="43"/>
      <c r="DNH755" s="43"/>
      <c r="DNI755" s="43"/>
      <c r="DNJ755" s="43"/>
      <c r="DNK755" s="43"/>
      <c r="DNL755" s="43"/>
      <c r="DNM755" s="43"/>
      <c r="DNN755" s="43"/>
      <c r="DNO755" s="43"/>
      <c r="DNP755" s="43"/>
      <c r="DNQ755" s="43"/>
      <c r="DNR755" s="43"/>
      <c r="DNS755" s="43"/>
      <c r="DNT755" s="43"/>
      <c r="DNU755" s="43"/>
      <c r="DNV755" s="43"/>
      <c r="DNW755" s="43"/>
      <c r="DNX755" s="43"/>
      <c r="DNY755" s="43"/>
      <c r="DNZ755" s="43"/>
      <c r="DOA755" s="43"/>
      <c r="DOB755" s="43"/>
      <c r="DOC755" s="43"/>
      <c r="DOD755" s="43"/>
      <c r="DOE755" s="43"/>
      <c r="DOF755" s="43"/>
      <c r="DOG755" s="43"/>
      <c r="DOH755" s="43"/>
      <c r="DOI755" s="43"/>
      <c r="DOJ755" s="43"/>
      <c r="DOK755" s="43"/>
      <c r="DOL755" s="43"/>
      <c r="DOM755" s="43"/>
      <c r="DON755" s="43"/>
      <c r="DOO755" s="43"/>
      <c r="DOP755" s="43"/>
      <c r="DOQ755" s="43"/>
      <c r="DOR755" s="43"/>
      <c r="DOS755" s="43"/>
      <c r="DOT755" s="43"/>
      <c r="DOU755" s="43"/>
      <c r="DOV755" s="43"/>
      <c r="DOW755" s="43"/>
      <c r="DOX755" s="43"/>
      <c r="DOY755" s="43"/>
      <c r="DOZ755" s="43"/>
      <c r="DPA755" s="43"/>
      <c r="DPB755" s="43"/>
      <c r="DPC755" s="43"/>
      <c r="DPD755" s="43"/>
      <c r="DPE755" s="43"/>
      <c r="DPF755" s="43"/>
      <c r="DPG755" s="43"/>
      <c r="DPH755" s="43"/>
      <c r="DPI755" s="43"/>
      <c r="DPJ755" s="43"/>
      <c r="DPK755" s="43"/>
      <c r="DPL755" s="43"/>
      <c r="DPM755" s="43"/>
      <c r="DPN755" s="43"/>
      <c r="DPO755" s="43"/>
      <c r="DPP755" s="43"/>
      <c r="DPQ755" s="43"/>
      <c r="DPR755" s="43"/>
      <c r="DPS755" s="43"/>
      <c r="DPT755" s="43"/>
      <c r="DPU755" s="43"/>
      <c r="DPV755" s="43"/>
      <c r="DPW755" s="43"/>
      <c r="DPX755" s="43"/>
      <c r="DPY755" s="43"/>
      <c r="DPZ755" s="43"/>
      <c r="DQA755" s="43"/>
      <c r="DQB755" s="43"/>
      <c r="DQC755" s="43"/>
      <c r="DQD755" s="43"/>
      <c r="DQE755" s="43"/>
      <c r="DQF755" s="43"/>
      <c r="DQG755" s="43"/>
      <c r="DQH755" s="43"/>
      <c r="DQI755" s="43"/>
      <c r="DQJ755" s="43"/>
      <c r="DQK755" s="43"/>
      <c r="DQL755" s="43"/>
      <c r="DQM755" s="43"/>
      <c r="DQN755" s="43"/>
      <c r="DQO755" s="43"/>
      <c r="DQP755" s="43"/>
      <c r="DQQ755" s="43"/>
      <c r="DQR755" s="43"/>
      <c r="DQS755" s="43"/>
      <c r="DQT755" s="43"/>
      <c r="DQU755" s="43"/>
      <c r="DQV755" s="43"/>
      <c r="DQW755" s="43"/>
      <c r="DQX755" s="43"/>
      <c r="DQY755" s="43"/>
      <c r="DQZ755" s="43"/>
      <c r="DRA755" s="43"/>
      <c r="DRB755" s="43"/>
      <c r="DRC755" s="43"/>
      <c r="DRD755" s="43"/>
      <c r="DRE755" s="43"/>
      <c r="DRF755" s="43"/>
      <c r="DRG755" s="43"/>
      <c r="DRH755" s="43"/>
      <c r="DRI755" s="43"/>
      <c r="DRJ755" s="43"/>
      <c r="DRK755" s="43"/>
      <c r="DRL755" s="43"/>
      <c r="DRM755" s="43"/>
      <c r="DRN755" s="43"/>
      <c r="DRO755" s="43"/>
      <c r="DRP755" s="43"/>
      <c r="DRQ755" s="43"/>
      <c r="DRR755" s="43"/>
      <c r="DRS755" s="43"/>
      <c r="DRT755" s="43"/>
      <c r="DRU755" s="43"/>
      <c r="DRV755" s="43"/>
      <c r="DRW755" s="43"/>
      <c r="DRX755" s="43"/>
      <c r="DRY755" s="43"/>
      <c r="DRZ755" s="43"/>
      <c r="DSA755" s="43"/>
      <c r="DSB755" s="43"/>
      <c r="DSC755" s="43"/>
      <c r="DSD755" s="43"/>
      <c r="DSE755" s="43"/>
      <c r="DSF755" s="43"/>
      <c r="DSG755" s="43"/>
      <c r="DSH755" s="43"/>
      <c r="DSI755" s="43"/>
      <c r="DSJ755" s="43"/>
      <c r="DSK755" s="43"/>
      <c r="DSL755" s="43"/>
      <c r="DSM755" s="43"/>
      <c r="DSN755" s="43"/>
      <c r="DSO755" s="43"/>
      <c r="DSP755" s="43"/>
      <c r="DSQ755" s="43"/>
      <c r="DSR755" s="43"/>
      <c r="DSS755" s="43"/>
      <c r="DST755" s="43"/>
      <c r="DSU755" s="43"/>
      <c r="DSV755" s="43"/>
      <c r="DSW755" s="43"/>
      <c r="DSX755" s="43"/>
      <c r="DSY755" s="43"/>
      <c r="DSZ755" s="43"/>
      <c r="DTA755" s="43"/>
      <c r="DTB755" s="43"/>
      <c r="DTC755" s="43"/>
      <c r="DTD755" s="43"/>
      <c r="DTE755" s="43"/>
      <c r="DTF755" s="43"/>
      <c r="DTG755" s="43"/>
      <c r="DTH755" s="43"/>
      <c r="DTI755" s="43"/>
      <c r="DTJ755" s="43"/>
      <c r="DTK755" s="43"/>
      <c r="DTL755" s="43"/>
      <c r="DTM755" s="43"/>
      <c r="DTN755" s="43"/>
      <c r="DTO755" s="43"/>
      <c r="DTP755" s="43"/>
      <c r="DTQ755" s="43"/>
      <c r="DTR755" s="43"/>
      <c r="DTS755" s="43"/>
      <c r="DTT755" s="43"/>
      <c r="DTU755" s="43"/>
      <c r="DTV755" s="43"/>
      <c r="DTW755" s="43"/>
      <c r="DTX755" s="43"/>
      <c r="DTY755" s="43"/>
      <c r="DTZ755" s="43"/>
      <c r="DUA755" s="43"/>
      <c r="DUB755" s="43"/>
      <c r="DUC755" s="43"/>
      <c r="DUD755" s="43"/>
      <c r="DUE755" s="43"/>
      <c r="DUF755" s="43"/>
      <c r="DUG755" s="43"/>
      <c r="DUH755" s="43"/>
      <c r="DUI755" s="43"/>
      <c r="DUJ755" s="43"/>
      <c r="DUK755" s="43"/>
      <c r="DUL755" s="43"/>
      <c r="DUM755" s="43"/>
      <c r="DUN755" s="43"/>
      <c r="DUO755" s="43"/>
      <c r="DUP755" s="43"/>
      <c r="DUQ755" s="43"/>
      <c r="DUR755" s="43"/>
      <c r="DUS755" s="43"/>
      <c r="DUT755" s="43"/>
      <c r="DUU755" s="43"/>
      <c r="DUV755" s="43"/>
      <c r="DUW755" s="43"/>
      <c r="DUX755" s="43"/>
      <c r="DUY755" s="43"/>
      <c r="DUZ755" s="43"/>
      <c r="DVA755" s="43"/>
      <c r="DVB755" s="43"/>
      <c r="DVC755" s="43"/>
      <c r="DVD755" s="43"/>
      <c r="DVE755" s="43"/>
      <c r="DVF755" s="43"/>
      <c r="DVG755" s="43"/>
      <c r="DVH755" s="43"/>
      <c r="DVI755" s="43"/>
      <c r="DVJ755" s="43"/>
      <c r="DVK755" s="43"/>
      <c r="DVL755" s="43"/>
      <c r="DVM755" s="43"/>
      <c r="DVN755" s="43"/>
      <c r="DVO755" s="43"/>
      <c r="DVP755" s="43"/>
      <c r="DVQ755" s="43"/>
      <c r="DVR755" s="43"/>
      <c r="DVS755" s="43"/>
      <c r="DVT755" s="43"/>
      <c r="DVU755" s="43"/>
      <c r="DVV755" s="43"/>
      <c r="DVW755" s="43"/>
      <c r="DVX755" s="43"/>
      <c r="DVY755" s="43"/>
      <c r="DVZ755" s="43"/>
      <c r="DWA755" s="43"/>
      <c r="DWB755" s="43"/>
      <c r="DWC755" s="43"/>
      <c r="DWD755" s="43"/>
      <c r="DWE755" s="43"/>
      <c r="DWF755" s="43"/>
      <c r="DWG755" s="43"/>
      <c r="DWH755" s="43"/>
      <c r="DWI755" s="43"/>
      <c r="DWJ755" s="43"/>
      <c r="DWK755" s="43"/>
      <c r="DWL755" s="43"/>
      <c r="DWM755" s="43"/>
      <c r="DWN755" s="43"/>
      <c r="DWO755" s="43"/>
      <c r="DWP755" s="43"/>
      <c r="DWQ755" s="43"/>
      <c r="DWR755" s="43"/>
      <c r="DWS755" s="43"/>
      <c r="DWT755" s="43"/>
      <c r="DWU755" s="43"/>
      <c r="DWV755" s="43"/>
      <c r="DWW755" s="43"/>
      <c r="DWX755" s="43"/>
      <c r="DWY755" s="43"/>
      <c r="DWZ755" s="43"/>
      <c r="DXA755" s="43"/>
      <c r="DXB755" s="43"/>
      <c r="DXC755" s="43"/>
      <c r="DXD755" s="43"/>
      <c r="DXE755" s="43"/>
      <c r="DXF755" s="43"/>
      <c r="DXG755" s="43"/>
      <c r="DXH755" s="43"/>
      <c r="DXI755" s="43"/>
      <c r="DXJ755" s="43"/>
      <c r="DXK755" s="43"/>
      <c r="DXL755" s="43"/>
      <c r="DXM755" s="43"/>
      <c r="DXN755" s="43"/>
      <c r="DXO755" s="43"/>
      <c r="DXP755" s="43"/>
      <c r="DXQ755" s="43"/>
      <c r="DXR755" s="43"/>
      <c r="DXS755" s="43"/>
      <c r="DXT755" s="43"/>
      <c r="DXU755" s="43"/>
      <c r="DXV755" s="43"/>
      <c r="DXW755" s="43"/>
      <c r="DXX755" s="43"/>
      <c r="DXY755" s="43"/>
      <c r="DXZ755" s="43"/>
      <c r="DYA755" s="43"/>
      <c r="DYB755" s="43"/>
      <c r="DYC755" s="43"/>
      <c r="DYD755" s="43"/>
      <c r="DYE755" s="43"/>
      <c r="DYF755" s="43"/>
      <c r="DYG755" s="43"/>
      <c r="DYH755" s="43"/>
      <c r="DYI755" s="43"/>
      <c r="DYJ755" s="43"/>
      <c r="DYK755" s="43"/>
      <c r="DYL755" s="43"/>
      <c r="DYM755" s="43"/>
      <c r="DYN755" s="43"/>
      <c r="DYO755" s="43"/>
      <c r="DYP755" s="43"/>
      <c r="DYQ755" s="43"/>
      <c r="DYR755" s="43"/>
      <c r="DYS755" s="43"/>
      <c r="DYT755" s="43"/>
      <c r="DYU755" s="43"/>
      <c r="DYV755" s="43"/>
      <c r="DYW755" s="43"/>
      <c r="DYX755" s="43"/>
      <c r="DYY755" s="43"/>
      <c r="DYZ755" s="43"/>
      <c r="DZA755" s="43"/>
      <c r="DZB755" s="43"/>
      <c r="DZC755" s="43"/>
      <c r="DZD755" s="43"/>
      <c r="DZE755" s="43"/>
      <c r="DZF755" s="43"/>
      <c r="DZG755" s="43"/>
      <c r="DZH755" s="43"/>
      <c r="DZI755" s="43"/>
      <c r="DZJ755" s="43"/>
      <c r="DZK755" s="43"/>
      <c r="DZL755" s="43"/>
      <c r="DZM755" s="43"/>
      <c r="DZN755" s="43"/>
      <c r="DZO755" s="43"/>
      <c r="DZP755" s="43"/>
      <c r="DZQ755" s="43"/>
      <c r="DZR755" s="43"/>
      <c r="DZS755" s="43"/>
      <c r="DZT755" s="43"/>
      <c r="DZU755" s="43"/>
      <c r="DZV755" s="43"/>
      <c r="DZW755" s="43"/>
      <c r="DZX755" s="43"/>
      <c r="DZY755" s="43"/>
      <c r="DZZ755" s="43"/>
      <c r="EAA755" s="43"/>
      <c r="EAB755" s="43"/>
      <c r="EAC755" s="43"/>
      <c r="EAD755" s="43"/>
      <c r="EAE755" s="43"/>
      <c r="EAF755" s="43"/>
      <c r="EAG755" s="43"/>
      <c r="EAH755" s="43"/>
      <c r="EAI755" s="43"/>
      <c r="EAJ755" s="43"/>
      <c r="EAK755" s="43"/>
      <c r="EAL755" s="43"/>
      <c r="EAM755" s="43"/>
      <c r="EAN755" s="43"/>
      <c r="EAO755" s="43"/>
      <c r="EAP755" s="43"/>
      <c r="EAQ755" s="43"/>
      <c r="EAR755" s="43"/>
      <c r="EAS755" s="43"/>
      <c r="EAT755" s="43"/>
      <c r="EAU755" s="43"/>
      <c r="EAV755" s="43"/>
      <c r="EAW755" s="43"/>
      <c r="EAX755" s="43"/>
      <c r="EAY755" s="43"/>
      <c r="EAZ755" s="43"/>
      <c r="EBA755" s="43"/>
      <c r="EBB755" s="43"/>
      <c r="EBC755" s="43"/>
      <c r="EBD755" s="43"/>
      <c r="EBE755" s="43"/>
      <c r="EBF755" s="43"/>
      <c r="EBG755" s="43"/>
      <c r="EBH755" s="43"/>
      <c r="EBI755" s="43"/>
      <c r="EBJ755" s="43"/>
      <c r="EBK755" s="43"/>
      <c r="EBL755" s="43"/>
      <c r="EBM755" s="43"/>
      <c r="EBN755" s="43"/>
      <c r="EBO755" s="43"/>
      <c r="EBP755" s="43"/>
      <c r="EBQ755" s="43"/>
      <c r="EBR755" s="43"/>
      <c r="EBS755" s="43"/>
      <c r="EBT755" s="43"/>
      <c r="EBU755" s="43"/>
      <c r="EBV755" s="43"/>
      <c r="EBW755" s="43"/>
      <c r="EBX755" s="43"/>
      <c r="EBY755" s="43"/>
      <c r="EBZ755" s="43"/>
      <c r="ECA755" s="43"/>
      <c r="ECB755" s="43"/>
      <c r="ECC755" s="43"/>
      <c r="ECD755" s="43"/>
      <c r="ECE755" s="43"/>
      <c r="ECF755" s="43"/>
      <c r="ECG755" s="43"/>
      <c r="ECH755" s="43"/>
      <c r="ECI755" s="43"/>
      <c r="ECJ755" s="43"/>
      <c r="ECK755" s="43"/>
      <c r="ECL755" s="43"/>
      <c r="ECM755" s="43"/>
      <c r="ECN755" s="43"/>
      <c r="ECO755" s="43"/>
      <c r="ECP755" s="43"/>
      <c r="ECQ755" s="43"/>
      <c r="ECR755" s="43"/>
      <c r="ECS755" s="43"/>
      <c r="ECT755" s="43"/>
      <c r="ECU755" s="43"/>
      <c r="ECV755" s="43"/>
      <c r="ECW755" s="43"/>
      <c r="ECX755" s="43"/>
      <c r="ECY755" s="43"/>
      <c r="ECZ755" s="43"/>
      <c r="EDA755" s="43"/>
      <c r="EDB755" s="43"/>
      <c r="EDC755" s="43"/>
      <c r="EDD755" s="43"/>
      <c r="EDE755" s="43"/>
      <c r="EDF755" s="43"/>
      <c r="EDG755" s="43"/>
      <c r="EDH755" s="43"/>
      <c r="EDI755" s="43"/>
      <c r="EDJ755" s="43"/>
      <c r="EDK755" s="43"/>
      <c r="EDL755" s="43"/>
      <c r="EDM755" s="43"/>
      <c r="EDN755" s="43"/>
      <c r="EDO755" s="43"/>
      <c r="EDP755" s="43"/>
      <c r="EDQ755" s="43"/>
      <c r="EDR755" s="43"/>
      <c r="EDS755" s="43"/>
      <c r="EDT755" s="43"/>
      <c r="EDU755" s="43"/>
      <c r="EDV755" s="43"/>
      <c r="EDW755" s="43"/>
      <c r="EDX755" s="43"/>
      <c r="EDY755" s="43"/>
      <c r="EDZ755" s="43"/>
      <c r="EEA755" s="43"/>
      <c r="EEB755" s="43"/>
      <c r="EEC755" s="43"/>
      <c r="EED755" s="43"/>
      <c r="EEE755" s="43"/>
      <c r="EEF755" s="43"/>
      <c r="EEG755" s="43"/>
      <c r="EEH755" s="43"/>
      <c r="EEI755" s="43"/>
      <c r="EEJ755" s="43"/>
      <c r="EEK755" s="43"/>
      <c r="EEL755" s="43"/>
      <c r="EEM755" s="43"/>
      <c r="EEN755" s="43"/>
      <c r="EEO755" s="43"/>
      <c r="EEP755" s="43"/>
      <c r="EEQ755" s="43"/>
      <c r="EER755" s="43"/>
      <c r="EES755" s="43"/>
      <c r="EET755" s="43"/>
      <c r="EEU755" s="43"/>
      <c r="EEV755" s="43"/>
      <c r="EEW755" s="43"/>
      <c r="EEX755" s="43"/>
      <c r="EEY755" s="43"/>
      <c r="EEZ755" s="43"/>
      <c r="EFA755" s="43"/>
      <c r="EFB755" s="43"/>
      <c r="EFC755" s="43"/>
      <c r="EFD755" s="43"/>
      <c r="EFE755" s="43"/>
      <c r="EFF755" s="43"/>
      <c r="EFG755" s="43"/>
      <c r="EFH755" s="43"/>
      <c r="EFI755" s="43"/>
      <c r="EFJ755" s="43"/>
      <c r="EFK755" s="43"/>
      <c r="EFL755" s="43"/>
      <c r="EFM755" s="43"/>
      <c r="EFN755" s="43"/>
      <c r="EFO755" s="43"/>
      <c r="EFP755" s="43"/>
      <c r="EFQ755" s="43"/>
      <c r="EFR755" s="43"/>
      <c r="EFS755" s="43"/>
      <c r="EFT755" s="43"/>
      <c r="EFU755" s="43"/>
      <c r="EFV755" s="43"/>
      <c r="EFW755" s="43"/>
      <c r="EFX755" s="43"/>
      <c r="EFY755" s="43"/>
      <c r="EFZ755" s="43"/>
      <c r="EGA755" s="43"/>
      <c r="EGB755" s="43"/>
      <c r="EGC755" s="43"/>
      <c r="EGD755" s="43"/>
      <c r="EGE755" s="43"/>
      <c r="EGF755" s="43"/>
      <c r="EGG755" s="43"/>
      <c r="EGH755" s="43"/>
      <c r="EGI755" s="43"/>
      <c r="EGJ755" s="43"/>
      <c r="EGK755" s="43"/>
      <c r="EGL755" s="43"/>
      <c r="EGM755" s="43"/>
      <c r="EGN755" s="43"/>
      <c r="EGO755" s="43"/>
      <c r="EGP755" s="43"/>
      <c r="EGQ755" s="43"/>
      <c r="EGR755" s="43"/>
      <c r="EGS755" s="43"/>
      <c r="EGT755" s="43"/>
      <c r="EGU755" s="43"/>
      <c r="EGV755" s="43"/>
      <c r="EGW755" s="43"/>
      <c r="EGX755" s="43"/>
      <c r="EGY755" s="43"/>
      <c r="EGZ755" s="43"/>
      <c r="EHA755" s="43"/>
      <c r="EHB755" s="43"/>
      <c r="EHC755" s="43"/>
      <c r="EHD755" s="43"/>
      <c r="EHE755" s="43"/>
      <c r="EHF755" s="43"/>
      <c r="EHG755" s="43"/>
      <c r="EHH755" s="43"/>
      <c r="EHI755" s="43"/>
      <c r="EHJ755" s="43"/>
      <c r="EHK755" s="43"/>
      <c r="EHL755" s="43"/>
      <c r="EHM755" s="43"/>
      <c r="EHN755" s="43"/>
      <c r="EHO755" s="43"/>
      <c r="EHP755" s="43"/>
      <c r="EHQ755" s="43"/>
      <c r="EHR755" s="43"/>
      <c r="EHS755" s="43"/>
      <c r="EHT755" s="43"/>
      <c r="EHU755" s="43"/>
      <c r="EHV755" s="43"/>
      <c r="EHW755" s="43"/>
      <c r="EHX755" s="43"/>
      <c r="EHY755" s="43"/>
      <c r="EHZ755" s="43"/>
      <c r="EIA755" s="43"/>
      <c r="EIB755" s="43"/>
      <c r="EIC755" s="43"/>
      <c r="EID755" s="43"/>
      <c r="EIE755" s="43"/>
      <c r="EIF755" s="43"/>
      <c r="EIG755" s="43"/>
      <c r="EIH755" s="43"/>
      <c r="EII755" s="43"/>
      <c r="EIJ755" s="43"/>
      <c r="EIK755" s="43"/>
      <c r="EIL755" s="43"/>
      <c r="EIM755" s="43"/>
      <c r="EIN755" s="43"/>
      <c r="EIO755" s="43"/>
      <c r="EIP755" s="43"/>
      <c r="EIQ755" s="43"/>
      <c r="EIR755" s="43"/>
      <c r="EIS755" s="43"/>
      <c r="EIT755" s="43"/>
      <c r="EIU755" s="43"/>
      <c r="EIV755" s="43"/>
      <c r="EIW755" s="43"/>
      <c r="EIX755" s="43"/>
      <c r="EIY755" s="43"/>
      <c r="EIZ755" s="43"/>
      <c r="EJA755" s="43"/>
      <c r="EJB755" s="43"/>
      <c r="EJC755" s="43"/>
      <c r="EJD755" s="43"/>
      <c r="EJE755" s="43"/>
      <c r="EJF755" s="43"/>
      <c r="EJG755" s="43"/>
      <c r="EJH755" s="43"/>
      <c r="EJI755" s="43"/>
      <c r="EJJ755" s="43"/>
      <c r="EJK755" s="43"/>
      <c r="EJL755" s="43"/>
      <c r="EJM755" s="43"/>
      <c r="EJN755" s="43"/>
      <c r="EJO755" s="43"/>
      <c r="EJP755" s="43"/>
      <c r="EJQ755" s="43"/>
      <c r="EJR755" s="43"/>
      <c r="EJS755" s="43"/>
      <c r="EJT755" s="43"/>
      <c r="EJU755" s="43"/>
      <c r="EJV755" s="43"/>
      <c r="EJW755" s="43"/>
      <c r="EJX755" s="43"/>
      <c r="EJY755" s="43"/>
      <c r="EJZ755" s="43"/>
      <c r="EKA755" s="43"/>
      <c r="EKB755" s="43"/>
      <c r="EKC755" s="43"/>
      <c r="EKD755" s="43"/>
      <c r="EKE755" s="43"/>
      <c r="EKF755" s="43"/>
      <c r="EKG755" s="43"/>
      <c r="EKH755" s="43"/>
      <c r="EKI755" s="43"/>
      <c r="EKJ755" s="43"/>
      <c r="EKK755" s="43"/>
      <c r="EKL755" s="43"/>
      <c r="EKM755" s="43"/>
      <c r="EKN755" s="43"/>
      <c r="EKO755" s="43"/>
      <c r="EKP755" s="43"/>
      <c r="EKQ755" s="43"/>
      <c r="EKR755" s="43"/>
      <c r="EKS755" s="43"/>
      <c r="EKT755" s="43"/>
      <c r="EKU755" s="43"/>
      <c r="EKV755" s="43"/>
      <c r="EKW755" s="43"/>
      <c r="EKX755" s="43"/>
      <c r="EKY755" s="43"/>
      <c r="EKZ755" s="43"/>
      <c r="ELA755" s="43"/>
      <c r="ELB755" s="43"/>
      <c r="ELC755" s="43"/>
      <c r="ELD755" s="43"/>
      <c r="ELE755" s="43"/>
      <c r="ELF755" s="43"/>
      <c r="ELG755" s="43"/>
      <c r="ELH755" s="43"/>
      <c r="ELI755" s="43"/>
      <c r="ELJ755" s="43"/>
      <c r="ELK755" s="43"/>
      <c r="ELL755" s="43"/>
      <c r="ELM755" s="43"/>
      <c r="ELN755" s="43"/>
      <c r="ELO755" s="43"/>
      <c r="ELP755" s="43"/>
      <c r="ELQ755" s="43"/>
      <c r="ELR755" s="43"/>
      <c r="ELS755" s="43"/>
      <c r="ELT755" s="43"/>
      <c r="ELU755" s="43"/>
      <c r="ELV755" s="43"/>
      <c r="ELW755" s="43"/>
      <c r="ELX755" s="43"/>
      <c r="ELY755" s="43"/>
      <c r="ELZ755" s="43"/>
      <c r="EMA755" s="43"/>
      <c r="EMB755" s="43"/>
      <c r="EMC755" s="43"/>
      <c r="EMD755" s="43"/>
      <c r="EME755" s="43"/>
      <c r="EMF755" s="43"/>
      <c r="EMG755" s="43"/>
      <c r="EMH755" s="43"/>
      <c r="EMI755" s="43"/>
      <c r="EMJ755" s="43"/>
      <c r="EMK755" s="43"/>
      <c r="EML755" s="43"/>
      <c r="EMM755" s="43"/>
      <c r="EMN755" s="43"/>
      <c r="EMO755" s="43"/>
      <c r="EMP755" s="43"/>
      <c r="EMQ755" s="43"/>
      <c r="EMR755" s="43"/>
      <c r="EMS755" s="43"/>
      <c r="EMT755" s="43"/>
      <c r="EMU755" s="43"/>
      <c r="EMV755" s="43"/>
      <c r="EMW755" s="43"/>
      <c r="EMX755" s="43"/>
      <c r="EMY755" s="43"/>
      <c r="EMZ755" s="43"/>
      <c r="ENA755" s="43"/>
      <c r="ENB755" s="43"/>
      <c r="ENC755" s="43"/>
      <c r="END755" s="43"/>
      <c r="ENE755" s="43"/>
      <c r="ENF755" s="43"/>
      <c r="ENG755" s="43"/>
      <c r="ENH755" s="43"/>
      <c r="ENI755" s="43"/>
      <c r="ENJ755" s="43"/>
      <c r="ENK755" s="43"/>
      <c r="ENL755" s="43"/>
      <c r="ENM755" s="43"/>
      <c r="ENN755" s="43"/>
      <c r="ENO755" s="43"/>
      <c r="ENP755" s="43"/>
      <c r="ENQ755" s="43"/>
      <c r="ENR755" s="43"/>
      <c r="ENS755" s="43"/>
      <c r="ENT755" s="43"/>
      <c r="ENU755" s="43"/>
      <c r="ENV755" s="43"/>
      <c r="ENW755" s="43"/>
      <c r="ENX755" s="43"/>
      <c r="ENY755" s="43"/>
      <c r="ENZ755" s="43"/>
      <c r="EOA755" s="43"/>
      <c r="EOB755" s="43"/>
      <c r="EOC755" s="43"/>
      <c r="EOD755" s="43"/>
      <c r="EOE755" s="43"/>
      <c r="EOF755" s="43"/>
      <c r="EOG755" s="43"/>
      <c r="EOH755" s="43"/>
      <c r="EOI755" s="43"/>
      <c r="EOJ755" s="43"/>
      <c r="EOK755" s="43"/>
      <c r="EOL755" s="43"/>
      <c r="EOM755" s="43"/>
      <c r="EON755" s="43"/>
      <c r="EOO755" s="43"/>
      <c r="EOP755" s="43"/>
      <c r="EOQ755" s="43"/>
      <c r="EOR755" s="43"/>
      <c r="EOS755" s="43"/>
      <c r="EOT755" s="43"/>
      <c r="EOU755" s="43"/>
      <c r="EOV755" s="43"/>
      <c r="EOW755" s="43"/>
      <c r="EOX755" s="43"/>
      <c r="EOY755" s="43"/>
      <c r="EOZ755" s="43"/>
      <c r="EPA755" s="43"/>
      <c r="EPB755" s="43"/>
      <c r="EPC755" s="43"/>
      <c r="EPD755" s="43"/>
      <c r="EPE755" s="43"/>
      <c r="EPF755" s="43"/>
      <c r="EPG755" s="43"/>
      <c r="EPH755" s="43"/>
      <c r="EPI755" s="43"/>
      <c r="EPJ755" s="43"/>
      <c r="EPK755" s="43"/>
      <c r="EPL755" s="43"/>
      <c r="EPM755" s="43"/>
      <c r="EPN755" s="43"/>
      <c r="EPO755" s="43"/>
      <c r="EPP755" s="43"/>
      <c r="EPQ755" s="43"/>
      <c r="EPR755" s="43"/>
      <c r="EPS755" s="43"/>
      <c r="EPT755" s="43"/>
      <c r="EPU755" s="43"/>
      <c r="EPV755" s="43"/>
      <c r="EPW755" s="43"/>
      <c r="EPX755" s="43"/>
      <c r="EPY755" s="43"/>
      <c r="EPZ755" s="43"/>
      <c r="EQA755" s="43"/>
      <c r="EQB755" s="43"/>
      <c r="EQC755" s="43"/>
      <c r="EQD755" s="43"/>
      <c r="EQE755" s="43"/>
      <c r="EQF755" s="43"/>
      <c r="EQG755" s="43"/>
      <c r="EQH755" s="43"/>
      <c r="EQI755" s="43"/>
      <c r="EQJ755" s="43"/>
      <c r="EQK755" s="43"/>
      <c r="EQL755" s="43"/>
      <c r="EQM755" s="43"/>
      <c r="EQN755" s="43"/>
      <c r="EQO755" s="43"/>
      <c r="EQP755" s="43"/>
      <c r="EQQ755" s="43"/>
      <c r="EQR755" s="43"/>
      <c r="EQS755" s="43"/>
      <c r="EQT755" s="43"/>
      <c r="EQU755" s="43"/>
      <c r="EQV755" s="43"/>
      <c r="EQW755" s="43"/>
      <c r="EQX755" s="43"/>
      <c r="EQY755" s="43"/>
      <c r="EQZ755" s="43"/>
      <c r="ERA755" s="43"/>
      <c r="ERB755" s="43"/>
      <c r="ERC755" s="43"/>
      <c r="ERD755" s="43"/>
      <c r="ERE755" s="43"/>
      <c r="ERF755" s="43"/>
      <c r="ERG755" s="43"/>
      <c r="ERH755" s="43"/>
      <c r="ERI755" s="43"/>
      <c r="ERJ755" s="43"/>
      <c r="ERK755" s="43"/>
      <c r="ERL755" s="43"/>
      <c r="ERM755" s="43"/>
      <c r="ERN755" s="43"/>
      <c r="ERO755" s="43"/>
      <c r="ERP755" s="43"/>
      <c r="ERQ755" s="43"/>
      <c r="ERR755" s="43"/>
      <c r="ERS755" s="43"/>
      <c r="ERT755" s="43"/>
      <c r="ERU755" s="43"/>
      <c r="ERV755" s="43"/>
      <c r="ERW755" s="43"/>
      <c r="ERX755" s="43"/>
      <c r="ERY755" s="43"/>
      <c r="ERZ755" s="43"/>
      <c r="ESA755" s="43"/>
      <c r="ESB755" s="43"/>
      <c r="ESC755" s="43"/>
      <c r="ESD755" s="43"/>
      <c r="ESE755" s="43"/>
      <c r="ESF755" s="43"/>
      <c r="ESG755" s="43"/>
      <c r="ESH755" s="43"/>
      <c r="ESI755" s="43"/>
      <c r="ESJ755" s="43"/>
      <c r="ESK755" s="43"/>
      <c r="ESL755" s="43"/>
      <c r="ESM755" s="43"/>
      <c r="ESN755" s="43"/>
      <c r="ESO755" s="43"/>
      <c r="ESP755" s="43"/>
      <c r="ESQ755" s="43"/>
      <c r="ESR755" s="43"/>
      <c r="ESS755" s="43"/>
      <c r="EST755" s="43"/>
      <c r="ESU755" s="43"/>
      <c r="ESV755" s="43"/>
      <c r="ESW755" s="43"/>
      <c r="ESX755" s="43"/>
      <c r="ESY755" s="43"/>
      <c r="ESZ755" s="43"/>
      <c r="ETA755" s="43"/>
      <c r="ETB755" s="43"/>
      <c r="ETC755" s="43"/>
      <c r="ETD755" s="43"/>
      <c r="ETE755" s="43"/>
      <c r="ETF755" s="43"/>
      <c r="ETG755" s="43"/>
      <c r="ETH755" s="43"/>
      <c r="ETI755" s="43"/>
      <c r="ETJ755" s="43"/>
      <c r="ETK755" s="43"/>
      <c r="ETL755" s="43"/>
      <c r="ETM755" s="43"/>
      <c r="ETN755" s="43"/>
      <c r="ETO755" s="43"/>
      <c r="ETP755" s="43"/>
      <c r="ETQ755" s="43"/>
      <c r="ETR755" s="43"/>
      <c r="ETS755" s="43"/>
      <c r="ETT755" s="43"/>
      <c r="ETU755" s="43"/>
      <c r="ETV755" s="43"/>
      <c r="ETW755" s="43"/>
      <c r="ETX755" s="43"/>
      <c r="ETY755" s="43"/>
      <c r="ETZ755" s="43"/>
      <c r="EUA755" s="43"/>
      <c r="EUB755" s="43"/>
      <c r="EUC755" s="43"/>
      <c r="EUD755" s="43"/>
      <c r="EUE755" s="43"/>
      <c r="EUF755" s="43"/>
      <c r="EUG755" s="43"/>
      <c r="EUH755" s="43"/>
      <c r="EUI755" s="43"/>
      <c r="EUJ755" s="43"/>
      <c r="EUK755" s="43"/>
      <c r="EUL755" s="43"/>
      <c r="EUM755" s="43"/>
      <c r="EUN755" s="43"/>
      <c r="EUO755" s="43"/>
      <c r="EUP755" s="43"/>
      <c r="EUQ755" s="43"/>
      <c r="EUR755" s="43"/>
      <c r="EUS755" s="43"/>
      <c r="EUT755" s="43"/>
      <c r="EUU755" s="43"/>
      <c r="EUV755" s="43"/>
      <c r="EUW755" s="43"/>
      <c r="EUX755" s="43"/>
      <c r="EUY755" s="43"/>
      <c r="EUZ755" s="43"/>
      <c r="EVA755" s="43"/>
      <c r="EVB755" s="43"/>
      <c r="EVC755" s="43"/>
      <c r="EVD755" s="43"/>
      <c r="EVE755" s="43"/>
      <c r="EVF755" s="43"/>
      <c r="EVG755" s="43"/>
      <c r="EVH755" s="43"/>
      <c r="EVI755" s="43"/>
      <c r="EVJ755" s="43"/>
      <c r="EVK755" s="43"/>
      <c r="EVL755" s="43"/>
      <c r="EVM755" s="43"/>
      <c r="EVN755" s="43"/>
      <c r="EVO755" s="43"/>
      <c r="EVP755" s="43"/>
      <c r="EVQ755" s="43"/>
      <c r="EVR755" s="43"/>
      <c r="EVS755" s="43"/>
      <c r="EVT755" s="43"/>
      <c r="EVU755" s="43"/>
      <c r="EVV755" s="43"/>
      <c r="EVW755" s="43"/>
      <c r="EVX755" s="43"/>
      <c r="EVY755" s="43"/>
      <c r="EVZ755" s="43"/>
      <c r="EWA755" s="43"/>
      <c r="EWB755" s="43"/>
      <c r="EWC755" s="43"/>
      <c r="EWD755" s="43"/>
      <c r="EWE755" s="43"/>
      <c r="EWF755" s="43"/>
      <c r="EWG755" s="43"/>
      <c r="EWH755" s="43"/>
      <c r="EWI755" s="43"/>
      <c r="EWJ755" s="43"/>
      <c r="EWK755" s="43"/>
      <c r="EWL755" s="43"/>
      <c r="EWM755" s="43"/>
      <c r="EWN755" s="43"/>
      <c r="EWO755" s="43"/>
      <c r="EWP755" s="43"/>
      <c r="EWQ755" s="43"/>
      <c r="EWR755" s="43"/>
      <c r="EWS755" s="43"/>
      <c r="EWT755" s="43"/>
      <c r="EWU755" s="43"/>
      <c r="EWV755" s="43"/>
      <c r="EWW755" s="43"/>
      <c r="EWX755" s="43"/>
      <c r="EWY755" s="43"/>
      <c r="EWZ755" s="43"/>
      <c r="EXA755" s="43"/>
      <c r="EXB755" s="43"/>
      <c r="EXC755" s="43"/>
      <c r="EXD755" s="43"/>
      <c r="EXE755" s="43"/>
      <c r="EXF755" s="43"/>
      <c r="EXG755" s="43"/>
      <c r="EXH755" s="43"/>
      <c r="EXI755" s="43"/>
      <c r="EXJ755" s="43"/>
      <c r="EXK755" s="43"/>
      <c r="EXL755" s="43"/>
      <c r="EXM755" s="43"/>
      <c r="EXN755" s="43"/>
      <c r="EXO755" s="43"/>
      <c r="EXP755" s="43"/>
      <c r="EXQ755" s="43"/>
      <c r="EXR755" s="43"/>
      <c r="EXS755" s="43"/>
      <c r="EXT755" s="43"/>
      <c r="EXU755" s="43"/>
      <c r="EXV755" s="43"/>
      <c r="EXW755" s="43"/>
      <c r="EXX755" s="43"/>
      <c r="EXY755" s="43"/>
      <c r="EXZ755" s="43"/>
      <c r="EYA755" s="43"/>
      <c r="EYB755" s="43"/>
      <c r="EYC755" s="43"/>
      <c r="EYD755" s="43"/>
      <c r="EYE755" s="43"/>
      <c r="EYF755" s="43"/>
      <c r="EYG755" s="43"/>
      <c r="EYH755" s="43"/>
      <c r="EYI755" s="43"/>
      <c r="EYJ755" s="43"/>
      <c r="EYK755" s="43"/>
      <c r="EYL755" s="43"/>
      <c r="EYM755" s="43"/>
      <c r="EYN755" s="43"/>
      <c r="EYO755" s="43"/>
      <c r="EYP755" s="43"/>
      <c r="EYQ755" s="43"/>
      <c r="EYR755" s="43"/>
      <c r="EYS755" s="43"/>
      <c r="EYT755" s="43"/>
      <c r="EYU755" s="43"/>
      <c r="EYV755" s="43"/>
      <c r="EYW755" s="43"/>
      <c r="EYX755" s="43"/>
      <c r="EYY755" s="43"/>
      <c r="EYZ755" s="43"/>
      <c r="EZA755" s="43"/>
      <c r="EZB755" s="43"/>
      <c r="EZC755" s="43"/>
      <c r="EZD755" s="43"/>
      <c r="EZE755" s="43"/>
      <c r="EZF755" s="43"/>
      <c r="EZG755" s="43"/>
      <c r="EZH755" s="43"/>
      <c r="EZI755" s="43"/>
      <c r="EZJ755" s="43"/>
      <c r="EZK755" s="43"/>
      <c r="EZL755" s="43"/>
      <c r="EZM755" s="43"/>
      <c r="EZN755" s="43"/>
      <c r="EZO755" s="43"/>
      <c r="EZP755" s="43"/>
      <c r="EZQ755" s="43"/>
      <c r="EZR755" s="43"/>
      <c r="EZS755" s="43"/>
      <c r="EZT755" s="43"/>
      <c r="EZU755" s="43"/>
      <c r="EZV755" s="43"/>
      <c r="EZW755" s="43"/>
      <c r="EZX755" s="43"/>
      <c r="EZY755" s="43"/>
      <c r="EZZ755" s="43"/>
      <c r="FAA755" s="43"/>
      <c r="FAB755" s="43"/>
      <c r="FAC755" s="43"/>
      <c r="FAD755" s="43"/>
      <c r="FAE755" s="43"/>
      <c r="FAF755" s="43"/>
      <c r="FAG755" s="43"/>
      <c r="FAH755" s="43"/>
      <c r="FAI755" s="43"/>
      <c r="FAJ755" s="43"/>
      <c r="FAK755" s="43"/>
      <c r="FAL755" s="43"/>
      <c r="FAM755" s="43"/>
      <c r="FAN755" s="43"/>
      <c r="FAO755" s="43"/>
      <c r="FAP755" s="43"/>
      <c r="FAQ755" s="43"/>
      <c r="FAR755" s="43"/>
      <c r="FAS755" s="43"/>
      <c r="FAT755" s="43"/>
      <c r="FAU755" s="43"/>
      <c r="FAV755" s="43"/>
      <c r="FAW755" s="43"/>
      <c r="FAX755" s="43"/>
      <c r="FAY755" s="43"/>
      <c r="FAZ755" s="43"/>
      <c r="FBA755" s="43"/>
      <c r="FBB755" s="43"/>
      <c r="FBC755" s="43"/>
      <c r="FBD755" s="43"/>
      <c r="FBE755" s="43"/>
      <c r="FBF755" s="43"/>
      <c r="FBG755" s="43"/>
      <c r="FBH755" s="43"/>
      <c r="FBI755" s="43"/>
      <c r="FBJ755" s="43"/>
      <c r="FBK755" s="43"/>
      <c r="FBL755" s="43"/>
      <c r="FBM755" s="43"/>
      <c r="FBN755" s="43"/>
      <c r="FBO755" s="43"/>
      <c r="FBP755" s="43"/>
      <c r="FBQ755" s="43"/>
      <c r="FBR755" s="43"/>
      <c r="FBS755" s="43"/>
      <c r="FBT755" s="43"/>
      <c r="FBU755" s="43"/>
      <c r="FBV755" s="43"/>
      <c r="FBW755" s="43"/>
      <c r="FBX755" s="43"/>
      <c r="FBY755" s="43"/>
      <c r="FBZ755" s="43"/>
      <c r="FCA755" s="43"/>
      <c r="FCB755" s="43"/>
      <c r="FCC755" s="43"/>
      <c r="FCD755" s="43"/>
      <c r="FCE755" s="43"/>
      <c r="FCF755" s="43"/>
      <c r="FCG755" s="43"/>
      <c r="FCH755" s="43"/>
      <c r="FCI755" s="43"/>
      <c r="FCJ755" s="43"/>
      <c r="FCK755" s="43"/>
      <c r="FCL755" s="43"/>
      <c r="FCM755" s="43"/>
      <c r="FCN755" s="43"/>
      <c r="FCO755" s="43"/>
      <c r="FCP755" s="43"/>
      <c r="FCQ755" s="43"/>
      <c r="FCR755" s="43"/>
      <c r="FCS755" s="43"/>
      <c r="FCT755" s="43"/>
      <c r="FCU755" s="43"/>
      <c r="FCV755" s="43"/>
      <c r="FCW755" s="43"/>
      <c r="FCX755" s="43"/>
      <c r="FCY755" s="43"/>
      <c r="FCZ755" s="43"/>
      <c r="FDA755" s="43"/>
      <c r="FDB755" s="43"/>
      <c r="FDC755" s="43"/>
      <c r="FDD755" s="43"/>
      <c r="FDE755" s="43"/>
      <c r="FDF755" s="43"/>
      <c r="FDG755" s="43"/>
      <c r="FDH755" s="43"/>
      <c r="FDI755" s="43"/>
      <c r="FDJ755" s="43"/>
      <c r="FDK755" s="43"/>
      <c r="FDL755" s="43"/>
      <c r="FDM755" s="43"/>
      <c r="FDN755" s="43"/>
      <c r="FDO755" s="43"/>
      <c r="FDP755" s="43"/>
      <c r="FDQ755" s="43"/>
      <c r="FDR755" s="43"/>
      <c r="FDS755" s="43"/>
      <c r="FDT755" s="43"/>
      <c r="FDU755" s="43"/>
      <c r="FDV755" s="43"/>
      <c r="FDW755" s="43"/>
      <c r="FDX755" s="43"/>
      <c r="FDY755" s="43"/>
      <c r="FDZ755" s="43"/>
      <c r="FEA755" s="43"/>
      <c r="FEB755" s="43"/>
      <c r="FEC755" s="43"/>
      <c r="FED755" s="43"/>
      <c r="FEE755" s="43"/>
      <c r="FEF755" s="43"/>
      <c r="FEG755" s="43"/>
      <c r="FEH755" s="43"/>
      <c r="FEI755" s="43"/>
      <c r="FEJ755" s="43"/>
      <c r="FEK755" s="43"/>
      <c r="FEL755" s="43"/>
      <c r="FEM755" s="43"/>
      <c r="FEN755" s="43"/>
      <c r="FEO755" s="43"/>
      <c r="FEP755" s="43"/>
      <c r="FEQ755" s="43"/>
      <c r="FER755" s="43"/>
      <c r="FES755" s="43"/>
      <c r="FET755" s="43"/>
      <c r="FEU755" s="43"/>
      <c r="FEV755" s="43"/>
      <c r="FEW755" s="43"/>
      <c r="FEX755" s="43"/>
      <c r="FEY755" s="43"/>
      <c r="FEZ755" s="43"/>
      <c r="FFA755" s="43"/>
      <c r="FFB755" s="43"/>
      <c r="FFC755" s="43"/>
      <c r="FFD755" s="43"/>
      <c r="FFE755" s="43"/>
      <c r="FFF755" s="43"/>
      <c r="FFG755" s="43"/>
      <c r="FFH755" s="43"/>
      <c r="FFI755" s="43"/>
      <c r="FFJ755" s="43"/>
      <c r="FFK755" s="43"/>
      <c r="FFL755" s="43"/>
      <c r="FFM755" s="43"/>
      <c r="FFN755" s="43"/>
      <c r="FFO755" s="43"/>
      <c r="FFP755" s="43"/>
      <c r="FFQ755" s="43"/>
      <c r="FFR755" s="43"/>
      <c r="FFS755" s="43"/>
      <c r="FFT755" s="43"/>
      <c r="FFU755" s="43"/>
      <c r="FFV755" s="43"/>
      <c r="FFW755" s="43"/>
      <c r="FFX755" s="43"/>
      <c r="FFY755" s="43"/>
      <c r="FFZ755" s="43"/>
      <c r="FGA755" s="43"/>
      <c r="FGB755" s="43"/>
      <c r="FGC755" s="43"/>
      <c r="FGD755" s="43"/>
      <c r="FGE755" s="43"/>
      <c r="FGF755" s="43"/>
      <c r="FGG755" s="43"/>
      <c r="FGH755" s="43"/>
      <c r="FGI755" s="43"/>
      <c r="FGJ755" s="43"/>
      <c r="FGK755" s="43"/>
      <c r="FGL755" s="43"/>
      <c r="FGM755" s="43"/>
      <c r="FGN755" s="43"/>
      <c r="FGO755" s="43"/>
      <c r="FGP755" s="43"/>
      <c r="FGQ755" s="43"/>
      <c r="FGR755" s="43"/>
      <c r="FGS755" s="43"/>
      <c r="FGT755" s="43"/>
      <c r="FGU755" s="43"/>
      <c r="FGV755" s="43"/>
      <c r="FGW755" s="43"/>
      <c r="FGX755" s="43"/>
      <c r="FGY755" s="43"/>
      <c r="FGZ755" s="43"/>
      <c r="FHA755" s="43"/>
      <c r="FHB755" s="43"/>
      <c r="FHC755" s="43"/>
      <c r="FHD755" s="43"/>
      <c r="FHE755" s="43"/>
      <c r="FHF755" s="43"/>
      <c r="FHG755" s="43"/>
      <c r="FHH755" s="43"/>
      <c r="FHI755" s="43"/>
      <c r="FHJ755" s="43"/>
      <c r="FHK755" s="43"/>
      <c r="FHL755" s="43"/>
      <c r="FHM755" s="43"/>
      <c r="FHN755" s="43"/>
      <c r="FHO755" s="43"/>
      <c r="FHP755" s="43"/>
      <c r="FHQ755" s="43"/>
      <c r="FHR755" s="43"/>
      <c r="FHS755" s="43"/>
      <c r="FHT755" s="43"/>
      <c r="FHU755" s="43"/>
      <c r="FHV755" s="43"/>
      <c r="FHW755" s="43"/>
      <c r="FHX755" s="43"/>
      <c r="FHY755" s="43"/>
      <c r="FHZ755" s="43"/>
      <c r="FIA755" s="43"/>
      <c r="FIB755" s="43"/>
      <c r="FIC755" s="43"/>
      <c r="FID755" s="43"/>
      <c r="FIE755" s="43"/>
      <c r="FIF755" s="43"/>
      <c r="FIG755" s="43"/>
      <c r="FIH755" s="43"/>
      <c r="FII755" s="43"/>
      <c r="FIJ755" s="43"/>
      <c r="FIK755" s="43"/>
      <c r="FIL755" s="43"/>
      <c r="FIM755" s="43"/>
      <c r="FIN755" s="43"/>
      <c r="FIO755" s="43"/>
      <c r="FIP755" s="43"/>
      <c r="FIQ755" s="43"/>
      <c r="FIR755" s="43"/>
      <c r="FIS755" s="43"/>
      <c r="FIT755" s="43"/>
      <c r="FIU755" s="43"/>
      <c r="FIV755" s="43"/>
      <c r="FIW755" s="43"/>
      <c r="FIX755" s="43"/>
      <c r="FIY755" s="43"/>
      <c r="FIZ755" s="43"/>
      <c r="FJA755" s="43"/>
      <c r="FJB755" s="43"/>
      <c r="FJC755" s="43"/>
      <c r="FJD755" s="43"/>
      <c r="FJE755" s="43"/>
      <c r="FJF755" s="43"/>
      <c r="FJG755" s="43"/>
      <c r="FJH755" s="43"/>
      <c r="FJI755" s="43"/>
      <c r="FJJ755" s="43"/>
      <c r="FJK755" s="43"/>
      <c r="FJL755" s="43"/>
      <c r="FJM755" s="43"/>
      <c r="FJN755" s="43"/>
      <c r="FJO755" s="43"/>
      <c r="FJP755" s="43"/>
      <c r="FJQ755" s="43"/>
      <c r="FJR755" s="43"/>
      <c r="FJS755" s="43"/>
      <c r="FJT755" s="43"/>
      <c r="FJU755" s="43"/>
      <c r="FJV755" s="43"/>
      <c r="FJW755" s="43"/>
      <c r="FJX755" s="43"/>
      <c r="FJY755" s="43"/>
      <c r="FJZ755" s="43"/>
      <c r="FKA755" s="43"/>
      <c r="FKB755" s="43"/>
      <c r="FKC755" s="43"/>
      <c r="FKD755" s="43"/>
      <c r="FKE755" s="43"/>
      <c r="FKF755" s="43"/>
      <c r="FKG755" s="43"/>
      <c r="FKH755" s="43"/>
      <c r="FKI755" s="43"/>
      <c r="FKJ755" s="43"/>
      <c r="FKK755" s="43"/>
      <c r="FKL755" s="43"/>
      <c r="FKM755" s="43"/>
      <c r="FKN755" s="43"/>
      <c r="FKO755" s="43"/>
      <c r="FKP755" s="43"/>
      <c r="FKQ755" s="43"/>
      <c r="FKR755" s="43"/>
      <c r="FKS755" s="43"/>
      <c r="FKT755" s="43"/>
      <c r="FKU755" s="43"/>
      <c r="FKV755" s="43"/>
      <c r="FKW755" s="43"/>
      <c r="FKX755" s="43"/>
      <c r="FKY755" s="43"/>
      <c r="FKZ755" s="43"/>
      <c r="FLA755" s="43"/>
      <c r="FLB755" s="43"/>
      <c r="FLC755" s="43"/>
      <c r="FLD755" s="43"/>
      <c r="FLE755" s="43"/>
      <c r="FLF755" s="43"/>
      <c r="FLG755" s="43"/>
      <c r="FLH755" s="43"/>
      <c r="FLI755" s="43"/>
      <c r="FLJ755" s="43"/>
      <c r="FLK755" s="43"/>
      <c r="FLL755" s="43"/>
      <c r="FLM755" s="43"/>
      <c r="FLN755" s="43"/>
      <c r="FLO755" s="43"/>
      <c r="FLP755" s="43"/>
      <c r="FLQ755" s="43"/>
      <c r="FLR755" s="43"/>
      <c r="FLS755" s="43"/>
      <c r="FLT755" s="43"/>
      <c r="FLU755" s="43"/>
      <c r="FLV755" s="43"/>
      <c r="FLW755" s="43"/>
      <c r="FLX755" s="43"/>
      <c r="FLY755" s="43"/>
      <c r="FLZ755" s="43"/>
      <c r="FMA755" s="43"/>
      <c r="FMB755" s="43"/>
      <c r="FMC755" s="43"/>
      <c r="FMD755" s="43"/>
      <c r="FME755" s="43"/>
      <c r="FMF755" s="43"/>
      <c r="FMG755" s="43"/>
      <c r="FMH755" s="43"/>
      <c r="FMI755" s="43"/>
      <c r="FMJ755" s="43"/>
      <c r="FMK755" s="43"/>
      <c r="FML755" s="43"/>
      <c r="FMM755" s="43"/>
      <c r="FMN755" s="43"/>
      <c r="FMO755" s="43"/>
      <c r="FMP755" s="43"/>
      <c r="FMQ755" s="43"/>
      <c r="FMR755" s="43"/>
      <c r="FMS755" s="43"/>
      <c r="FMT755" s="43"/>
      <c r="FMU755" s="43"/>
      <c r="FMV755" s="43"/>
      <c r="FMW755" s="43"/>
      <c r="FMX755" s="43"/>
      <c r="FMY755" s="43"/>
      <c r="FMZ755" s="43"/>
      <c r="FNA755" s="43"/>
      <c r="FNB755" s="43"/>
      <c r="FNC755" s="43"/>
      <c r="FND755" s="43"/>
      <c r="FNE755" s="43"/>
      <c r="FNF755" s="43"/>
      <c r="FNG755" s="43"/>
      <c r="FNH755" s="43"/>
      <c r="FNI755" s="43"/>
      <c r="FNJ755" s="43"/>
      <c r="FNK755" s="43"/>
      <c r="FNL755" s="43"/>
      <c r="FNM755" s="43"/>
      <c r="FNN755" s="43"/>
      <c r="FNO755" s="43"/>
      <c r="FNP755" s="43"/>
      <c r="FNQ755" s="43"/>
      <c r="FNR755" s="43"/>
      <c r="FNS755" s="43"/>
      <c r="FNT755" s="43"/>
      <c r="FNU755" s="43"/>
      <c r="FNV755" s="43"/>
      <c r="FNW755" s="43"/>
      <c r="FNX755" s="43"/>
      <c r="FNY755" s="43"/>
      <c r="FNZ755" s="43"/>
      <c r="FOA755" s="43"/>
      <c r="FOB755" s="43"/>
      <c r="FOC755" s="43"/>
      <c r="FOD755" s="43"/>
      <c r="FOE755" s="43"/>
      <c r="FOF755" s="43"/>
      <c r="FOG755" s="43"/>
      <c r="FOH755" s="43"/>
      <c r="FOI755" s="43"/>
      <c r="FOJ755" s="43"/>
      <c r="FOK755" s="43"/>
      <c r="FOL755" s="43"/>
      <c r="FOM755" s="43"/>
      <c r="FON755" s="43"/>
      <c r="FOO755" s="43"/>
      <c r="FOP755" s="43"/>
      <c r="FOQ755" s="43"/>
      <c r="FOR755" s="43"/>
      <c r="FOS755" s="43"/>
      <c r="FOT755" s="43"/>
      <c r="FOU755" s="43"/>
      <c r="FOV755" s="43"/>
      <c r="FOW755" s="43"/>
      <c r="FOX755" s="43"/>
      <c r="FOY755" s="43"/>
      <c r="FOZ755" s="43"/>
      <c r="FPA755" s="43"/>
      <c r="FPB755" s="43"/>
      <c r="FPC755" s="43"/>
      <c r="FPD755" s="43"/>
      <c r="FPE755" s="43"/>
      <c r="FPF755" s="43"/>
      <c r="FPG755" s="43"/>
      <c r="FPH755" s="43"/>
      <c r="FPI755" s="43"/>
      <c r="FPJ755" s="43"/>
      <c r="FPK755" s="43"/>
      <c r="FPL755" s="43"/>
      <c r="FPM755" s="43"/>
      <c r="FPN755" s="43"/>
      <c r="FPO755" s="43"/>
      <c r="FPP755" s="43"/>
      <c r="FPQ755" s="43"/>
      <c r="FPR755" s="43"/>
      <c r="FPS755" s="43"/>
      <c r="FPT755" s="43"/>
      <c r="FPU755" s="43"/>
      <c r="FPV755" s="43"/>
      <c r="FPW755" s="43"/>
      <c r="FPX755" s="43"/>
      <c r="FPY755" s="43"/>
      <c r="FPZ755" s="43"/>
      <c r="FQA755" s="43"/>
      <c r="FQB755" s="43"/>
      <c r="FQC755" s="43"/>
      <c r="FQD755" s="43"/>
      <c r="FQE755" s="43"/>
      <c r="FQF755" s="43"/>
      <c r="FQG755" s="43"/>
      <c r="FQH755" s="43"/>
      <c r="FQI755" s="43"/>
      <c r="FQJ755" s="43"/>
      <c r="FQK755" s="43"/>
      <c r="FQL755" s="43"/>
      <c r="FQM755" s="43"/>
      <c r="FQN755" s="43"/>
      <c r="FQO755" s="43"/>
      <c r="FQP755" s="43"/>
      <c r="FQQ755" s="43"/>
      <c r="FQR755" s="43"/>
      <c r="FQS755" s="43"/>
      <c r="FQT755" s="43"/>
      <c r="FQU755" s="43"/>
      <c r="FQV755" s="43"/>
      <c r="FQW755" s="43"/>
      <c r="FQX755" s="43"/>
      <c r="FQY755" s="43"/>
      <c r="FQZ755" s="43"/>
      <c r="FRA755" s="43"/>
      <c r="FRB755" s="43"/>
      <c r="FRC755" s="43"/>
      <c r="FRD755" s="43"/>
      <c r="FRE755" s="43"/>
      <c r="FRF755" s="43"/>
      <c r="FRG755" s="43"/>
      <c r="FRH755" s="43"/>
      <c r="FRI755" s="43"/>
      <c r="FRJ755" s="43"/>
      <c r="FRK755" s="43"/>
      <c r="FRL755" s="43"/>
      <c r="FRM755" s="43"/>
      <c r="FRN755" s="43"/>
      <c r="FRO755" s="43"/>
      <c r="FRP755" s="43"/>
      <c r="FRQ755" s="43"/>
      <c r="FRR755" s="43"/>
      <c r="FRS755" s="43"/>
      <c r="FRT755" s="43"/>
      <c r="FRU755" s="43"/>
      <c r="FRV755" s="43"/>
      <c r="FRW755" s="43"/>
      <c r="FRX755" s="43"/>
      <c r="FRY755" s="43"/>
      <c r="FRZ755" s="43"/>
      <c r="FSA755" s="43"/>
      <c r="FSB755" s="43"/>
      <c r="FSC755" s="43"/>
      <c r="FSD755" s="43"/>
      <c r="FSE755" s="43"/>
      <c r="FSF755" s="43"/>
      <c r="FSG755" s="43"/>
      <c r="FSH755" s="43"/>
      <c r="FSI755" s="43"/>
      <c r="FSJ755" s="43"/>
      <c r="FSK755" s="43"/>
      <c r="FSL755" s="43"/>
      <c r="FSM755" s="43"/>
      <c r="FSN755" s="43"/>
      <c r="FSO755" s="43"/>
      <c r="FSP755" s="43"/>
      <c r="FSQ755" s="43"/>
      <c r="FSR755" s="43"/>
      <c r="FSS755" s="43"/>
      <c r="FST755" s="43"/>
      <c r="FSU755" s="43"/>
      <c r="FSV755" s="43"/>
      <c r="FSW755" s="43"/>
      <c r="FSX755" s="43"/>
      <c r="FSY755" s="43"/>
      <c r="FSZ755" s="43"/>
      <c r="FTA755" s="43"/>
      <c r="FTB755" s="43"/>
      <c r="FTC755" s="43"/>
      <c r="FTD755" s="43"/>
      <c r="FTE755" s="43"/>
      <c r="FTF755" s="43"/>
      <c r="FTG755" s="43"/>
      <c r="FTH755" s="43"/>
      <c r="FTI755" s="43"/>
      <c r="FTJ755" s="43"/>
      <c r="FTK755" s="43"/>
      <c r="FTL755" s="43"/>
      <c r="FTM755" s="43"/>
      <c r="FTN755" s="43"/>
      <c r="FTO755" s="43"/>
      <c r="FTP755" s="43"/>
      <c r="FTQ755" s="43"/>
      <c r="FTR755" s="43"/>
      <c r="FTS755" s="43"/>
      <c r="FTT755" s="43"/>
      <c r="FTU755" s="43"/>
      <c r="FTV755" s="43"/>
      <c r="FTW755" s="43"/>
      <c r="FTX755" s="43"/>
      <c r="FTY755" s="43"/>
      <c r="FTZ755" s="43"/>
      <c r="FUA755" s="43"/>
      <c r="FUB755" s="43"/>
      <c r="FUC755" s="43"/>
      <c r="FUD755" s="43"/>
      <c r="FUE755" s="43"/>
      <c r="FUF755" s="43"/>
      <c r="FUG755" s="43"/>
      <c r="FUH755" s="43"/>
      <c r="FUI755" s="43"/>
      <c r="FUJ755" s="43"/>
      <c r="FUK755" s="43"/>
      <c r="FUL755" s="43"/>
      <c r="FUM755" s="43"/>
      <c r="FUN755" s="43"/>
      <c r="FUO755" s="43"/>
      <c r="FUP755" s="43"/>
      <c r="FUQ755" s="43"/>
      <c r="FUR755" s="43"/>
      <c r="FUS755" s="43"/>
      <c r="FUT755" s="43"/>
      <c r="FUU755" s="43"/>
      <c r="FUV755" s="43"/>
      <c r="FUW755" s="43"/>
      <c r="FUX755" s="43"/>
      <c r="FUY755" s="43"/>
      <c r="FUZ755" s="43"/>
      <c r="FVA755" s="43"/>
      <c r="FVB755" s="43"/>
      <c r="FVC755" s="43"/>
      <c r="FVD755" s="43"/>
      <c r="FVE755" s="43"/>
      <c r="FVF755" s="43"/>
      <c r="FVG755" s="43"/>
      <c r="FVH755" s="43"/>
      <c r="FVI755" s="43"/>
      <c r="FVJ755" s="43"/>
      <c r="FVK755" s="43"/>
      <c r="FVL755" s="43"/>
      <c r="FVM755" s="43"/>
      <c r="FVN755" s="43"/>
      <c r="FVO755" s="43"/>
      <c r="FVP755" s="43"/>
      <c r="FVQ755" s="43"/>
      <c r="FVR755" s="43"/>
      <c r="FVS755" s="43"/>
      <c r="FVT755" s="43"/>
      <c r="FVU755" s="43"/>
      <c r="FVV755" s="43"/>
      <c r="FVW755" s="43"/>
      <c r="FVX755" s="43"/>
      <c r="FVY755" s="43"/>
      <c r="FVZ755" s="43"/>
      <c r="FWA755" s="43"/>
      <c r="FWB755" s="43"/>
      <c r="FWC755" s="43"/>
      <c r="FWD755" s="43"/>
      <c r="FWE755" s="43"/>
      <c r="FWF755" s="43"/>
      <c r="FWG755" s="43"/>
      <c r="FWH755" s="43"/>
      <c r="FWI755" s="43"/>
      <c r="FWJ755" s="43"/>
      <c r="FWK755" s="43"/>
      <c r="FWL755" s="43"/>
      <c r="FWM755" s="43"/>
      <c r="FWN755" s="43"/>
      <c r="FWO755" s="43"/>
      <c r="FWP755" s="43"/>
      <c r="FWQ755" s="43"/>
      <c r="FWR755" s="43"/>
      <c r="FWS755" s="43"/>
      <c r="FWT755" s="43"/>
      <c r="FWU755" s="43"/>
      <c r="FWV755" s="43"/>
      <c r="FWW755" s="43"/>
      <c r="FWX755" s="43"/>
      <c r="FWY755" s="43"/>
      <c r="FWZ755" s="43"/>
      <c r="FXA755" s="43"/>
      <c r="FXB755" s="43"/>
      <c r="FXC755" s="43"/>
      <c r="FXD755" s="43"/>
      <c r="FXE755" s="43"/>
      <c r="FXF755" s="43"/>
      <c r="FXG755" s="43"/>
      <c r="FXH755" s="43"/>
      <c r="FXI755" s="43"/>
      <c r="FXJ755" s="43"/>
      <c r="FXK755" s="43"/>
      <c r="FXL755" s="43"/>
      <c r="FXM755" s="43"/>
      <c r="FXN755" s="43"/>
      <c r="FXO755" s="43"/>
      <c r="FXP755" s="43"/>
      <c r="FXQ755" s="43"/>
      <c r="FXR755" s="43"/>
      <c r="FXS755" s="43"/>
      <c r="FXT755" s="43"/>
      <c r="FXU755" s="43"/>
      <c r="FXV755" s="43"/>
      <c r="FXW755" s="43"/>
      <c r="FXX755" s="43"/>
      <c r="FXY755" s="43"/>
      <c r="FXZ755" s="43"/>
      <c r="FYA755" s="43"/>
      <c r="FYB755" s="43"/>
      <c r="FYC755" s="43"/>
      <c r="FYD755" s="43"/>
      <c r="FYE755" s="43"/>
      <c r="FYF755" s="43"/>
      <c r="FYG755" s="43"/>
      <c r="FYH755" s="43"/>
      <c r="FYI755" s="43"/>
      <c r="FYJ755" s="43"/>
      <c r="FYK755" s="43"/>
      <c r="FYL755" s="43"/>
      <c r="FYM755" s="43"/>
      <c r="FYN755" s="43"/>
      <c r="FYO755" s="43"/>
      <c r="FYP755" s="43"/>
      <c r="FYQ755" s="43"/>
      <c r="FYR755" s="43"/>
      <c r="FYS755" s="43"/>
      <c r="FYT755" s="43"/>
      <c r="FYU755" s="43"/>
      <c r="FYV755" s="43"/>
      <c r="FYW755" s="43"/>
      <c r="FYX755" s="43"/>
      <c r="FYY755" s="43"/>
      <c r="FYZ755" s="43"/>
      <c r="FZA755" s="43"/>
      <c r="FZB755" s="43"/>
      <c r="FZC755" s="43"/>
      <c r="FZD755" s="43"/>
      <c r="FZE755" s="43"/>
      <c r="FZF755" s="43"/>
      <c r="FZG755" s="43"/>
      <c r="FZH755" s="43"/>
      <c r="FZI755" s="43"/>
      <c r="FZJ755" s="43"/>
      <c r="FZK755" s="43"/>
      <c r="FZL755" s="43"/>
      <c r="FZM755" s="43"/>
      <c r="FZN755" s="43"/>
      <c r="FZO755" s="43"/>
      <c r="FZP755" s="43"/>
      <c r="FZQ755" s="43"/>
      <c r="FZR755" s="43"/>
      <c r="FZS755" s="43"/>
      <c r="FZT755" s="43"/>
      <c r="FZU755" s="43"/>
      <c r="FZV755" s="43"/>
      <c r="FZW755" s="43"/>
      <c r="FZX755" s="43"/>
      <c r="FZY755" s="43"/>
      <c r="FZZ755" s="43"/>
      <c r="GAA755" s="43"/>
      <c r="GAB755" s="43"/>
      <c r="GAC755" s="43"/>
      <c r="GAD755" s="43"/>
      <c r="GAE755" s="43"/>
      <c r="GAF755" s="43"/>
      <c r="GAG755" s="43"/>
      <c r="GAH755" s="43"/>
      <c r="GAI755" s="43"/>
      <c r="GAJ755" s="43"/>
      <c r="GAK755" s="43"/>
      <c r="GAL755" s="43"/>
      <c r="GAM755" s="43"/>
      <c r="GAN755" s="43"/>
      <c r="GAO755" s="43"/>
      <c r="GAP755" s="43"/>
      <c r="GAQ755" s="43"/>
      <c r="GAR755" s="43"/>
      <c r="GAS755" s="43"/>
      <c r="GAT755" s="43"/>
      <c r="GAU755" s="43"/>
      <c r="GAV755" s="43"/>
      <c r="GAW755" s="43"/>
      <c r="GAX755" s="43"/>
      <c r="GAY755" s="43"/>
      <c r="GAZ755" s="43"/>
      <c r="GBA755" s="43"/>
      <c r="GBB755" s="43"/>
      <c r="GBC755" s="43"/>
      <c r="GBD755" s="43"/>
      <c r="GBE755" s="43"/>
      <c r="GBF755" s="43"/>
      <c r="GBG755" s="43"/>
      <c r="GBH755" s="43"/>
      <c r="GBI755" s="43"/>
      <c r="GBJ755" s="43"/>
      <c r="GBK755" s="43"/>
      <c r="GBL755" s="43"/>
      <c r="GBM755" s="43"/>
      <c r="GBN755" s="43"/>
      <c r="GBO755" s="43"/>
      <c r="GBP755" s="43"/>
      <c r="GBQ755" s="43"/>
      <c r="GBR755" s="43"/>
      <c r="GBS755" s="43"/>
      <c r="GBT755" s="43"/>
      <c r="GBU755" s="43"/>
      <c r="GBV755" s="43"/>
      <c r="GBW755" s="43"/>
      <c r="GBX755" s="43"/>
      <c r="GBY755" s="43"/>
      <c r="GBZ755" s="43"/>
      <c r="GCA755" s="43"/>
      <c r="GCB755" s="43"/>
      <c r="GCC755" s="43"/>
      <c r="GCD755" s="43"/>
      <c r="GCE755" s="43"/>
      <c r="GCF755" s="43"/>
      <c r="GCG755" s="43"/>
      <c r="GCH755" s="43"/>
      <c r="GCI755" s="43"/>
      <c r="GCJ755" s="43"/>
      <c r="GCK755" s="43"/>
      <c r="GCL755" s="43"/>
      <c r="GCM755" s="43"/>
      <c r="GCN755" s="43"/>
      <c r="GCO755" s="43"/>
      <c r="GCP755" s="43"/>
      <c r="GCQ755" s="43"/>
      <c r="GCR755" s="43"/>
      <c r="GCS755" s="43"/>
      <c r="GCT755" s="43"/>
      <c r="GCU755" s="43"/>
      <c r="GCV755" s="43"/>
      <c r="GCW755" s="43"/>
      <c r="GCX755" s="43"/>
      <c r="GCY755" s="43"/>
      <c r="GCZ755" s="43"/>
      <c r="GDA755" s="43"/>
      <c r="GDB755" s="43"/>
      <c r="GDC755" s="43"/>
      <c r="GDD755" s="43"/>
      <c r="GDE755" s="43"/>
      <c r="GDF755" s="43"/>
      <c r="GDG755" s="43"/>
      <c r="GDH755" s="43"/>
      <c r="GDI755" s="43"/>
      <c r="GDJ755" s="43"/>
      <c r="GDK755" s="43"/>
      <c r="GDL755" s="43"/>
      <c r="GDM755" s="43"/>
      <c r="GDN755" s="43"/>
      <c r="GDO755" s="43"/>
      <c r="GDP755" s="43"/>
      <c r="GDQ755" s="43"/>
      <c r="GDR755" s="43"/>
      <c r="GDS755" s="43"/>
      <c r="GDT755" s="43"/>
      <c r="GDU755" s="43"/>
      <c r="GDV755" s="43"/>
      <c r="GDW755" s="43"/>
      <c r="GDX755" s="43"/>
      <c r="GDY755" s="43"/>
      <c r="GDZ755" s="43"/>
      <c r="GEA755" s="43"/>
      <c r="GEB755" s="43"/>
      <c r="GEC755" s="43"/>
      <c r="GED755" s="43"/>
      <c r="GEE755" s="43"/>
      <c r="GEF755" s="43"/>
      <c r="GEG755" s="43"/>
      <c r="GEH755" s="43"/>
      <c r="GEI755" s="43"/>
      <c r="GEJ755" s="43"/>
      <c r="GEK755" s="43"/>
      <c r="GEL755" s="43"/>
      <c r="GEM755" s="43"/>
      <c r="GEN755" s="43"/>
      <c r="GEO755" s="43"/>
      <c r="GEP755" s="43"/>
      <c r="GEQ755" s="43"/>
      <c r="GER755" s="43"/>
      <c r="GES755" s="43"/>
      <c r="GET755" s="43"/>
      <c r="GEU755" s="43"/>
      <c r="GEV755" s="43"/>
      <c r="GEW755" s="43"/>
      <c r="GEX755" s="43"/>
      <c r="GEY755" s="43"/>
      <c r="GEZ755" s="43"/>
      <c r="GFA755" s="43"/>
      <c r="GFB755" s="43"/>
      <c r="GFC755" s="43"/>
      <c r="GFD755" s="43"/>
      <c r="GFE755" s="43"/>
      <c r="GFF755" s="43"/>
      <c r="GFG755" s="43"/>
      <c r="GFH755" s="43"/>
      <c r="GFI755" s="43"/>
      <c r="GFJ755" s="43"/>
      <c r="GFK755" s="43"/>
      <c r="GFL755" s="43"/>
      <c r="GFM755" s="43"/>
      <c r="GFN755" s="43"/>
      <c r="GFO755" s="43"/>
      <c r="GFP755" s="43"/>
      <c r="GFQ755" s="43"/>
      <c r="GFR755" s="43"/>
      <c r="GFS755" s="43"/>
      <c r="GFT755" s="43"/>
      <c r="GFU755" s="43"/>
      <c r="GFV755" s="43"/>
      <c r="GFW755" s="43"/>
      <c r="GFX755" s="43"/>
      <c r="GFY755" s="43"/>
      <c r="GFZ755" s="43"/>
      <c r="GGA755" s="43"/>
      <c r="GGB755" s="43"/>
      <c r="GGC755" s="43"/>
      <c r="GGD755" s="43"/>
      <c r="GGE755" s="43"/>
      <c r="GGF755" s="43"/>
      <c r="GGG755" s="43"/>
      <c r="GGH755" s="43"/>
      <c r="GGI755" s="43"/>
      <c r="GGJ755" s="43"/>
      <c r="GGK755" s="43"/>
      <c r="GGL755" s="43"/>
      <c r="GGM755" s="43"/>
      <c r="GGN755" s="43"/>
      <c r="GGO755" s="43"/>
      <c r="GGP755" s="43"/>
      <c r="GGQ755" s="43"/>
      <c r="GGR755" s="43"/>
      <c r="GGS755" s="43"/>
      <c r="GGT755" s="43"/>
      <c r="GGU755" s="43"/>
      <c r="GGV755" s="43"/>
      <c r="GGW755" s="43"/>
      <c r="GGX755" s="43"/>
      <c r="GGY755" s="43"/>
      <c r="GGZ755" s="43"/>
      <c r="GHA755" s="43"/>
      <c r="GHB755" s="43"/>
      <c r="GHC755" s="43"/>
      <c r="GHD755" s="43"/>
      <c r="GHE755" s="43"/>
      <c r="GHF755" s="43"/>
      <c r="GHG755" s="43"/>
      <c r="GHH755" s="43"/>
      <c r="GHI755" s="43"/>
      <c r="GHJ755" s="43"/>
      <c r="GHK755" s="43"/>
      <c r="GHL755" s="43"/>
      <c r="GHM755" s="43"/>
      <c r="GHN755" s="43"/>
      <c r="GHO755" s="43"/>
      <c r="GHP755" s="43"/>
      <c r="GHQ755" s="43"/>
      <c r="GHR755" s="43"/>
      <c r="GHS755" s="43"/>
      <c r="GHT755" s="43"/>
      <c r="GHU755" s="43"/>
      <c r="GHV755" s="43"/>
      <c r="GHW755" s="43"/>
      <c r="GHX755" s="43"/>
      <c r="GHY755" s="43"/>
      <c r="GHZ755" s="43"/>
      <c r="GIA755" s="43"/>
      <c r="GIB755" s="43"/>
      <c r="GIC755" s="43"/>
      <c r="GID755" s="43"/>
      <c r="GIE755" s="43"/>
      <c r="GIF755" s="43"/>
      <c r="GIG755" s="43"/>
      <c r="GIH755" s="43"/>
      <c r="GII755" s="43"/>
      <c r="GIJ755" s="43"/>
      <c r="GIK755" s="43"/>
      <c r="GIL755" s="43"/>
      <c r="GIM755" s="43"/>
      <c r="GIN755" s="43"/>
      <c r="GIO755" s="43"/>
      <c r="GIP755" s="43"/>
      <c r="GIQ755" s="43"/>
      <c r="GIR755" s="43"/>
      <c r="GIS755" s="43"/>
      <c r="GIT755" s="43"/>
      <c r="GIU755" s="43"/>
      <c r="GIV755" s="43"/>
      <c r="GIW755" s="43"/>
      <c r="GIX755" s="43"/>
      <c r="GIY755" s="43"/>
      <c r="GIZ755" s="43"/>
      <c r="GJA755" s="43"/>
      <c r="GJB755" s="43"/>
      <c r="GJC755" s="43"/>
      <c r="GJD755" s="43"/>
      <c r="GJE755" s="43"/>
      <c r="GJF755" s="43"/>
      <c r="GJG755" s="43"/>
      <c r="GJH755" s="43"/>
      <c r="GJI755" s="43"/>
      <c r="GJJ755" s="43"/>
      <c r="GJK755" s="43"/>
      <c r="GJL755" s="43"/>
      <c r="GJM755" s="43"/>
      <c r="GJN755" s="43"/>
      <c r="GJO755" s="43"/>
      <c r="GJP755" s="43"/>
      <c r="GJQ755" s="43"/>
      <c r="GJR755" s="43"/>
      <c r="GJS755" s="43"/>
      <c r="GJT755" s="43"/>
      <c r="GJU755" s="43"/>
      <c r="GJV755" s="43"/>
      <c r="GJW755" s="43"/>
      <c r="GJX755" s="43"/>
      <c r="GJY755" s="43"/>
      <c r="GJZ755" s="43"/>
      <c r="GKA755" s="43"/>
      <c r="GKB755" s="43"/>
      <c r="GKC755" s="43"/>
      <c r="GKD755" s="43"/>
      <c r="GKE755" s="43"/>
      <c r="GKF755" s="43"/>
      <c r="GKG755" s="43"/>
      <c r="GKH755" s="43"/>
      <c r="GKI755" s="43"/>
      <c r="GKJ755" s="43"/>
      <c r="GKK755" s="43"/>
      <c r="GKL755" s="43"/>
      <c r="GKM755" s="43"/>
      <c r="GKN755" s="43"/>
      <c r="GKO755" s="43"/>
      <c r="GKP755" s="43"/>
      <c r="GKQ755" s="43"/>
      <c r="GKR755" s="43"/>
      <c r="GKS755" s="43"/>
      <c r="GKT755" s="43"/>
      <c r="GKU755" s="43"/>
      <c r="GKV755" s="43"/>
      <c r="GKW755" s="43"/>
      <c r="GKX755" s="43"/>
      <c r="GKY755" s="43"/>
      <c r="GKZ755" s="43"/>
      <c r="GLA755" s="43"/>
      <c r="GLB755" s="43"/>
      <c r="GLC755" s="43"/>
      <c r="GLD755" s="43"/>
      <c r="GLE755" s="43"/>
      <c r="GLF755" s="43"/>
      <c r="GLG755" s="43"/>
      <c r="GLH755" s="43"/>
      <c r="GLI755" s="43"/>
      <c r="GLJ755" s="43"/>
      <c r="GLK755" s="43"/>
      <c r="GLL755" s="43"/>
      <c r="GLM755" s="43"/>
      <c r="GLN755" s="43"/>
      <c r="GLO755" s="43"/>
      <c r="GLP755" s="43"/>
      <c r="GLQ755" s="43"/>
      <c r="GLR755" s="43"/>
      <c r="GLS755" s="43"/>
      <c r="GLT755" s="43"/>
      <c r="GLU755" s="43"/>
      <c r="GLV755" s="43"/>
      <c r="GLW755" s="43"/>
      <c r="GLX755" s="43"/>
      <c r="GLY755" s="43"/>
      <c r="GLZ755" s="43"/>
      <c r="GMA755" s="43"/>
      <c r="GMB755" s="43"/>
      <c r="GMC755" s="43"/>
      <c r="GMD755" s="43"/>
      <c r="GME755" s="43"/>
      <c r="GMF755" s="43"/>
      <c r="GMG755" s="43"/>
      <c r="GMH755" s="43"/>
      <c r="GMI755" s="43"/>
      <c r="GMJ755" s="43"/>
      <c r="GMK755" s="43"/>
      <c r="GML755" s="43"/>
      <c r="GMM755" s="43"/>
      <c r="GMN755" s="43"/>
      <c r="GMO755" s="43"/>
      <c r="GMP755" s="43"/>
      <c r="GMQ755" s="43"/>
      <c r="GMR755" s="43"/>
      <c r="GMS755" s="43"/>
      <c r="GMT755" s="43"/>
      <c r="GMU755" s="43"/>
      <c r="GMV755" s="43"/>
      <c r="GMW755" s="43"/>
      <c r="GMX755" s="43"/>
      <c r="GMY755" s="43"/>
      <c r="GMZ755" s="43"/>
      <c r="GNA755" s="43"/>
      <c r="GNB755" s="43"/>
      <c r="GNC755" s="43"/>
      <c r="GND755" s="43"/>
      <c r="GNE755" s="43"/>
      <c r="GNF755" s="43"/>
      <c r="GNG755" s="43"/>
      <c r="GNH755" s="43"/>
      <c r="GNI755" s="43"/>
      <c r="GNJ755" s="43"/>
      <c r="GNK755" s="43"/>
      <c r="GNL755" s="43"/>
      <c r="GNM755" s="43"/>
      <c r="GNN755" s="43"/>
      <c r="GNO755" s="43"/>
      <c r="GNP755" s="43"/>
      <c r="GNQ755" s="43"/>
      <c r="GNR755" s="43"/>
      <c r="GNS755" s="43"/>
      <c r="GNT755" s="43"/>
      <c r="GNU755" s="43"/>
      <c r="GNV755" s="43"/>
      <c r="GNW755" s="43"/>
      <c r="GNX755" s="43"/>
      <c r="GNY755" s="43"/>
      <c r="GNZ755" s="43"/>
      <c r="GOA755" s="43"/>
      <c r="GOB755" s="43"/>
      <c r="GOC755" s="43"/>
      <c r="GOD755" s="43"/>
      <c r="GOE755" s="43"/>
      <c r="GOF755" s="43"/>
      <c r="GOG755" s="43"/>
      <c r="GOH755" s="43"/>
      <c r="GOI755" s="43"/>
      <c r="GOJ755" s="43"/>
      <c r="GOK755" s="43"/>
      <c r="GOL755" s="43"/>
      <c r="GOM755" s="43"/>
      <c r="GON755" s="43"/>
      <c r="GOO755" s="43"/>
      <c r="GOP755" s="43"/>
      <c r="GOQ755" s="43"/>
      <c r="GOR755" s="43"/>
      <c r="GOS755" s="43"/>
      <c r="GOT755" s="43"/>
      <c r="GOU755" s="43"/>
      <c r="GOV755" s="43"/>
      <c r="GOW755" s="43"/>
      <c r="GOX755" s="43"/>
      <c r="GOY755" s="43"/>
      <c r="GOZ755" s="43"/>
      <c r="GPA755" s="43"/>
      <c r="GPB755" s="43"/>
      <c r="GPC755" s="43"/>
      <c r="GPD755" s="43"/>
      <c r="GPE755" s="43"/>
      <c r="GPF755" s="43"/>
      <c r="GPG755" s="43"/>
      <c r="GPH755" s="43"/>
      <c r="GPI755" s="43"/>
      <c r="GPJ755" s="43"/>
      <c r="GPK755" s="43"/>
      <c r="GPL755" s="43"/>
      <c r="GPM755" s="43"/>
      <c r="GPN755" s="43"/>
      <c r="GPO755" s="43"/>
      <c r="GPP755" s="43"/>
      <c r="GPQ755" s="43"/>
      <c r="GPR755" s="43"/>
      <c r="GPS755" s="43"/>
      <c r="GPT755" s="43"/>
      <c r="GPU755" s="43"/>
      <c r="GPV755" s="43"/>
      <c r="GPW755" s="43"/>
      <c r="GPX755" s="43"/>
      <c r="GPY755" s="43"/>
      <c r="GPZ755" s="43"/>
      <c r="GQA755" s="43"/>
      <c r="GQB755" s="43"/>
      <c r="GQC755" s="43"/>
      <c r="GQD755" s="43"/>
      <c r="GQE755" s="43"/>
      <c r="GQF755" s="43"/>
      <c r="GQG755" s="43"/>
      <c r="GQH755" s="43"/>
      <c r="GQI755" s="43"/>
      <c r="GQJ755" s="43"/>
      <c r="GQK755" s="43"/>
      <c r="GQL755" s="43"/>
      <c r="GQM755" s="43"/>
      <c r="GQN755" s="43"/>
      <c r="GQO755" s="43"/>
      <c r="GQP755" s="43"/>
      <c r="GQQ755" s="43"/>
      <c r="GQR755" s="43"/>
      <c r="GQS755" s="43"/>
      <c r="GQT755" s="43"/>
      <c r="GQU755" s="43"/>
      <c r="GQV755" s="43"/>
      <c r="GQW755" s="43"/>
      <c r="GQX755" s="43"/>
      <c r="GQY755" s="43"/>
      <c r="GQZ755" s="43"/>
      <c r="GRA755" s="43"/>
      <c r="GRB755" s="43"/>
      <c r="GRC755" s="43"/>
      <c r="GRD755" s="43"/>
      <c r="GRE755" s="43"/>
      <c r="GRF755" s="43"/>
      <c r="GRG755" s="43"/>
      <c r="GRH755" s="43"/>
      <c r="GRI755" s="43"/>
      <c r="GRJ755" s="43"/>
      <c r="GRK755" s="43"/>
      <c r="GRL755" s="43"/>
      <c r="GRM755" s="43"/>
      <c r="GRN755" s="43"/>
      <c r="GRO755" s="43"/>
      <c r="GRP755" s="43"/>
      <c r="GRQ755" s="43"/>
      <c r="GRR755" s="43"/>
      <c r="GRS755" s="43"/>
      <c r="GRT755" s="43"/>
      <c r="GRU755" s="43"/>
      <c r="GRV755" s="43"/>
      <c r="GRW755" s="43"/>
      <c r="GRX755" s="43"/>
      <c r="GRY755" s="43"/>
      <c r="GRZ755" s="43"/>
      <c r="GSA755" s="43"/>
      <c r="GSB755" s="43"/>
      <c r="GSC755" s="43"/>
      <c r="GSD755" s="43"/>
      <c r="GSE755" s="43"/>
      <c r="GSF755" s="43"/>
      <c r="GSG755" s="43"/>
      <c r="GSH755" s="43"/>
      <c r="GSI755" s="43"/>
      <c r="GSJ755" s="43"/>
      <c r="GSK755" s="43"/>
      <c r="GSL755" s="43"/>
      <c r="GSM755" s="43"/>
      <c r="GSN755" s="43"/>
      <c r="GSO755" s="43"/>
      <c r="GSP755" s="43"/>
      <c r="GSQ755" s="43"/>
      <c r="GSR755" s="43"/>
      <c r="GSS755" s="43"/>
      <c r="GST755" s="43"/>
      <c r="GSU755" s="43"/>
      <c r="GSV755" s="43"/>
      <c r="GSW755" s="43"/>
      <c r="GSX755" s="43"/>
      <c r="GSY755" s="43"/>
      <c r="GSZ755" s="43"/>
      <c r="GTA755" s="43"/>
      <c r="GTB755" s="43"/>
      <c r="GTC755" s="43"/>
      <c r="GTD755" s="43"/>
      <c r="GTE755" s="43"/>
      <c r="GTF755" s="43"/>
      <c r="GTG755" s="43"/>
      <c r="GTH755" s="43"/>
      <c r="GTI755" s="43"/>
      <c r="GTJ755" s="43"/>
      <c r="GTK755" s="43"/>
      <c r="GTL755" s="43"/>
      <c r="GTM755" s="43"/>
      <c r="GTN755" s="43"/>
      <c r="GTO755" s="43"/>
      <c r="GTP755" s="43"/>
      <c r="GTQ755" s="43"/>
      <c r="GTR755" s="43"/>
      <c r="GTS755" s="43"/>
      <c r="GTT755" s="43"/>
      <c r="GTU755" s="43"/>
      <c r="GTV755" s="43"/>
      <c r="GTW755" s="43"/>
      <c r="GTX755" s="43"/>
      <c r="GTY755" s="43"/>
      <c r="GTZ755" s="43"/>
      <c r="GUA755" s="43"/>
      <c r="GUB755" s="43"/>
      <c r="GUC755" s="43"/>
      <c r="GUD755" s="43"/>
      <c r="GUE755" s="43"/>
      <c r="GUF755" s="43"/>
      <c r="GUG755" s="43"/>
      <c r="GUH755" s="43"/>
      <c r="GUI755" s="43"/>
      <c r="GUJ755" s="43"/>
      <c r="GUK755" s="43"/>
      <c r="GUL755" s="43"/>
      <c r="GUM755" s="43"/>
      <c r="GUN755" s="43"/>
      <c r="GUO755" s="43"/>
      <c r="GUP755" s="43"/>
      <c r="GUQ755" s="43"/>
      <c r="GUR755" s="43"/>
      <c r="GUS755" s="43"/>
      <c r="GUT755" s="43"/>
      <c r="GUU755" s="43"/>
      <c r="GUV755" s="43"/>
      <c r="GUW755" s="43"/>
      <c r="GUX755" s="43"/>
      <c r="GUY755" s="43"/>
      <c r="GUZ755" s="43"/>
      <c r="GVA755" s="43"/>
      <c r="GVB755" s="43"/>
      <c r="GVC755" s="43"/>
      <c r="GVD755" s="43"/>
      <c r="GVE755" s="43"/>
      <c r="GVF755" s="43"/>
      <c r="GVG755" s="43"/>
      <c r="GVH755" s="43"/>
      <c r="GVI755" s="43"/>
      <c r="GVJ755" s="43"/>
      <c r="GVK755" s="43"/>
      <c r="GVL755" s="43"/>
      <c r="GVM755" s="43"/>
      <c r="GVN755" s="43"/>
      <c r="GVO755" s="43"/>
      <c r="GVP755" s="43"/>
      <c r="GVQ755" s="43"/>
      <c r="GVR755" s="43"/>
      <c r="GVS755" s="43"/>
      <c r="GVT755" s="43"/>
      <c r="GVU755" s="43"/>
      <c r="GVV755" s="43"/>
      <c r="GVW755" s="43"/>
      <c r="GVX755" s="43"/>
      <c r="GVY755" s="43"/>
      <c r="GVZ755" s="43"/>
      <c r="GWA755" s="43"/>
      <c r="GWB755" s="43"/>
      <c r="GWC755" s="43"/>
      <c r="GWD755" s="43"/>
      <c r="GWE755" s="43"/>
      <c r="GWF755" s="43"/>
      <c r="GWG755" s="43"/>
      <c r="GWH755" s="43"/>
      <c r="GWI755" s="43"/>
      <c r="GWJ755" s="43"/>
      <c r="GWK755" s="43"/>
      <c r="GWL755" s="43"/>
      <c r="GWM755" s="43"/>
      <c r="GWN755" s="43"/>
      <c r="GWO755" s="43"/>
      <c r="GWP755" s="43"/>
      <c r="GWQ755" s="43"/>
      <c r="GWR755" s="43"/>
      <c r="GWS755" s="43"/>
      <c r="GWT755" s="43"/>
      <c r="GWU755" s="43"/>
      <c r="GWV755" s="43"/>
      <c r="GWW755" s="43"/>
      <c r="GWX755" s="43"/>
      <c r="GWY755" s="43"/>
      <c r="GWZ755" s="43"/>
      <c r="GXA755" s="43"/>
      <c r="GXB755" s="43"/>
      <c r="GXC755" s="43"/>
      <c r="GXD755" s="43"/>
      <c r="GXE755" s="43"/>
      <c r="GXF755" s="43"/>
      <c r="GXG755" s="43"/>
      <c r="GXH755" s="43"/>
      <c r="GXI755" s="43"/>
      <c r="GXJ755" s="43"/>
      <c r="GXK755" s="43"/>
      <c r="GXL755" s="43"/>
      <c r="GXM755" s="43"/>
      <c r="GXN755" s="43"/>
      <c r="GXO755" s="43"/>
      <c r="GXP755" s="43"/>
      <c r="GXQ755" s="43"/>
      <c r="GXR755" s="43"/>
      <c r="GXS755" s="43"/>
      <c r="GXT755" s="43"/>
      <c r="GXU755" s="43"/>
      <c r="GXV755" s="43"/>
      <c r="GXW755" s="43"/>
      <c r="GXX755" s="43"/>
      <c r="GXY755" s="43"/>
      <c r="GXZ755" s="43"/>
      <c r="GYA755" s="43"/>
      <c r="GYB755" s="43"/>
      <c r="GYC755" s="43"/>
      <c r="GYD755" s="43"/>
      <c r="GYE755" s="43"/>
      <c r="GYF755" s="43"/>
      <c r="GYG755" s="43"/>
      <c r="GYH755" s="43"/>
      <c r="GYI755" s="43"/>
      <c r="GYJ755" s="43"/>
      <c r="GYK755" s="43"/>
      <c r="GYL755" s="43"/>
      <c r="GYM755" s="43"/>
      <c r="GYN755" s="43"/>
      <c r="GYO755" s="43"/>
      <c r="GYP755" s="43"/>
      <c r="GYQ755" s="43"/>
      <c r="GYR755" s="43"/>
      <c r="GYS755" s="43"/>
      <c r="GYT755" s="43"/>
      <c r="GYU755" s="43"/>
      <c r="GYV755" s="43"/>
      <c r="GYW755" s="43"/>
      <c r="GYX755" s="43"/>
      <c r="GYY755" s="43"/>
      <c r="GYZ755" s="43"/>
      <c r="GZA755" s="43"/>
      <c r="GZB755" s="43"/>
      <c r="GZC755" s="43"/>
      <c r="GZD755" s="43"/>
      <c r="GZE755" s="43"/>
      <c r="GZF755" s="43"/>
      <c r="GZG755" s="43"/>
      <c r="GZH755" s="43"/>
      <c r="GZI755" s="43"/>
      <c r="GZJ755" s="43"/>
      <c r="GZK755" s="43"/>
      <c r="GZL755" s="43"/>
      <c r="GZM755" s="43"/>
      <c r="GZN755" s="43"/>
      <c r="GZO755" s="43"/>
      <c r="GZP755" s="43"/>
      <c r="GZQ755" s="43"/>
      <c r="GZR755" s="43"/>
      <c r="GZS755" s="43"/>
      <c r="GZT755" s="43"/>
      <c r="GZU755" s="43"/>
      <c r="GZV755" s="43"/>
      <c r="GZW755" s="43"/>
      <c r="GZX755" s="43"/>
      <c r="GZY755" s="43"/>
      <c r="GZZ755" s="43"/>
      <c r="HAA755" s="43"/>
      <c r="HAB755" s="43"/>
      <c r="HAC755" s="43"/>
      <c r="HAD755" s="43"/>
      <c r="HAE755" s="43"/>
      <c r="HAF755" s="43"/>
      <c r="HAG755" s="43"/>
      <c r="HAH755" s="43"/>
      <c r="HAI755" s="43"/>
      <c r="HAJ755" s="43"/>
      <c r="HAK755" s="43"/>
      <c r="HAL755" s="43"/>
      <c r="HAM755" s="43"/>
      <c r="HAN755" s="43"/>
      <c r="HAO755" s="43"/>
      <c r="HAP755" s="43"/>
      <c r="HAQ755" s="43"/>
      <c r="HAR755" s="43"/>
      <c r="HAS755" s="43"/>
      <c r="HAT755" s="43"/>
      <c r="HAU755" s="43"/>
      <c r="HAV755" s="43"/>
      <c r="HAW755" s="43"/>
      <c r="HAX755" s="43"/>
      <c r="HAY755" s="43"/>
      <c r="HAZ755" s="43"/>
      <c r="HBA755" s="43"/>
      <c r="HBB755" s="43"/>
      <c r="HBC755" s="43"/>
      <c r="HBD755" s="43"/>
      <c r="HBE755" s="43"/>
      <c r="HBF755" s="43"/>
      <c r="HBG755" s="43"/>
      <c r="HBH755" s="43"/>
      <c r="HBI755" s="43"/>
      <c r="HBJ755" s="43"/>
      <c r="HBK755" s="43"/>
      <c r="HBL755" s="43"/>
      <c r="HBM755" s="43"/>
      <c r="HBN755" s="43"/>
      <c r="HBO755" s="43"/>
      <c r="HBP755" s="43"/>
      <c r="HBQ755" s="43"/>
      <c r="HBR755" s="43"/>
      <c r="HBS755" s="43"/>
      <c r="HBT755" s="43"/>
      <c r="HBU755" s="43"/>
      <c r="HBV755" s="43"/>
      <c r="HBW755" s="43"/>
      <c r="HBX755" s="43"/>
      <c r="HBY755" s="43"/>
      <c r="HBZ755" s="43"/>
      <c r="HCA755" s="43"/>
      <c r="HCB755" s="43"/>
      <c r="HCC755" s="43"/>
      <c r="HCD755" s="43"/>
      <c r="HCE755" s="43"/>
      <c r="HCF755" s="43"/>
      <c r="HCG755" s="43"/>
      <c r="HCH755" s="43"/>
      <c r="HCI755" s="43"/>
      <c r="HCJ755" s="43"/>
      <c r="HCK755" s="43"/>
      <c r="HCL755" s="43"/>
      <c r="HCM755" s="43"/>
      <c r="HCN755" s="43"/>
      <c r="HCO755" s="43"/>
      <c r="HCP755" s="43"/>
      <c r="HCQ755" s="43"/>
      <c r="HCR755" s="43"/>
      <c r="HCS755" s="43"/>
      <c r="HCT755" s="43"/>
      <c r="HCU755" s="43"/>
      <c r="HCV755" s="43"/>
      <c r="HCW755" s="43"/>
      <c r="HCX755" s="43"/>
      <c r="HCY755" s="43"/>
      <c r="HCZ755" s="43"/>
      <c r="HDA755" s="43"/>
      <c r="HDB755" s="43"/>
      <c r="HDC755" s="43"/>
      <c r="HDD755" s="43"/>
      <c r="HDE755" s="43"/>
      <c r="HDF755" s="43"/>
      <c r="HDG755" s="43"/>
      <c r="HDH755" s="43"/>
      <c r="HDI755" s="43"/>
      <c r="HDJ755" s="43"/>
      <c r="HDK755" s="43"/>
      <c r="HDL755" s="43"/>
      <c r="HDM755" s="43"/>
      <c r="HDN755" s="43"/>
      <c r="HDO755" s="43"/>
      <c r="HDP755" s="43"/>
      <c r="HDQ755" s="43"/>
      <c r="HDR755" s="43"/>
      <c r="HDS755" s="43"/>
      <c r="HDT755" s="43"/>
      <c r="HDU755" s="43"/>
      <c r="HDV755" s="43"/>
      <c r="HDW755" s="43"/>
      <c r="HDX755" s="43"/>
      <c r="HDY755" s="43"/>
      <c r="HDZ755" s="43"/>
      <c r="HEA755" s="43"/>
      <c r="HEB755" s="43"/>
      <c r="HEC755" s="43"/>
      <c r="HED755" s="43"/>
      <c r="HEE755" s="43"/>
      <c r="HEF755" s="43"/>
      <c r="HEG755" s="43"/>
      <c r="HEH755" s="43"/>
      <c r="HEI755" s="43"/>
      <c r="HEJ755" s="43"/>
      <c r="HEK755" s="43"/>
      <c r="HEL755" s="43"/>
      <c r="HEM755" s="43"/>
      <c r="HEN755" s="43"/>
      <c r="HEO755" s="43"/>
      <c r="HEP755" s="43"/>
      <c r="HEQ755" s="43"/>
      <c r="HER755" s="43"/>
      <c r="HES755" s="43"/>
      <c r="HET755" s="43"/>
      <c r="HEU755" s="43"/>
      <c r="HEV755" s="43"/>
      <c r="HEW755" s="43"/>
      <c r="HEX755" s="43"/>
      <c r="HEY755" s="43"/>
      <c r="HEZ755" s="43"/>
      <c r="HFA755" s="43"/>
      <c r="HFB755" s="43"/>
      <c r="HFC755" s="43"/>
      <c r="HFD755" s="43"/>
      <c r="HFE755" s="43"/>
      <c r="HFF755" s="43"/>
      <c r="HFG755" s="43"/>
      <c r="HFH755" s="43"/>
      <c r="HFI755" s="43"/>
      <c r="HFJ755" s="43"/>
      <c r="HFK755" s="43"/>
      <c r="HFL755" s="43"/>
      <c r="HFM755" s="43"/>
      <c r="HFN755" s="43"/>
      <c r="HFO755" s="43"/>
      <c r="HFP755" s="43"/>
      <c r="HFQ755" s="43"/>
      <c r="HFR755" s="43"/>
      <c r="HFS755" s="43"/>
      <c r="HFT755" s="43"/>
      <c r="HFU755" s="43"/>
      <c r="HFV755" s="43"/>
      <c r="HFW755" s="43"/>
      <c r="HFX755" s="43"/>
      <c r="HFY755" s="43"/>
      <c r="HFZ755" s="43"/>
      <c r="HGA755" s="43"/>
      <c r="HGB755" s="43"/>
      <c r="HGC755" s="43"/>
      <c r="HGD755" s="43"/>
      <c r="HGE755" s="43"/>
      <c r="HGF755" s="43"/>
      <c r="HGG755" s="43"/>
      <c r="HGH755" s="43"/>
      <c r="HGI755" s="43"/>
      <c r="HGJ755" s="43"/>
      <c r="HGK755" s="43"/>
      <c r="HGL755" s="43"/>
      <c r="HGM755" s="43"/>
      <c r="HGN755" s="43"/>
      <c r="HGO755" s="43"/>
      <c r="HGP755" s="43"/>
      <c r="HGQ755" s="43"/>
      <c r="HGR755" s="43"/>
      <c r="HGS755" s="43"/>
      <c r="HGT755" s="43"/>
      <c r="HGU755" s="43"/>
      <c r="HGV755" s="43"/>
      <c r="HGW755" s="43"/>
      <c r="HGX755" s="43"/>
      <c r="HGY755" s="43"/>
      <c r="HGZ755" s="43"/>
      <c r="HHA755" s="43"/>
      <c r="HHB755" s="43"/>
      <c r="HHC755" s="43"/>
      <c r="HHD755" s="43"/>
      <c r="HHE755" s="43"/>
      <c r="HHF755" s="43"/>
      <c r="HHG755" s="43"/>
      <c r="HHH755" s="43"/>
      <c r="HHI755" s="43"/>
      <c r="HHJ755" s="43"/>
      <c r="HHK755" s="43"/>
      <c r="HHL755" s="43"/>
      <c r="HHM755" s="43"/>
      <c r="HHN755" s="43"/>
      <c r="HHO755" s="43"/>
      <c r="HHP755" s="43"/>
      <c r="HHQ755" s="43"/>
      <c r="HHR755" s="43"/>
      <c r="HHS755" s="43"/>
      <c r="HHT755" s="43"/>
      <c r="HHU755" s="43"/>
      <c r="HHV755" s="43"/>
      <c r="HHW755" s="43"/>
      <c r="HHX755" s="43"/>
      <c r="HHY755" s="43"/>
      <c r="HHZ755" s="43"/>
      <c r="HIA755" s="43"/>
      <c r="HIB755" s="43"/>
      <c r="HIC755" s="43"/>
      <c r="HID755" s="43"/>
      <c r="HIE755" s="43"/>
      <c r="HIF755" s="43"/>
      <c r="HIG755" s="43"/>
      <c r="HIH755" s="43"/>
      <c r="HII755" s="43"/>
      <c r="HIJ755" s="43"/>
      <c r="HIK755" s="43"/>
      <c r="HIL755" s="43"/>
      <c r="HIM755" s="43"/>
      <c r="HIN755" s="43"/>
      <c r="HIO755" s="43"/>
      <c r="HIP755" s="43"/>
      <c r="HIQ755" s="43"/>
      <c r="HIR755" s="43"/>
      <c r="HIS755" s="43"/>
      <c r="HIT755" s="43"/>
      <c r="HIU755" s="43"/>
      <c r="HIV755" s="43"/>
      <c r="HIW755" s="43"/>
      <c r="HIX755" s="43"/>
      <c r="HIY755" s="43"/>
      <c r="HIZ755" s="43"/>
      <c r="HJA755" s="43"/>
      <c r="HJB755" s="43"/>
      <c r="HJC755" s="43"/>
      <c r="HJD755" s="43"/>
      <c r="HJE755" s="43"/>
      <c r="HJF755" s="43"/>
      <c r="HJG755" s="43"/>
      <c r="HJH755" s="43"/>
      <c r="HJI755" s="43"/>
      <c r="HJJ755" s="43"/>
      <c r="HJK755" s="43"/>
      <c r="HJL755" s="43"/>
      <c r="HJM755" s="43"/>
      <c r="HJN755" s="43"/>
      <c r="HJO755" s="43"/>
      <c r="HJP755" s="43"/>
      <c r="HJQ755" s="43"/>
      <c r="HJR755" s="43"/>
      <c r="HJS755" s="43"/>
      <c r="HJT755" s="43"/>
      <c r="HJU755" s="43"/>
      <c r="HJV755" s="43"/>
      <c r="HJW755" s="43"/>
      <c r="HJX755" s="43"/>
      <c r="HJY755" s="43"/>
      <c r="HJZ755" s="43"/>
      <c r="HKA755" s="43"/>
      <c r="HKB755" s="43"/>
      <c r="HKC755" s="43"/>
      <c r="HKD755" s="43"/>
      <c r="HKE755" s="43"/>
      <c r="HKF755" s="43"/>
      <c r="HKG755" s="43"/>
      <c r="HKH755" s="43"/>
      <c r="HKI755" s="43"/>
      <c r="HKJ755" s="43"/>
      <c r="HKK755" s="43"/>
      <c r="HKL755" s="43"/>
      <c r="HKM755" s="43"/>
      <c r="HKN755" s="43"/>
      <c r="HKO755" s="43"/>
      <c r="HKP755" s="43"/>
      <c r="HKQ755" s="43"/>
      <c r="HKR755" s="43"/>
      <c r="HKS755" s="43"/>
      <c r="HKT755" s="43"/>
      <c r="HKU755" s="43"/>
      <c r="HKV755" s="43"/>
      <c r="HKW755" s="43"/>
      <c r="HKX755" s="43"/>
      <c r="HKY755" s="43"/>
      <c r="HKZ755" s="43"/>
      <c r="HLA755" s="43"/>
      <c r="HLB755" s="43"/>
      <c r="HLC755" s="43"/>
      <c r="HLD755" s="43"/>
      <c r="HLE755" s="43"/>
      <c r="HLF755" s="43"/>
      <c r="HLG755" s="43"/>
      <c r="HLH755" s="43"/>
      <c r="HLI755" s="43"/>
      <c r="HLJ755" s="43"/>
      <c r="HLK755" s="43"/>
      <c r="HLL755" s="43"/>
      <c r="HLM755" s="43"/>
      <c r="HLN755" s="43"/>
      <c r="HLO755" s="43"/>
      <c r="HLP755" s="43"/>
      <c r="HLQ755" s="43"/>
      <c r="HLR755" s="43"/>
      <c r="HLS755" s="43"/>
      <c r="HLT755" s="43"/>
      <c r="HLU755" s="43"/>
      <c r="HLV755" s="43"/>
      <c r="HLW755" s="43"/>
      <c r="HLX755" s="43"/>
      <c r="HLY755" s="43"/>
      <c r="HLZ755" s="43"/>
      <c r="HMA755" s="43"/>
      <c r="HMB755" s="43"/>
      <c r="HMC755" s="43"/>
      <c r="HMD755" s="43"/>
      <c r="HME755" s="43"/>
      <c r="HMF755" s="43"/>
      <c r="HMG755" s="43"/>
      <c r="HMH755" s="43"/>
      <c r="HMI755" s="43"/>
      <c r="HMJ755" s="43"/>
      <c r="HMK755" s="43"/>
      <c r="HML755" s="43"/>
      <c r="HMM755" s="43"/>
      <c r="HMN755" s="43"/>
      <c r="HMO755" s="43"/>
      <c r="HMP755" s="43"/>
      <c r="HMQ755" s="43"/>
      <c r="HMR755" s="43"/>
      <c r="HMS755" s="43"/>
      <c r="HMT755" s="43"/>
      <c r="HMU755" s="43"/>
      <c r="HMV755" s="43"/>
      <c r="HMW755" s="43"/>
      <c r="HMX755" s="43"/>
      <c r="HMY755" s="43"/>
      <c r="HMZ755" s="43"/>
      <c r="HNA755" s="43"/>
      <c r="HNB755" s="43"/>
      <c r="HNC755" s="43"/>
      <c r="HND755" s="43"/>
      <c r="HNE755" s="43"/>
      <c r="HNF755" s="43"/>
      <c r="HNG755" s="43"/>
      <c r="HNH755" s="43"/>
      <c r="HNI755" s="43"/>
      <c r="HNJ755" s="43"/>
      <c r="HNK755" s="43"/>
      <c r="HNL755" s="43"/>
      <c r="HNM755" s="43"/>
      <c r="HNN755" s="43"/>
      <c r="HNO755" s="43"/>
      <c r="HNP755" s="43"/>
      <c r="HNQ755" s="43"/>
      <c r="HNR755" s="43"/>
      <c r="HNS755" s="43"/>
      <c r="HNT755" s="43"/>
      <c r="HNU755" s="43"/>
      <c r="HNV755" s="43"/>
      <c r="HNW755" s="43"/>
      <c r="HNX755" s="43"/>
      <c r="HNY755" s="43"/>
      <c r="HNZ755" s="43"/>
      <c r="HOA755" s="43"/>
      <c r="HOB755" s="43"/>
      <c r="HOC755" s="43"/>
      <c r="HOD755" s="43"/>
      <c r="HOE755" s="43"/>
      <c r="HOF755" s="43"/>
      <c r="HOG755" s="43"/>
      <c r="HOH755" s="43"/>
      <c r="HOI755" s="43"/>
      <c r="HOJ755" s="43"/>
      <c r="HOK755" s="43"/>
      <c r="HOL755" s="43"/>
      <c r="HOM755" s="43"/>
      <c r="HON755" s="43"/>
      <c r="HOO755" s="43"/>
      <c r="HOP755" s="43"/>
      <c r="HOQ755" s="43"/>
      <c r="HOR755" s="43"/>
      <c r="HOS755" s="43"/>
      <c r="HOT755" s="43"/>
      <c r="HOU755" s="43"/>
      <c r="HOV755" s="43"/>
      <c r="HOW755" s="43"/>
      <c r="HOX755" s="43"/>
      <c r="HOY755" s="43"/>
      <c r="HOZ755" s="43"/>
      <c r="HPA755" s="43"/>
      <c r="HPB755" s="43"/>
      <c r="HPC755" s="43"/>
      <c r="HPD755" s="43"/>
      <c r="HPE755" s="43"/>
      <c r="HPF755" s="43"/>
      <c r="HPG755" s="43"/>
      <c r="HPH755" s="43"/>
      <c r="HPI755" s="43"/>
      <c r="HPJ755" s="43"/>
      <c r="HPK755" s="43"/>
      <c r="HPL755" s="43"/>
      <c r="HPM755" s="43"/>
      <c r="HPN755" s="43"/>
      <c r="HPO755" s="43"/>
      <c r="HPP755" s="43"/>
      <c r="HPQ755" s="43"/>
      <c r="HPR755" s="43"/>
      <c r="HPS755" s="43"/>
      <c r="HPT755" s="43"/>
      <c r="HPU755" s="43"/>
      <c r="HPV755" s="43"/>
      <c r="HPW755" s="43"/>
      <c r="HPX755" s="43"/>
      <c r="HPY755" s="43"/>
      <c r="HPZ755" s="43"/>
      <c r="HQA755" s="43"/>
      <c r="HQB755" s="43"/>
      <c r="HQC755" s="43"/>
      <c r="HQD755" s="43"/>
      <c r="HQE755" s="43"/>
      <c r="HQF755" s="43"/>
      <c r="HQG755" s="43"/>
      <c r="HQH755" s="43"/>
      <c r="HQI755" s="43"/>
      <c r="HQJ755" s="43"/>
      <c r="HQK755" s="43"/>
      <c r="HQL755" s="43"/>
      <c r="HQM755" s="43"/>
      <c r="HQN755" s="43"/>
      <c r="HQO755" s="43"/>
      <c r="HQP755" s="43"/>
      <c r="HQQ755" s="43"/>
      <c r="HQR755" s="43"/>
      <c r="HQS755" s="43"/>
      <c r="HQT755" s="43"/>
      <c r="HQU755" s="43"/>
      <c r="HQV755" s="43"/>
      <c r="HQW755" s="43"/>
      <c r="HQX755" s="43"/>
      <c r="HQY755" s="43"/>
      <c r="HQZ755" s="43"/>
      <c r="HRA755" s="43"/>
      <c r="HRB755" s="43"/>
      <c r="HRC755" s="43"/>
      <c r="HRD755" s="43"/>
      <c r="HRE755" s="43"/>
      <c r="HRF755" s="43"/>
      <c r="HRG755" s="43"/>
      <c r="HRH755" s="43"/>
      <c r="HRI755" s="43"/>
      <c r="HRJ755" s="43"/>
      <c r="HRK755" s="43"/>
      <c r="HRL755" s="43"/>
      <c r="HRM755" s="43"/>
      <c r="HRN755" s="43"/>
      <c r="HRO755" s="43"/>
      <c r="HRP755" s="43"/>
      <c r="HRQ755" s="43"/>
      <c r="HRR755" s="43"/>
      <c r="HRS755" s="43"/>
      <c r="HRT755" s="43"/>
      <c r="HRU755" s="43"/>
      <c r="HRV755" s="43"/>
      <c r="HRW755" s="43"/>
      <c r="HRX755" s="43"/>
      <c r="HRY755" s="43"/>
      <c r="HRZ755" s="43"/>
      <c r="HSA755" s="43"/>
      <c r="HSB755" s="43"/>
      <c r="HSC755" s="43"/>
      <c r="HSD755" s="43"/>
      <c r="HSE755" s="43"/>
      <c r="HSF755" s="43"/>
      <c r="HSG755" s="43"/>
      <c r="HSH755" s="43"/>
      <c r="HSI755" s="43"/>
      <c r="HSJ755" s="43"/>
      <c r="HSK755" s="43"/>
      <c r="HSL755" s="43"/>
      <c r="HSM755" s="43"/>
      <c r="HSN755" s="43"/>
      <c r="HSO755" s="43"/>
      <c r="HSP755" s="43"/>
      <c r="HSQ755" s="43"/>
      <c r="HSR755" s="43"/>
      <c r="HSS755" s="43"/>
      <c r="HST755" s="43"/>
      <c r="HSU755" s="43"/>
      <c r="HSV755" s="43"/>
      <c r="HSW755" s="43"/>
      <c r="HSX755" s="43"/>
      <c r="HSY755" s="43"/>
      <c r="HSZ755" s="43"/>
      <c r="HTA755" s="43"/>
      <c r="HTB755" s="43"/>
      <c r="HTC755" s="43"/>
      <c r="HTD755" s="43"/>
      <c r="HTE755" s="43"/>
      <c r="HTF755" s="43"/>
      <c r="HTG755" s="43"/>
      <c r="HTH755" s="43"/>
      <c r="HTI755" s="43"/>
      <c r="HTJ755" s="43"/>
      <c r="HTK755" s="43"/>
      <c r="HTL755" s="43"/>
      <c r="HTM755" s="43"/>
      <c r="HTN755" s="43"/>
      <c r="HTO755" s="43"/>
      <c r="HTP755" s="43"/>
      <c r="HTQ755" s="43"/>
      <c r="HTR755" s="43"/>
      <c r="HTS755" s="43"/>
      <c r="HTT755" s="43"/>
      <c r="HTU755" s="43"/>
      <c r="HTV755" s="43"/>
      <c r="HTW755" s="43"/>
      <c r="HTX755" s="43"/>
      <c r="HTY755" s="43"/>
      <c r="HTZ755" s="43"/>
      <c r="HUA755" s="43"/>
      <c r="HUB755" s="43"/>
      <c r="HUC755" s="43"/>
      <c r="HUD755" s="43"/>
      <c r="HUE755" s="43"/>
      <c r="HUF755" s="43"/>
      <c r="HUG755" s="43"/>
      <c r="HUH755" s="43"/>
      <c r="HUI755" s="43"/>
      <c r="HUJ755" s="43"/>
      <c r="HUK755" s="43"/>
      <c r="HUL755" s="43"/>
      <c r="HUM755" s="43"/>
      <c r="HUN755" s="43"/>
      <c r="HUO755" s="43"/>
      <c r="HUP755" s="43"/>
      <c r="HUQ755" s="43"/>
      <c r="HUR755" s="43"/>
      <c r="HUS755" s="43"/>
      <c r="HUT755" s="43"/>
      <c r="HUU755" s="43"/>
      <c r="HUV755" s="43"/>
      <c r="HUW755" s="43"/>
      <c r="HUX755" s="43"/>
      <c r="HUY755" s="43"/>
      <c r="HUZ755" s="43"/>
      <c r="HVA755" s="43"/>
      <c r="HVB755" s="43"/>
      <c r="HVC755" s="43"/>
      <c r="HVD755" s="43"/>
      <c r="HVE755" s="43"/>
      <c r="HVF755" s="43"/>
      <c r="HVG755" s="43"/>
      <c r="HVH755" s="43"/>
      <c r="HVI755" s="43"/>
      <c r="HVJ755" s="43"/>
      <c r="HVK755" s="43"/>
      <c r="HVL755" s="43"/>
      <c r="HVM755" s="43"/>
      <c r="HVN755" s="43"/>
      <c r="HVO755" s="43"/>
      <c r="HVP755" s="43"/>
      <c r="HVQ755" s="43"/>
      <c r="HVR755" s="43"/>
      <c r="HVS755" s="43"/>
      <c r="HVT755" s="43"/>
      <c r="HVU755" s="43"/>
      <c r="HVV755" s="43"/>
      <c r="HVW755" s="43"/>
      <c r="HVX755" s="43"/>
      <c r="HVY755" s="43"/>
      <c r="HVZ755" s="43"/>
      <c r="HWA755" s="43"/>
      <c r="HWB755" s="43"/>
      <c r="HWC755" s="43"/>
      <c r="HWD755" s="43"/>
      <c r="HWE755" s="43"/>
      <c r="HWF755" s="43"/>
      <c r="HWG755" s="43"/>
      <c r="HWH755" s="43"/>
      <c r="HWI755" s="43"/>
      <c r="HWJ755" s="43"/>
      <c r="HWK755" s="43"/>
      <c r="HWL755" s="43"/>
      <c r="HWM755" s="43"/>
      <c r="HWN755" s="43"/>
      <c r="HWO755" s="43"/>
      <c r="HWP755" s="43"/>
      <c r="HWQ755" s="43"/>
      <c r="HWR755" s="43"/>
      <c r="HWS755" s="43"/>
      <c r="HWT755" s="43"/>
      <c r="HWU755" s="43"/>
      <c r="HWV755" s="43"/>
      <c r="HWW755" s="43"/>
      <c r="HWX755" s="43"/>
      <c r="HWY755" s="43"/>
      <c r="HWZ755" s="43"/>
      <c r="HXA755" s="43"/>
      <c r="HXB755" s="43"/>
      <c r="HXC755" s="43"/>
      <c r="HXD755" s="43"/>
      <c r="HXE755" s="43"/>
      <c r="HXF755" s="43"/>
      <c r="HXG755" s="43"/>
      <c r="HXH755" s="43"/>
      <c r="HXI755" s="43"/>
      <c r="HXJ755" s="43"/>
      <c r="HXK755" s="43"/>
      <c r="HXL755" s="43"/>
      <c r="HXM755" s="43"/>
      <c r="HXN755" s="43"/>
      <c r="HXO755" s="43"/>
      <c r="HXP755" s="43"/>
      <c r="HXQ755" s="43"/>
      <c r="HXR755" s="43"/>
      <c r="HXS755" s="43"/>
      <c r="HXT755" s="43"/>
      <c r="HXU755" s="43"/>
      <c r="HXV755" s="43"/>
      <c r="HXW755" s="43"/>
      <c r="HXX755" s="43"/>
      <c r="HXY755" s="43"/>
      <c r="HXZ755" s="43"/>
      <c r="HYA755" s="43"/>
      <c r="HYB755" s="43"/>
      <c r="HYC755" s="43"/>
      <c r="HYD755" s="43"/>
      <c r="HYE755" s="43"/>
      <c r="HYF755" s="43"/>
      <c r="HYG755" s="43"/>
      <c r="HYH755" s="43"/>
      <c r="HYI755" s="43"/>
      <c r="HYJ755" s="43"/>
      <c r="HYK755" s="43"/>
      <c r="HYL755" s="43"/>
      <c r="HYM755" s="43"/>
      <c r="HYN755" s="43"/>
      <c r="HYO755" s="43"/>
      <c r="HYP755" s="43"/>
      <c r="HYQ755" s="43"/>
      <c r="HYR755" s="43"/>
      <c r="HYS755" s="43"/>
      <c r="HYT755" s="43"/>
      <c r="HYU755" s="43"/>
      <c r="HYV755" s="43"/>
      <c r="HYW755" s="43"/>
      <c r="HYX755" s="43"/>
      <c r="HYY755" s="43"/>
      <c r="HYZ755" s="43"/>
      <c r="HZA755" s="43"/>
      <c r="HZB755" s="43"/>
      <c r="HZC755" s="43"/>
      <c r="HZD755" s="43"/>
      <c r="HZE755" s="43"/>
      <c r="HZF755" s="43"/>
      <c r="HZG755" s="43"/>
      <c r="HZH755" s="43"/>
      <c r="HZI755" s="43"/>
      <c r="HZJ755" s="43"/>
      <c r="HZK755" s="43"/>
      <c r="HZL755" s="43"/>
      <c r="HZM755" s="43"/>
      <c r="HZN755" s="43"/>
      <c r="HZO755" s="43"/>
      <c r="HZP755" s="43"/>
      <c r="HZQ755" s="43"/>
      <c r="HZR755" s="43"/>
      <c r="HZS755" s="43"/>
      <c r="HZT755" s="43"/>
      <c r="HZU755" s="43"/>
      <c r="HZV755" s="43"/>
      <c r="HZW755" s="43"/>
      <c r="HZX755" s="43"/>
      <c r="HZY755" s="43"/>
      <c r="HZZ755" s="43"/>
      <c r="IAA755" s="43"/>
      <c r="IAB755" s="43"/>
      <c r="IAC755" s="43"/>
      <c r="IAD755" s="43"/>
      <c r="IAE755" s="43"/>
      <c r="IAF755" s="43"/>
      <c r="IAG755" s="43"/>
      <c r="IAH755" s="43"/>
      <c r="IAI755" s="43"/>
      <c r="IAJ755" s="43"/>
      <c r="IAK755" s="43"/>
      <c r="IAL755" s="43"/>
      <c r="IAM755" s="43"/>
      <c r="IAN755" s="43"/>
      <c r="IAO755" s="43"/>
      <c r="IAP755" s="43"/>
      <c r="IAQ755" s="43"/>
      <c r="IAR755" s="43"/>
      <c r="IAS755" s="43"/>
      <c r="IAT755" s="43"/>
      <c r="IAU755" s="43"/>
      <c r="IAV755" s="43"/>
      <c r="IAW755" s="43"/>
      <c r="IAX755" s="43"/>
      <c r="IAY755" s="43"/>
      <c r="IAZ755" s="43"/>
      <c r="IBA755" s="43"/>
      <c r="IBB755" s="43"/>
      <c r="IBC755" s="43"/>
      <c r="IBD755" s="43"/>
      <c r="IBE755" s="43"/>
      <c r="IBF755" s="43"/>
      <c r="IBG755" s="43"/>
      <c r="IBH755" s="43"/>
      <c r="IBI755" s="43"/>
      <c r="IBJ755" s="43"/>
      <c r="IBK755" s="43"/>
      <c r="IBL755" s="43"/>
      <c r="IBM755" s="43"/>
      <c r="IBN755" s="43"/>
      <c r="IBO755" s="43"/>
      <c r="IBP755" s="43"/>
      <c r="IBQ755" s="43"/>
      <c r="IBR755" s="43"/>
      <c r="IBS755" s="43"/>
      <c r="IBT755" s="43"/>
      <c r="IBU755" s="43"/>
      <c r="IBV755" s="43"/>
      <c r="IBW755" s="43"/>
      <c r="IBX755" s="43"/>
      <c r="IBY755" s="43"/>
      <c r="IBZ755" s="43"/>
      <c r="ICA755" s="43"/>
      <c r="ICB755" s="43"/>
      <c r="ICC755" s="43"/>
      <c r="ICD755" s="43"/>
      <c r="ICE755" s="43"/>
      <c r="ICF755" s="43"/>
      <c r="ICG755" s="43"/>
      <c r="ICH755" s="43"/>
      <c r="ICI755" s="43"/>
      <c r="ICJ755" s="43"/>
      <c r="ICK755" s="43"/>
      <c r="ICL755" s="43"/>
      <c r="ICM755" s="43"/>
      <c r="ICN755" s="43"/>
      <c r="ICO755" s="43"/>
      <c r="ICP755" s="43"/>
      <c r="ICQ755" s="43"/>
      <c r="ICR755" s="43"/>
      <c r="ICS755" s="43"/>
      <c r="ICT755" s="43"/>
      <c r="ICU755" s="43"/>
      <c r="ICV755" s="43"/>
      <c r="ICW755" s="43"/>
      <c r="ICX755" s="43"/>
      <c r="ICY755" s="43"/>
      <c r="ICZ755" s="43"/>
      <c r="IDA755" s="43"/>
      <c r="IDB755" s="43"/>
      <c r="IDC755" s="43"/>
      <c r="IDD755" s="43"/>
      <c r="IDE755" s="43"/>
      <c r="IDF755" s="43"/>
      <c r="IDG755" s="43"/>
      <c r="IDH755" s="43"/>
      <c r="IDI755" s="43"/>
      <c r="IDJ755" s="43"/>
      <c r="IDK755" s="43"/>
      <c r="IDL755" s="43"/>
      <c r="IDM755" s="43"/>
      <c r="IDN755" s="43"/>
      <c r="IDO755" s="43"/>
      <c r="IDP755" s="43"/>
      <c r="IDQ755" s="43"/>
      <c r="IDR755" s="43"/>
      <c r="IDS755" s="43"/>
      <c r="IDT755" s="43"/>
      <c r="IDU755" s="43"/>
      <c r="IDV755" s="43"/>
      <c r="IDW755" s="43"/>
      <c r="IDX755" s="43"/>
      <c r="IDY755" s="43"/>
      <c r="IDZ755" s="43"/>
      <c r="IEA755" s="43"/>
      <c r="IEB755" s="43"/>
      <c r="IEC755" s="43"/>
      <c r="IED755" s="43"/>
      <c r="IEE755" s="43"/>
      <c r="IEF755" s="43"/>
      <c r="IEG755" s="43"/>
      <c r="IEH755" s="43"/>
      <c r="IEI755" s="43"/>
      <c r="IEJ755" s="43"/>
      <c r="IEK755" s="43"/>
      <c r="IEL755" s="43"/>
      <c r="IEM755" s="43"/>
      <c r="IEN755" s="43"/>
      <c r="IEO755" s="43"/>
      <c r="IEP755" s="43"/>
      <c r="IEQ755" s="43"/>
      <c r="IER755" s="43"/>
      <c r="IES755" s="43"/>
      <c r="IET755" s="43"/>
      <c r="IEU755" s="43"/>
      <c r="IEV755" s="43"/>
      <c r="IEW755" s="43"/>
      <c r="IEX755" s="43"/>
      <c r="IEY755" s="43"/>
      <c r="IEZ755" s="43"/>
      <c r="IFA755" s="43"/>
      <c r="IFB755" s="43"/>
      <c r="IFC755" s="43"/>
      <c r="IFD755" s="43"/>
      <c r="IFE755" s="43"/>
      <c r="IFF755" s="43"/>
      <c r="IFG755" s="43"/>
      <c r="IFH755" s="43"/>
      <c r="IFI755" s="43"/>
      <c r="IFJ755" s="43"/>
      <c r="IFK755" s="43"/>
      <c r="IFL755" s="43"/>
      <c r="IFM755" s="43"/>
      <c r="IFN755" s="43"/>
      <c r="IFO755" s="43"/>
      <c r="IFP755" s="43"/>
      <c r="IFQ755" s="43"/>
      <c r="IFR755" s="43"/>
      <c r="IFS755" s="43"/>
      <c r="IFT755" s="43"/>
      <c r="IFU755" s="43"/>
      <c r="IFV755" s="43"/>
      <c r="IFW755" s="43"/>
      <c r="IFX755" s="43"/>
      <c r="IFY755" s="43"/>
      <c r="IFZ755" s="43"/>
      <c r="IGA755" s="43"/>
      <c r="IGB755" s="43"/>
      <c r="IGC755" s="43"/>
      <c r="IGD755" s="43"/>
      <c r="IGE755" s="43"/>
      <c r="IGF755" s="43"/>
      <c r="IGG755" s="43"/>
      <c r="IGH755" s="43"/>
      <c r="IGI755" s="43"/>
      <c r="IGJ755" s="43"/>
      <c r="IGK755" s="43"/>
      <c r="IGL755" s="43"/>
      <c r="IGM755" s="43"/>
      <c r="IGN755" s="43"/>
      <c r="IGO755" s="43"/>
      <c r="IGP755" s="43"/>
      <c r="IGQ755" s="43"/>
      <c r="IGR755" s="43"/>
      <c r="IGS755" s="43"/>
      <c r="IGT755" s="43"/>
      <c r="IGU755" s="43"/>
      <c r="IGV755" s="43"/>
      <c r="IGW755" s="43"/>
      <c r="IGX755" s="43"/>
      <c r="IGY755" s="43"/>
      <c r="IGZ755" s="43"/>
      <c r="IHA755" s="43"/>
      <c r="IHB755" s="43"/>
      <c r="IHC755" s="43"/>
      <c r="IHD755" s="43"/>
      <c r="IHE755" s="43"/>
      <c r="IHF755" s="43"/>
      <c r="IHG755" s="43"/>
      <c r="IHH755" s="43"/>
      <c r="IHI755" s="43"/>
      <c r="IHJ755" s="43"/>
      <c r="IHK755" s="43"/>
      <c r="IHL755" s="43"/>
      <c r="IHM755" s="43"/>
      <c r="IHN755" s="43"/>
      <c r="IHO755" s="43"/>
      <c r="IHP755" s="43"/>
      <c r="IHQ755" s="43"/>
      <c r="IHR755" s="43"/>
      <c r="IHS755" s="43"/>
      <c r="IHT755" s="43"/>
      <c r="IHU755" s="43"/>
      <c r="IHV755" s="43"/>
      <c r="IHW755" s="43"/>
      <c r="IHX755" s="43"/>
      <c r="IHY755" s="43"/>
      <c r="IHZ755" s="43"/>
      <c r="IIA755" s="43"/>
      <c r="IIB755" s="43"/>
      <c r="IIC755" s="43"/>
      <c r="IID755" s="43"/>
      <c r="IIE755" s="43"/>
      <c r="IIF755" s="43"/>
      <c r="IIG755" s="43"/>
      <c r="IIH755" s="43"/>
      <c r="III755" s="43"/>
      <c r="IIJ755" s="43"/>
      <c r="IIK755" s="43"/>
      <c r="IIL755" s="43"/>
      <c r="IIM755" s="43"/>
      <c r="IIN755" s="43"/>
      <c r="IIO755" s="43"/>
      <c r="IIP755" s="43"/>
      <c r="IIQ755" s="43"/>
      <c r="IIR755" s="43"/>
      <c r="IIS755" s="43"/>
      <c r="IIT755" s="43"/>
      <c r="IIU755" s="43"/>
      <c r="IIV755" s="43"/>
      <c r="IIW755" s="43"/>
      <c r="IIX755" s="43"/>
      <c r="IIY755" s="43"/>
      <c r="IIZ755" s="43"/>
      <c r="IJA755" s="43"/>
      <c r="IJB755" s="43"/>
      <c r="IJC755" s="43"/>
      <c r="IJD755" s="43"/>
      <c r="IJE755" s="43"/>
      <c r="IJF755" s="43"/>
      <c r="IJG755" s="43"/>
      <c r="IJH755" s="43"/>
      <c r="IJI755" s="43"/>
      <c r="IJJ755" s="43"/>
      <c r="IJK755" s="43"/>
      <c r="IJL755" s="43"/>
      <c r="IJM755" s="43"/>
      <c r="IJN755" s="43"/>
      <c r="IJO755" s="43"/>
      <c r="IJP755" s="43"/>
      <c r="IJQ755" s="43"/>
      <c r="IJR755" s="43"/>
      <c r="IJS755" s="43"/>
      <c r="IJT755" s="43"/>
      <c r="IJU755" s="43"/>
      <c r="IJV755" s="43"/>
      <c r="IJW755" s="43"/>
      <c r="IJX755" s="43"/>
      <c r="IJY755" s="43"/>
      <c r="IJZ755" s="43"/>
      <c r="IKA755" s="43"/>
      <c r="IKB755" s="43"/>
      <c r="IKC755" s="43"/>
      <c r="IKD755" s="43"/>
      <c r="IKE755" s="43"/>
      <c r="IKF755" s="43"/>
      <c r="IKG755" s="43"/>
      <c r="IKH755" s="43"/>
      <c r="IKI755" s="43"/>
      <c r="IKJ755" s="43"/>
      <c r="IKK755" s="43"/>
      <c r="IKL755" s="43"/>
      <c r="IKM755" s="43"/>
      <c r="IKN755" s="43"/>
      <c r="IKO755" s="43"/>
      <c r="IKP755" s="43"/>
      <c r="IKQ755" s="43"/>
      <c r="IKR755" s="43"/>
      <c r="IKS755" s="43"/>
      <c r="IKT755" s="43"/>
      <c r="IKU755" s="43"/>
      <c r="IKV755" s="43"/>
      <c r="IKW755" s="43"/>
      <c r="IKX755" s="43"/>
      <c r="IKY755" s="43"/>
      <c r="IKZ755" s="43"/>
      <c r="ILA755" s="43"/>
      <c r="ILB755" s="43"/>
      <c r="ILC755" s="43"/>
      <c r="ILD755" s="43"/>
      <c r="ILE755" s="43"/>
      <c r="ILF755" s="43"/>
      <c r="ILG755" s="43"/>
      <c r="ILH755" s="43"/>
      <c r="ILI755" s="43"/>
      <c r="ILJ755" s="43"/>
      <c r="ILK755" s="43"/>
      <c r="ILL755" s="43"/>
      <c r="ILM755" s="43"/>
      <c r="ILN755" s="43"/>
      <c r="ILO755" s="43"/>
      <c r="ILP755" s="43"/>
      <c r="ILQ755" s="43"/>
      <c r="ILR755" s="43"/>
      <c r="ILS755" s="43"/>
      <c r="ILT755" s="43"/>
      <c r="ILU755" s="43"/>
      <c r="ILV755" s="43"/>
      <c r="ILW755" s="43"/>
      <c r="ILX755" s="43"/>
      <c r="ILY755" s="43"/>
      <c r="ILZ755" s="43"/>
      <c r="IMA755" s="43"/>
      <c r="IMB755" s="43"/>
      <c r="IMC755" s="43"/>
      <c r="IMD755" s="43"/>
      <c r="IME755" s="43"/>
      <c r="IMF755" s="43"/>
      <c r="IMG755" s="43"/>
      <c r="IMH755" s="43"/>
      <c r="IMI755" s="43"/>
      <c r="IMJ755" s="43"/>
      <c r="IMK755" s="43"/>
      <c r="IML755" s="43"/>
      <c r="IMM755" s="43"/>
      <c r="IMN755" s="43"/>
      <c r="IMO755" s="43"/>
      <c r="IMP755" s="43"/>
      <c r="IMQ755" s="43"/>
      <c r="IMR755" s="43"/>
      <c r="IMS755" s="43"/>
      <c r="IMT755" s="43"/>
      <c r="IMU755" s="43"/>
      <c r="IMV755" s="43"/>
      <c r="IMW755" s="43"/>
      <c r="IMX755" s="43"/>
      <c r="IMY755" s="43"/>
      <c r="IMZ755" s="43"/>
      <c r="INA755" s="43"/>
      <c r="INB755" s="43"/>
      <c r="INC755" s="43"/>
      <c r="IND755" s="43"/>
      <c r="INE755" s="43"/>
      <c r="INF755" s="43"/>
      <c r="ING755" s="43"/>
      <c r="INH755" s="43"/>
      <c r="INI755" s="43"/>
      <c r="INJ755" s="43"/>
      <c r="INK755" s="43"/>
      <c r="INL755" s="43"/>
      <c r="INM755" s="43"/>
      <c r="INN755" s="43"/>
      <c r="INO755" s="43"/>
      <c r="INP755" s="43"/>
      <c r="INQ755" s="43"/>
      <c r="INR755" s="43"/>
      <c r="INS755" s="43"/>
      <c r="INT755" s="43"/>
      <c r="INU755" s="43"/>
      <c r="INV755" s="43"/>
      <c r="INW755" s="43"/>
      <c r="INX755" s="43"/>
      <c r="INY755" s="43"/>
      <c r="INZ755" s="43"/>
      <c r="IOA755" s="43"/>
      <c r="IOB755" s="43"/>
      <c r="IOC755" s="43"/>
      <c r="IOD755" s="43"/>
      <c r="IOE755" s="43"/>
      <c r="IOF755" s="43"/>
      <c r="IOG755" s="43"/>
      <c r="IOH755" s="43"/>
      <c r="IOI755" s="43"/>
      <c r="IOJ755" s="43"/>
      <c r="IOK755" s="43"/>
      <c r="IOL755" s="43"/>
      <c r="IOM755" s="43"/>
      <c r="ION755" s="43"/>
      <c r="IOO755" s="43"/>
      <c r="IOP755" s="43"/>
      <c r="IOQ755" s="43"/>
      <c r="IOR755" s="43"/>
      <c r="IOS755" s="43"/>
      <c r="IOT755" s="43"/>
      <c r="IOU755" s="43"/>
      <c r="IOV755" s="43"/>
      <c r="IOW755" s="43"/>
      <c r="IOX755" s="43"/>
      <c r="IOY755" s="43"/>
      <c r="IOZ755" s="43"/>
      <c r="IPA755" s="43"/>
      <c r="IPB755" s="43"/>
      <c r="IPC755" s="43"/>
      <c r="IPD755" s="43"/>
      <c r="IPE755" s="43"/>
      <c r="IPF755" s="43"/>
      <c r="IPG755" s="43"/>
      <c r="IPH755" s="43"/>
      <c r="IPI755" s="43"/>
      <c r="IPJ755" s="43"/>
      <c r="IPK755" s="43"/>
      <c r="IPL755" s="43"/>
      <c r="IPM755" s="43"/>
      <c r="IPN755" s="43"/>
      <c r="IPO755" s="43"/>
      <c r="IPP755" s="43"/>
      <c r="IPQ755" s="43"/>
      <c r="IPR755" s="43"/>
      <c r="IPS755" s="43"/>
      <c r="IPT755" s="43"/>
      <c r="IPU755" s="43"/>
      <c r="IPV755" s="43"/>
      <c r="IPW755" s="43"/>
      <c r="IPX755" s="43"/>
      <c r="IPY755" s="43"/>
      <c r="IPZ755" s="43"/>
      <c r="IQA755" s="43"/>
      <c r="IQB755" s="43"/>
      <c r="IQC755" s="43"/>
      <c r="IQD755" s="43"/>
      <c r="IQE755" s="43"/>
      <c r="IQF755" s="43"/>
      <c r="IQG755" s="43"/>
      <c r="IQH755" s="43"/>
      <c r="IQI755" s="43"/>
      <c r="IQJ755" s="43"/>
      <c r="IQK755" s="43"/>
      <c r="IQL755" s="43"/>
      <c r="IQM755" s="43"/>
      <c r="IQN755" s="43"/>
      <c r="IQO755" s="43"/>
      <c r="IQP755" s="43"/>
      <c r="IQQ755" s="43"/>
      <c r="IQR755" s="43"/>
      <c r="IQS755" s="43"/>
      <c r="IQT755" s="43"/>
      <c r="IQU755" s="43"/>
      <c r="IQV755" s="43"/>
      <c r="IQW755" s="43"/>
      <c r="IQX755" s="43"/>
      <c r="IQY755" s="43"/>
      <c r="IQZ755" s="43"/>
      <c r="IRA755" s="43"/>
      <c r="IRB755" s="43"/>
      <c r="IRC755" s="43"/>
      <c r="IRD755" s="43"/>
      <c r="IRE755" s="43"/>
      <c r="IRF755" s="43"/>
      <c r="IRG755" s="43"/>
      <c r="IRH755" s="43"/>
      <c r="IRI755" s="43"/>
      <c r="IRJ755" s="43"/>
      <c r="IRK755" s="43"/>
      <c r="IRL755" s="43"/>
      <c r="IRM755" s="43"/>
      <c r="IRN755" s="43"/>
      <c r="IRO755" s="43"/>
      <c r="IRP755" s="43"/>
      <c r="IRQ755" s="43"/>
      <c r="IRR755" s="43"/>
      <c r="IRS755" s="43"/>
      <c r="IRT755" s="43"/>
      <c r="IRU755" s="43"/>
      <c r="IRV755" s="43"/>
      <c r="IRW755" s="43"/>
      <c r="IRX755" s="43"/>
      <c r="IRY755" s="43"/>
      <c r="IRZ755" s="43"/>
      <c r="ISA755" s="43"/>
      <c r="ISB755" s="43"/>
      <c r="ISC755" s="43"/>
      <c r="ISD755" s="43"/>
      <c r="ISE755" s="43"/>
      <c r="ISF755" s="43"/>
      <c r="ISG755" s="43"/>
      <c r="ISH755" s="43"/>
      <c r="ISI755" s="43"/>
      <c r="ISJ755" s="43"/>
      <c r="ISK755" s="43"/>
      <c r="ISL755" s="43"/>
      <c r="ISM755" s="43"/>
      <c r="ISN755" s="43"/>
      <c r="ISO755" s="43"/>
      <c r="ISP755" s="43"/>
      <c r="ISQ755" s="43"/>
      <c r="ISR755" s="43"/>
      <c r="ISS755" s="43"/>
      <c r="IST755" s="43"/>
      <c r="ISU755" s="43"/>
      <c r="ISV755" s="43"/>
      <c r="ISW755" s="43"/>
      <c r="ISX755" s="43"/>
      <c r="ISY755" s="43"/>
      <c r="ISZ755" s="43"/>
      <c r="ITA755" s="43"/>
      <c r="ITB755" s="43"/>
      <c r="ITC755" s="43"/>
      <c r="ITD755" s="43"/>
      <c r="ITE755" s="43"/>
      <c r="ITF755" s="43"/>
      <c r="ITG755" s="43"/>
      <c r="ITH755" s="43"/>
      <c r="ITI755" s="43"/>
      <c r="ITJ755" s="43"/>
      <c r="ITK755" s="43"/>
      <c r="ITL755" s="43"/>
      <c r="ITM755" s="43"/>
      <c r="ITN755" s="43"/>
      <c r="ITO755" s="43"/>
      <c r="ITP755" s="43"/>
      <c r="ITQ755" s="43"/>
      <c r="ITR755" s="43"/>
      <c r="ITS755" s="43"/>
      <c r="ITT755" s="43"/>
      <c r="ITU755" s="43"/>
      <c r="ITV755" s="43"/>
      <c r="ITW755" s="43"/>
      <c r="ITX755" s="43"/>
      <c r="ITY755" s="43"/>
      <c r="ITZ755" s="43"/>
      <c r="IUA755" s="43"/>
      <c r="IUB755" s="43"/>
      <c r="IUC755" s="43"/>
      <c r="IUD755" s="43"/>
      <c r="IUE755" s="43"/>
      <c r="IUF755" s="43"/>
      <c r="IUG755" s="43"/>
      <c r="IUH755" s="43"/>
      <c r="IUI755" s="43"/>
      <c r="IUJ755" s="43"/>
      <c r="IUK755" s="43"/>
      <c r="IUL755" s="43"/>
      <c r="IUM755" s="43"/>
      <c r="IUN755" s="43"/>
      <c r="IUO755" s="43"/>
      <c r="IUP755" s="43"/>
      <c r="IUQ755" s="43"/>
      <c r="IUR755" s="43"/>
      <c r="IUS755" s="43"/>
      <c r="IUT755" s="43"/>
      <c r="IUU755" s="43"/>
      <c r="IUV755" s="43"/>
      <c r="IUW755" s="43"/>
      <c r="IUX755" s="43"/>
      <c r="IUY755" s="43"/>
      <c r="IUZ755" s="43"/>
      <c r="IVA755" s="43"/>
      <c r="IVB755" s="43"/>
      <c r="IVC755" s="43"/>
      <c r="IVD755" s="43"/>
      <c r="IVE755" s="43"/>
      <c r="IVF755" s="43"/>
      <c r="IVG755" s="43"/>
      <c r="IVH755" s="43"/>
      <c r="IVI755" s="43"/>
      <c r="IVJ755" s="43"/>
      <c r="IVK755" s="43"/>
      <c r="IVL755" s="43"/>
      <c r="IVM755" s="43"/>
      <c r="IVN755" s="43"/>
      <c r="IVO755" s="43"/>
      <c r="IVP755" s="43"/>
      <c r="IVQ755" s="43"/>
      <c r="IVR755" s="43"/>
      <c r="IVS755" s="43"/>
      <c r="IVT755" s="43"/>
      <c r="IVU755" s="43"/>
      <c r="IVV755" s="43"/>
      <c r="IVW755" s="43"/>
      <c r="IVX755" s="43"/>
      <c r="IVY755" s="43"/>
      <c r="IVZ755" s="43"/>
      <c r="IWA755" s="43"/>
      <c r="IWB755" s="43"/>
      <c r="IWC755" s="43"/>
      <c r="IWD755" s="43"/>
      <c r="IWE755" s="43"/>
      <c r="IWF755" s="43"/>
      <c r="IWG755" s="43"/>
      <c r="IWH755" s="43"/>
      <c r="IWI755" s="43"/>
      <c r="IWJ755" s="43"/>
      <c r="IWK755" s="43"/>
      <c r="IWL755" s="43"/>
      <c r="IWM755" s="43"/>
      <c r="IWN755" s="43"/>
      <c r="IWO755" s="43"/>
      <c r="IWP755" s="43"/>
      <c r="IWQ755" s="43"/>
      <c r="IWR755" s="43"/>
      <c r="IWS755" s="43"/>
      <c r="IWT755" s="43"/>
      <c r="IWU755" s="43"/>
      <c r="IWV755" s="43"/>
      <c r="IWW755" s="43"/>
      <c r="IWX755" s="43"/>
      <c r="IWY755" s="43"/>
      <c r="IWZ755" s="43"/>
      <c r="IXA755" s="43"/>
      <c r="IXB755" s="43"/>
      <c r="IXC755" s="43"/>
      <c r="IXD755" s="43"/>
      <c r="IXE755" s="43"/>
      <c r="IXF755" s="43"/>
      <c r="IXG755" s="43"/>
      <c r="IXH755" s="43"/>
      <c r="IXI755" s="43"/>
      <c r="IXJ755" s="43"/>
      <c r="IXK755" s="43"/>
      <c r="IXL755" s="43"/>
      <c r="IXM755" s="43"/>
      <c r="IXN755" s="43"/>
      <c r="IXO755" s="43"/>
      <c r="IXP755" s="43"/>
      <c r="IXQ755" s="43"/>
      <c r="IXR755" s="43"/>
      <c r="IXS755" s="43"/>
      <c r="IXT755" s="43"/>
      <c r="IXU755" s="43"/>
      <c r="IXV755" s="43"/>
      <c r="IXW755" s="43"/>
      <c r="IXX755" s="43"/>
      <c r="IXY755" s="43"/>
      <c r="IXZ755" s="43"/>
      <c r="IYA755" s="43"/>
      <c r="IYB755" s="43"/>
      <c r="IYC755" s="43"/>
      <c r="IYD755" s="43"/>
      <c r="IYE755" s="43"/>
      <c r="IYF755" s="43"/>
      <c r="IYG755" s="43"/>
      <c r="IYH755" s="43"/>
      <c r="IYI755" s="43"/>
      <c r="IYJ755" s="43"/>
      <c r="IYK755" s="43"/>
      <c r="IYL755" s="43"/>
      <c r="IYM755" s="43"/>
      <c r="IYN755" s="43"/>
      <c r="IYO755" s="43"/>
      <c r="IYP755" s="43"/>
      <c r="IYQ755" s="43"/>
      <c r="IYR755" s="43"/>
      <c r="IYS755" s="43"/>
      <c r="IYT755" s="43"/>
      <c r="IYU755" s="43"/>
      <c r="IYV755" s="43"/>
      <c r="IYW755" s="43"/>
      <c r="IYX755" s="43"/>
      <c r="IYY755" s="43"/>
      <c r="IYZ755" s="43"/>
      <c r="IZA755" s="43"/>
      <c r="IZB755" s="43"/>
      <c r="IZC755" s="43"/>
      <c r="IZD755" s="43"/>
      <c r="IZE755" s="43"/>
      <c r="IZF755" s="43"/>
      <c r="IZG755" s="43"/>
      <c r="IZH755" s="43"/>
      <c r="IZI755" s="43"/>
      <c r="IZJ755" s="43"/>
      <c r="IZK755" s="43"/>
      <c r="IZL755" s="43"/>
      <c r="IZM755" s="43"/>
      <c r="IZN755" s="43"/>
      <c r="IZO755" s="43"/>
      <c r="IZP755" s="43"/>
      <c r="IZQ755" s="43"/>
      <c r="IZR755" s="43"/>
      <c r="IZS755" s="43"/>
      <c r="IZT755" s="43"/>
      <c r="IZU755" s="43"/>
      <c r="IZV755" s="43"/>
      <c r="IZW755" s="43"/>
      <c r="IZX755" s="43"/>
      <c r="IZY755" s="43"/>
      <c r="IZZ755" s="43"/>
      <c r="JAA755" s="43"/>
      <c r="JAB755" s="43"/>
      <c r="JAC755" s="43"/>
      <c r="JAD755" s="43"/>
      <c r="JAE755" s="43"/>
      <c r="JAF755" s="43"/>
      <c r="JAG755" s="43"/>
      <c r="JAH755" s="43"/>
      <c r="JAI755" s="43"/>
      <c r="JAJ755" s="43"/>
      <c r="JAK755" s="43"/>
      <c r="JAL755" s="43"/>
      <c r="JAM755" s="43"/>
      <c r="JAN755" s="43"/>
      <c r="JAO755" s="43"/>
      <c r="JAP755" s="43"/>
      <c r="JAQ755" s="43"/>
      <c r="JAR755" s="43"/>
      <c r="JAS755" s="43"/>
      <c r="JAT755" s="43"/>
      <c r="JAU755" s="43"/>
      <c r="JAV755" s="43"/>
      <c r="JAW755" s="43"/>
      <c r="JAX755" s="43"/>
      <c r="JAY755" s="43"/>
      <c r="JAZ755" s="43"/>
      <c r="JBA755" s="43"/>
      <c r="JBB755" s="43"/>
      <c r="JBC755" s="43"/>
      <c r="JBD755" s="43"/>
      <c r="JBE755" s="43"/>
      <c r="JBF755" s="43"/>
      <c r="JBG755" s="43"/>
      <c r="JBH755" s="43"/>
      <c r="JBI755" s="43"/>
      <c r="JBJ755" s="43"/>
      <c r="JBK755" s="43"/>
      <c r="JBL755" s="43"/>
      <c r="JBM755" s="43"/>
      <c r="JBN755" s="43"/>
      <c r="JBO755" s="43"/>
      <c r="JBP755" s="43"/>
      <c r="JBQ755" s="43"/>
      <c r="JBR755" s="43"/>
      <c r="JBS755" s="43"/>
      <c r="JBT755" s="43"/>
      <c r="JBU755" s="43"/>
      <c r="JBV755" s="43"/>
      <c r="JBW755" s="43"/>
      <c r="JBX755" s="43"/>
      <c r="JBY755" s="43"/>
      <c r="JBZ755" s="43"/>
      <c r="JCA755" s="43"/>
      <c r="JCB755" s="43"/>
      <c r="JCC755" s="43"/>
      <c r="JCD755" s="43"/>
      <c r="JCE755" s="43"/>
      <c r="JCF755" s="43"/>
      <c r="JCG755" s="43"/>
      <c r="JCH755" s="43"/>
      <c r="JCI755" s="43"/>
      <c r="JCJ755" s="43"/>
      <c r="JCK755" s="43"/>
      <c r="JCL755" s="43"/>
      <c r="JCM755" s="43"/>
      <c r="JCN755" s="43"/>
      <c r="JCO755" s="43"/>
      <c r="JCP755" s="43"/>
      <c r="JCQ755" s="43"/>
      <c r="JCR755" s="43"/>
      <c r="JCS755" s="43"/>
      <c r="JCT755" s="43"/>
      <c r="JCU755" s="43"/>
      <c r="JCV755" s="43"/>
      <c r="JCW755" s="43"/>
      <c r="JCX755" s="43"/>
      <c r="JCY755" s="43"/>
      <c r="JCZ755" s="43"/>
      <c r="JDA755" s="43"/>
      <c r="JDB755" s="43"/>
      <c r="JDC755" s="43"/>
      <c r="JDD755" s="43"/>
      <c r="JDE755" s="43"/>
      <c r="JDF755" s="43"/>
      <c r="JDG755" s="43"/>
      <c r="JDH755" s="43"/>
      <c r="JDI755" s="43"/>
      <c r="JDJ755" s="43"/>
      <c r="JDK755" s="43"/>
      <c r="JDL755" s="43"/>
      <c r="JDM755" s="43"/>
      <c r="JDN755" s="43"/>
      <c r="JDO755" s="43"/>
      <c r="JDP755" s="43"/>
      <c r="JDQ755" s="43"/>
      <c r="JDR755" s="43"/>
      <c r="JDS755" s="43"/>
      <c r="JDT755" s="43"/>
      <c r="JDU755" s="43"/>
      <c r="JDV755" s="43"/>
      <c r="JDW755" s="43"/>
      <c r="JDX755" s="43"/>
      <c r="JDY755" s="43"/>
      <c r="JDZ755" s="43"/>
      <c r="JEA755" s="43"/>
      <c r="JEB755" s="43"/>
      <c r="JEC755" s="43"/>
      <c r="JED755" s="43"/>
      <c r="JEE755" s="43"/>
      <c r="JEF755" s="43"/>
      <c r="JEG755" s="43"/>
      <c r="JEH755" s="43"/>
      <c r="JEI755" s="43"/>
      <c r="JEJ755" s="43"/>
      <c r="JEK755" s="43"/>
      <c r="JEL755" s="43"/>
      <c r="JEM755" s="43"/>
      <c r="JEN755" s="43"/>
      <c r="JEO755" s="43"/>
      <c r="JEP755" s="43"/>
      <c r="JEQ755" s="43"/>
      <c r="JER755" s="43"/>
      <c r="JES755" s="43"/>
      <c r="JET755" s="43"/>
      <c r="JEU755" s="43"/>
      <c r="JEV755" s="43"/>
      <c r="JEW755" s="43"/>
      <c r="JEX755" s="43"/>
      <c r="JEY755" s="43"/>
      <c r="JEZ755" s="43"/>
      <c r="JFA755" s="43"/>
      <c r="JFB755" s="43"/>
      <c r="JFC755" s="43"/>
      <c r="JFD755" s="43"/>
      <c r="JFE755" s="43"/>
      <c r="JFF755" s="43"/>
      <c r="JFG755" s="43"/>
      <c r="JFH755" s="43"/>
      <c r="JFI755" s="43"/>
      <c r="JFJ755" s="43"/>
      <c r="JFK755" s="43"/>
      <c r="JFL755" s="43"/>
      <c r="JFM755" s="43"/>
      <c r="JFN755" s="43"/>
      <c r="JFO755" s="43"/>
      <c r="JFP755" s="43"/>
      <c r="JFQ755" s="43"/>
      <c r="JFR755" s="43"/>
      <c r="JFS755" s="43"/>
      <c r="JFT755" s="43"/>
      <c r="JFU755" s="43"/>
      <c r="JFV755" s="43"/>
      <c r="JFW755" s="43"/>
      <c r="JFX755" s="43"/>
      <c r="JFY755" s="43"/>
      <c r="JFZ755" s="43"/>
      <c r="JGA755" s="43"/>
      <c r="JGB755" s="43"/>
      <c r="JGC755" s="43"/>
      <c r="JGD755" s="43"/>
      <c r="JGE755" s="43"/>
      <c r="JGF755" s="43"/>
      <c r="JGG755" s="43"/>
      <c r="JGH755" s="43"/>
      <c r="JGI755" s="43"/>
      <c r="JGJ755" s="43"/>
      <c r="JGK755" s="43"/>
      <c r="JGL755" s="43"/>
      <c r="JGM755" s="43"/>
      <c r="JGN755" s="43"/>
      <c r="JGO755" s="43"/>
      <c r="JGP755" s="43"/>
      <c r="JGQ755" s="43"/>
      <c r="JGR755" s="43"/>
      <c r="JGS755" s="43"/>
      <c r="JGT755" s="43"/>
      <c r="JGU755" s="43"/>
      <c r="JGV755" s="43"/>
      <c r="JGW755" s="43"/>
      <c r="JGX755" s="43"/>
      <c r="JGY755" s="43"/>
      <c r="JGZ755" s="43"/>
      <c r="JHA755" s="43"/>
      <c r="JHB755" s="43"/>
      <c r="JHC755" s="43"/>
      <c r="JHD755" s="43"/>
      <c r="JHE755" s="43"/>
      <c r="JHF755" s="43"/>
      <c r="JHG755" s="43"/>
      <c r="JHH755" s="43"/>
      <c r="JHI755" s="43"/>
      <c r="JHJ755" s="43"/>
      <c r="JHK755" s="43"/>
      <c r="JHL755" s="43"/>
      <c r="JHM755" s="43"/>
      <c r="JHN755" s="43"/>
      <c r="JHO755" s="43"/>
      <c r="JHP755" s="43"/>
      <c r="JHQ755" s="43"/>
      <c r="JHR755" s="43"/>
      <c r="JHS755" s="43"/>
      <c r="JHT755" s="43"/>
      <c r="JHU755" s="43"/>
      <c r="JHV755" s="43"/>
      <c r="JHW755" s="43"/>
      <c r="JHX755" s="43"/>
      <c r="JHY755" s="43"/>
      <c r="JHZ755" s="43"/>
      <c r="JIA755" s="43"/>
      <c r="JIB755" s="43"/>
      <c r="JIC755" s="43"/>
      <c r="JID755" s="43"/>
      <c r="JIE755" s="43"/>
      <c r="JIF755" s="43"/>
      <c r="JIG755" s="43"/>
      <c r="JIH755" s="43"/>
      <c r="JII755" s="43"/>
      <c r="JIJ755" s="43"/>
      <c r="JIK755" s="43"/>
      <c r="JIL755" s="43"/>
      <c r="JIM755" s="43"/>
      <c r="JIN755" s="43"/>
      <c r="JIO755" s="43"/>
      <c r="JIP755" s="43"/>
      <c r="JIQ755" s="43"/>
      <c r="JIR755" s="43"/>
      <c r="JIS755" s="43"/>
      <c r="JIT755" s="43"/>
      <c r="JIU755" s="43"/>
      <c r="JIV755" s="43"/>
      <c r="JIW755" s="43"/>
      <c r="JIX755" s="43"/>
      <c r="JIY755" s="43"/>
      <c r="JIZ755" s="43"/>
      <c r="JJA755" s="43"/>
      <c r="JJB755" s="43"/>
      <c r="JJC755" s="43"/>
      <c r="JJD755" s="43"/>
      <c r="JJE755" s="43"/>
      <c r="JJF755" s="43"/>
      <c r="JJG755" s="43"/>
      <c r="JJH755" s="43"/>
      <c r="JJI755" s="43"/>
      <c r="JJJ755" s="43"/>
      <c r="JJK755" s="43"/>
      <c r="JJL755" s="43"/>
      <c r="JJM755" s="43"/>
      <c r="JJN755" s="43"/>
      <c r="JJO755" s="43"/>
      <c r="JJP755" s="43"/>
      <c r="JJQ755" s="43"/>
      <c r="JJR755" s="43"/>
      <c r="JJS755" s="43"/>
      <c r="JJT755" s="43"/>
      <c r="JJU755" s="43"/>
      <c r="JJV755" s="43"/>
      <c r="JJW755" s="43"/>
      <c r="JJX755" s="43"/>
      <c r="JJY755" s="43"/>
      <c r="JJZ755" s="43"/>
      <c r="JKA755" s="43"/>
      <c r="JKB755" s="43"/>
      <c r="JKC755" s="43"/>
      <c r="JKD755" s="43"/>
      <c r="JKE755" s="43"/>
      <c r="JKF755" s="43"/>
      <c r="JKG755" s="43"/>
      <c r="JKH755" s="43"/>
      <c r="JKI755" s="43"/>
      <c r="JKJ755" s="43"/>
      <c r="JKK755" s="43"/>
      <c r="JKL755" s="43"/>
      <c r="JKM755" s="43"/>
      <c r="JKN755" s="43"/>
      <c r="JKO755" s="43"/>
      <c r="JKP755" s="43"/>
      <c r="JKQ755" s="43"/>
      <c r="JKR755" s="43"/>
      <c r="JKS755" s="43"/>
      <c r="JKT755" s="43"/>
      <c r="JKU755" s="43"/>
      <c r="JKV755" s="43"/>
      <c r="JKW755" s="43"/>
      <c r="JKX755" s="43"/>
      <c r="JKY755" s="43"/>
      <c r="JKZ755" s="43"/>
      <c r="JLA755" s="43"/>
      <c r="JLB755" s="43"/>
      <c r="JLC755" s="43"/>
      <c r="JLD755" s="43"/>
      <c r="JLE755" s="43"/>
      <c r="JLF755" s="43"/>
      <c r="JLG755" s="43"/>
      <c r="JLH755" s="43"/>
      <c r="JLI755" s="43"/>
      <c r="JLJ755" s="43"/>
      <c r="JLK755" s="43"/>
      <c r="JLL755" s="43"/>
      <c r="JLM755" s="43"/>
      <c r="JLN755" s="43"/>
      <c r="JLO755" s="43"/>
      <c r="JLP755" s="43"/>
      <c r="JLQ755" s="43"/>
      <c r="JLR755" s="43"/>
      <c r="JLS755" s="43"/>
      <c r="JLT755" s="43"/>
      <c r="JLU755" s="43"/>
      <c r="JLV755" s="43"/>
      <c r="JLW755" s="43"/>
      <c r="JLX755" s="43"/>
      <c r="JLY755" s="43"/>
      <c r="JLZ755" s="43"/>
      <c r="JMA755" s="43"/>
      <c r="JMB755" s="43"/>
      <c r="JMC755" s="43"/>
      <c r="JMD755" s="43"/>
      <c r="JME755" s="43"/>
      <c r="JMF755" s="43"/>
      <c r="JMG755" s="43"/>
      <c r="JMH755" s="43"/>
      <c r="JMI755" s="43"/>
      <c r="JMJ755" s="43"/>
      <c r="JMK755" s="43"/>
      <c r="JML755" s="43"/>
      <c r="JMM755" s="43"/>
      <c r="JMN755" s="43"/>
      <c r="JMO755" s="43"/>
      <c r="JMP755" s="43"/>
      <c r="JMQ755" s="43"/>
      <c r="JMR755" s="43"/>
      <c r="JMS755" s="43"/>
      <c r="JMT755" s="43"/>
      <c r="JMU755" s="43"/>
      <c r="JMV755" s="43"/>
      <c r="JMW755" s="43"/>
      <c r="JMX755" s="43"/>
      <c r="JMY755" s="43"/>
      <c r="JMZ755" s="43"/>
      <c r="JNA755" s="43"/>
      <c r="JNB755" s="43"/>
      <c r="JNC755" s="43"/>
      <c r="JND755" s="43"/>
      <c r="JNE755" s="43"/>
      <c r="JNF755" s="43"/>
      <c r="JNG755" s="43"/>
      <c r="JNH755" s="43"/>
      <c r="JNI755" s="43"/>
      <c r="JNJ755" s="43"/>
      <c r="JNK755" s="43"/>
      <c r="JNL755" s="43"/>
      <c r="JNM755" s="43"/>
      <c r="JNN755" s="43"/>
      <c r="JNO755" s="43"/>
      <c r="JNP755" s="43"/>
      <c r="JNQ755" s="43"/>
      <c r="JNR755" s="43"/>
      <c r="JNS755" s="43"/>
      <c r="JNT755" s="43"/>
      <c r="JNU755" s="43"/>
      <c r="JNV755" s="43"/>
      <c r="JNW755" s="43"/>
      <c r="JNX755" s="43"/>
      <c r="JNY755" s="43"/>
      <c r="JNZ755" s="43"/>
      <c r="JOA755" s="43"/>
      <c r="JOB755" s="43"/>
      <c r="JOC755" s="43"/>
      <c r="JOD755" s="43"/>
      <c r="JOE755" s="43"/>
      <c r="JOF755" s="43"/>
      <c r="JOG755" s="43"/>
      <c r="JOH755" s="43"/>
      <c r="JOI755" s="43"/>
      <c r="JOJ755" s="43"/>
      <c r="JOK755" s="43"/>
      <c r="JOL755" s="43"/>
      <c r="JOM755" s="43"/>
      <c r="JON755" s="43"/>
      <c r="JOO755" s="43"/>
      <c r="JOP755" s="43"/>
      <c r="JOQ755" s="43"/>
      <c r="JOR755" s="43"/>
      <c r="JOS755" s="43"/>
      <c r="JOT755" s="43"/>
      <c r="JOU755" s="43"/>
      <c r="JOV755" s="43"/>
      <c r="JOW755" s="43"/>
      <c r="JOX755" s="43"/>
      <c r="JOY755" s="43"/>
      <c r="JOZ755" s="43"/>
      <c r="JPA755" s="43"/>
      <c r="JPB755" s="43"/>
      <c r="JPC755" s="43"/>
      <c r="JPD755" s="43"/>
      <c r="JPE755" s="43"/>
      <c r="JPF755" s="43"/>
      <c r="JPG755" s="43"/>
      <c r="JPH755" s="43"/>
      <c r="JPI755" s="43"/>
      <c r="JPJ755" s="43"/>
      <c r="JPK755" s="43"/>
      <c r="JPL755" s="43"/>
      <c r="JPM755" s="43"/>
      <c r="JPN755" s="43"/>
      <c r="JPO755" s="43"/>
      <c r="JPP755" s="43"/>
      <c r="JPQ755" s="43"/>
      <c r="JPR755" s="43"/>
      <c r="JPS755" s="43"/>
      <c r="JPT755" s="43"/>
      <c r="JPU755" s="43"/>
      <c r="JPV755" s="43"/>
      <c r="JPW755" s="43"/>
      <c r="JPX755" s="43"/>
      <c r="JPY755" s="43"/>
      <c r="JPZ755" s="43"/>
      <c r="JQA755" s="43"/>
      <c r="JQB755" s="43"/>
      <c r="JQC755" s="43"/>
      <c r="JQD755" s="43"/>
      <c r="JQE755" s="43"/>
      <c r="JQF755" s="43"/>
      <c r="JQG755" s="43"/>
      <c r="JQH755" s="43"/>
      <c r="JQI755" s="43"/>
      <c r="JQJ755" s="43"/>
      <c r="JQK755" s="43"/>
      <c r="JQL755" s="43"/>
      <c r="JQM755" s="43"/>
      <c r="JQN755" s="43"/>
      <c r="JQO755" s="43"/>
      <c r="JQP755" s="43"/>
      <c r="JQQ755" s="43"/>
      <c r="JQR755" s="43"/>
      <c r="JQS755" s="43"/>
      <c r="JQT755" s="43"/>
      <c r="JQU755" s="43"/>
      <c r="JQV755" s="43"/>
      <c r="JQW755" s="43"/>
      <c r="JQX755" s="43"/>
      <c r="JQY755" s="43"/>
      <c r="JQZ755" s="43"/>
      <c r="JRA755" s="43"/>
      <c r="JRB755" s="43"/>
      <c r="JRC755" s="43"/>
      <c r="JRD755" s="43"/>
      <c r="JRE755" s="43"/>
      <c r="JRF755" s="43"/>
      <c r="JRG755" s="43"/>
      <c r="JRH755" s="43"/>
      <c r="JRI755" s="43"/>
      <c r="JRJ755" s="43"/>
      <c r="JRK755" s="43"/>
      <c r="JRL755" s="43"/>
      <c r="JRM755" s="43"/>
      <c r="JRN755" s="43"/>
      <c r="JRO755" s="43"/>
      <c r="JRP755" s="43"/>
      <c r="JRQ755" s="43"/>
      <c r="JRR755" s="43"/>
      <c r="JRS755" s="43"/>
      <c r="JRT755" s="43"/>
      <c r="JRU755" s="43"/>
      <c r="JRV755" s="43"/>
      <c r="JRW755" s="43"/>
      <c r="JRX755" s="43"/>
      <c r="JRY755" s="43"/>
      <c r="JRZ755" s="43"/>
      <c r="JSA755" s="43"/>
      <c r="JSB755" s="43"/>
      <c r="JSC755" s="43"/>
      <c r="JSD755" s="43"/>
      <c r="JSE755" s="43"/>
      <c r="JSF755" s="43"/>
      <c r="JSG755" s="43"/>
      <c r="JSH755" s="43"/>
      <c r="JSI755" s="43"/>
      <c r="JSJ755" s="43"/>
      <c r="JSK755" s="43"/>
      <c r="JSL755" s="43"/>
      <c r="JSM755" s="43"/>
      <c r="JSN755" s="43"/>
      <c r="JSO755" s="43"/>
      <c r="JSP755" s="43"/>
      <c r="JSQ755" s="43"/>
      <c r="JSR755" s="43"/>
      <c r="JSS755" s="43"/>
      <c r="JST755" s="43"/>
      <c r="JSU755" s="43"/>
      <c r="JSV755" s="43"/>
      <c r="JSW755" s="43"/>
      <c r="JSX755" s="43"/>
      <c r="JSY755" s="43"/>
      <c r="JSZ755" s="43"/>
      <c r="JTA755" s="43"/>
      <c r="JTB755" s="43"/>
      <c r="JTC755" s="43"/>
      <c r="JTD755" s="43"/>
      <c r="JTE755" s="43"/>
      <c r="JTF755" s="43"/>
      <c r="JTG755" s="43"/>
      <c r="JTH755" s="43"/>
      <c r="JTI755" s="43"/>
      <c r="JTJ755" s="43"/>
      <c r="JTK755" s="43"/>
      <c r="JTL755" s="43"/>
      <c r="JTM755" s="43"/>
      <c r="JTN755" s="43"/>
      <c r="JTO755" s="43"/>
      <c r="JTP755" s="43"/>
      <c r="JTQ755" s="43"/>
      <c r="JTR755" s="43"/>
      <c r="JTS755" s="43"/>
      <c r="JTT755" s="43"/>
      <c r="JTU755" s="43"/>
      <c r="JTV755" s="43"/>
      <c r="JTW755" s="43"/>
      <c r="JTX755" s="43"/>
      <c r="JTY755" s="43"/>
      <c r="JTZ755" s="43"/>
      <c r="JUA755" s="43"/>
      <c r="JUB755" s="43"/>
      <c r="JUC755" s="43"/>
      <c r="JUD755" s="43"/>
      <c r="JUE755" s="43"/>
      <c r="JUF755" s="43"/>
      <c r="JUG755" s="43"/>
      <c r="JUH755" s="43"/>
      <c r="JUI755" s="43"/>
      <c r="JUJ755" s="43"/>
      <c r="JUK755" s="43"/>
      <c r="JUL755" s="43"/>
      <c r="JUM755" s="43"/>
      <c r="JUN755" s="43"/>
      <c r="JUO755" s="43"/>
      <c r="JUP755" s="43"/>
      <c r="JUQ755" s="43"/>
      <c r="JUR755" s="43"/>
      <c r="JUS755" s="43"/>
      <c r="JUT755" s="43"/>
      <c r="JUU755" s="43"/>
      <c r="JUV755" s="43"/>
      <c r="JUW755" s="43"/>
      <c r="JUX755" s="43"/>
      <c r="JUY755" s="43"/>
      <c r="JUZ755" s="43"/>
      <c r="JVA755" s="43"/>
      <c r="JVB755" s="43"/>
      <c r="JVC755" s="43"/>
      <c r="JVD755" s="43"/>
      <c r="JVE755" s="43"/>
      <c r="JVF755" s="43"/>
      <c r="JVG755" s="43"/>
      <c r="JVH755" s="43"/>
      <c r="JVI755" s="43"/>
      <c r="JVJ755" s="43"/>
      <c r="JVK755" s="43"/>
      <c r="JVL755" s="43"/>
      <c r="JVM755" s="43"/>
      <c r="JVN755" s="43"/>
      <c r="JVO755" s="43"/>
      <c r="JVP755" s="43"/>
      <c r="JVQ755" s="43"/>
      <c r="JVR755" s="43"/>
      <c r="JVS755" s="43"/>
      <c r="JVT755" s="43"/>
      <c r="JVU755" s="43"/>
      <c r="JVV755" s="43"/>
      <c r="JVW755" s="43"/>
      <c r="JVX755" s="43"/>
      <c r="JVY755" s="43"/>
      <c r="JVZ755" s="43"/>
      <c r="JWA755" s="43"/>
      <c r="JWB755" s="43"/>
      <c r="JWC755" s="43"/>
      <c r="JWD755" s="43"/>
      <c r="JWE755" s="43"/>
      <c r="JWF755" s="43"/>
      <c r="JWG755" s="43"/>
      <c r="JWH755" s="43"/>
      <c r="JWI755" s="43"/>
      <c r="JWJ755" s="43"/>
      <c r="JWK755" s="43"/>
      <c r="JWL755" s="43"/>
      <c r="JWM755" s="43"/>
      <c r="JWN755" s="43"/>
      <c r="JWO755" s="43"/>
      <c r="JWP755" s="43"/>
      <c r="JWQ755" s="43"/>
      <c r="JWR755" s="43"/>
      <c r="JWS755" s="43"/>
      <c r="JWT755" s="43"/>
      <c r="JWU755" s="43"/>
      <c r="JWV755" s="43"/>
      <c r="JWW755" s="43"/>
      <c r="JWX755" s="43"/>
      <c r="JWY755" s="43"/>
      <c r="JWZ755" s="43"/>
      <c r="JXA755" s="43"/>
      <c r="JXB755" s="43"/>
      <c r="JXC755" s="43"/>
      <c r="JXD755" s="43"/>
      <c r="JXE755" s="43"/>
      <c r="JXF755" s="43"/>
      <c r="JXG755" s="43"/>
      <c r="JXH755" s="43"/>
      <c r="JXI755" s="43"/>
      <c r="JXJ755" s="43"/>
      <c r="JXK755" s="43"/>
      <c r="JXL755" s="43"/>
      <c r="JXM755" s="43"/>
      <c r="JXN755" s="43"/>
      <c r="JXO755" s="43"/>
      <c r="JXP755" s="43"/>
      <c r="JXQ755" s="43"/>
      <c r="JXR755" s="43"/>
      <c r="JXS755" s="43"/>
      <c r="JXT755" s="43"/>
      <c r="JXU755" s="43"/>
      <c r="JXV755" s="43"/>
      <c r="JXW755" s="43"/>
      <c r="JXX755" s="43"/>
      <c r="JXY755" s="43"/>
      <c r="JXZ755" s="43"/>
      <c r="JYA755" s="43"/>
      <c r="JYB755" s="43"/>
      <c r="JYC755" s="43"/>
      <c r="JYD755" s="43"/>
      <c r="JYE755" s="43"/>
      <c r="JYF755" s="43"/>
      <c r="JYG755" s="43"/>
      <c r="JYH755" s="43"/>
      <c r="JYI755" s="43"/>
      <c r="JYJ755" s="43"/>
      <c r="JYK755" s="43"/>
      <c r="JYL755" s="43"/>
      <c r="JYM755" s="43"/>
      <c r="JYN755" s="43"/>
      <c r="JYO755" s="43"/>
      <c r="JYP755" s="43"/>
      <c r="JYQ755" s="43"/>
      <c r="JYR755" s="43"/>
      <c r="JYS755" s="43"/>
      <c r="JYT755" s="43"/>
      <c r="JYU755" s="43"/>
      <c r="JYV755" s="43"/>
      <c r="JYW755" s="43"/>
      <c r="JYX755" s="43"/>
      <c r="JYY755" s="43"/>
      <c r="JYZ755" s="43"/>
      <c r="JZA755" s="43"/>
      <c r="JZB755" s="43"/>
      <c r="JZC755" s="43"/>
      <c r="JZD755" s="43"/>
      <c r="JZE755" s="43"/>
      <c r="JZF755" s="43"/>
      <c r="JZG755" s="43"/>
      <c r="JZH755" s="43"/>
      <c r="JZI755" s="43"/>
      <c r="JZJ755" s="43"/>
      <c r="JZK755" s="43"/>
      <c r="JZL755" s="43"/>
      <c r="JZM755" s="43"/>
      <c r="JZN755" s="43"/>
      <c r="JZO755" s="43"/>
      <c r="JZP755" s="43"/>
      <c r="JZQ755" s="43"/>
      <c r="JZR755" s="43"/>
      <c r="JZS755" s="43"/>
      <c r="JZT755" s="43"/>
      <c r="JZU755" s="43"/>
      <c r="JZV755" s="43"/>
      <c r="JZW755" s="43"/>
      <c r="JZX755" s="43"/>
      <c r="JZY755" s="43"/>
      <c r="JZZ755" s="43"/>
      <c r="KAA755" s="43"/>
      <c r="KAB755" s="43"/>
      <c r="KAC755" s="43"/>
      <c r="KAD755" s="43"/>
      <c r="KAE755" s="43"/>
      <c r="KAF755" s="43"/>
      <c r="KAG755" s="43"/>
      <c r="KAH755" s="43"/>
      <c r="KAI755" s="43"/>
      <c r="KAJ755" s="43"/>
      <c r="KAK755" s="43"/>
      <c r="KAL755" s="43"/>
      <c r="KAM755" s="43"/>
      <c r="KAN755" s="43"/>
      <c r="KAO755" s="43"/>
      <c r="KAP755" s="43"/>
      <c r="KAQ755" s="43"/>
      <c r="KAR755" s="43"/>
      <c r="KAS755" s="43"/>
      <c r="KAT755" s="43"/>
      <c r="KAU755" s="43"/>
      <c r="KAV755" s="43"/>
      <c r="KAW755" s="43"/>
      <c r="KAX755" s="43"/>
      <c r="KAY755" s="43"/>
      <c r="KAZ755" s="43"/>
      <c r="KBA755" s="43"/>
      <c r="KBB755" s="43"/>
      <c r="KBC755" s="43"/>
      <c r="KBD755" s="43"/>
      <c r="KBE755" s="43"/>
      <c r="KBF755" s="43"/>
      <c r="KBG755" s="43"/>
      <c r="KBH755" s="43"/>
      <c r="KBI755" s="43"/>
      <c r="KBJ755" s="43"/>
      <c r="KBK755" s="43"/>
      <c r="KBL755" s="43"/>
      <c r="KBM755" s="43"/>
      <c r="KBN755" s="43"/>
      <c r="KBO755" s="43"/>
      <c r="KBP755" s="43"/>
      <c r="KBQ755" s="43"/>
      <c r="KBR755" s="43"/>
      <c r="KBS755" s="43"/>
      <c r="KBT755" s="43"/>
      <c r="KBU755" s="43"/>
      <c r="KBV755" s="43"/>
      <c r="KBW755" s="43"/>
      <c r="KBX755" s="43"/>
      <c r="KBY755" s="43"/>
      <c r="KBZ755" s="43"/>
      <c r="KCA755" s="43"/>
      <c r="KCB755" s="43"/>
      <c r="KCC755" s="43"/>
      <c r="KCD755" s="43"/>
      <c r="KCE755" s="43"/>
      <c r="KCF755" s="43"/>
      <c r="KCG755" s="43"/>
      <c r="KCH755" s="43"/>
      <c r="KCI755" s="43"/>
      <c r="KCJ755" s="43"/>
      <c r="KCK755" s="43"/>
      <c r="KCL755" s="43"/>
      <c r="KCM755" s="43"/>
      <c r="KCN755" s="43"/>
      <c r="KCO755" s="43"/>
      <c r="KCP755" s="43"/>
      <c r="KCQ755" s="43"/>
      <c r="KCR755" s="43"/>
      <c r="KCS755" s="43"/>
      <c r="KCT755" s="43"/>
      <c r="KCU755" s="43"/>
      <c r="KCV755" s="43"/>
      <c r="KCW755" s="43"/>
      <c r="KCX755" s="43"/>
      <c r="KCY755" s="43"/>
      <c r="KCZ755" s="43"/>
      <c r="KDA755" s="43"/>
      <c r="KDB755" s="43"/>
      <c r="KDC755" s="43"/>
      <c r="KDD755" s="43"/>
      <c r="KDE755" s="43"/>
      <c r="KDF755" s="43"/>
      <c r="KDG755" s="43"/>
      <c r="KDH755" s="43"/>
      <c r="KDI755" s="43"/>
      <c r="KDJ755" s="43"/>
      <c r="KDK755" s="43"/>
      <c r="KDL755" s="43"/>
      <c r="KDM755" s="43"/>
      <c r="KDN755" s="43"/>
      <c r="KDO755" s="43"/>
      <c r="KDP755" s="43"/>
      <c r="KDQ755" s="43"/>
      <c r="KDR755" s="43"/>
      <c r="KDS755" s="43"/>
      <c r="KDT755" s="43"/>
      <c r="KDU755" s="43"/>
      <c r="KDV755" s="43"/>
      <c r="KDW755" s="43"/>
      <c r="KDX755" s="43"/>
      <c r="KDY755" s="43"/>
      <c r="KDZ755" s="43"/>
      <c r="KEA755" s="43"/>
      <c r="KEB755" s="43"/>
      <c r="KEC755" s="43"/>
      <c r="KED755" s="43"/>
      <c r="KEE755" s="43"/>
      <c r="KEF755" s="43"/>
      <c r="KEG755" s="43"/>
      <c r="KEH755" s="43"/>
      <c r="KEI755" s="43"/>
      <c r="KEJ755" s="43"/>
      <c r="KEK755" s="43"/>
      <c r="KEL755" s="43"/>
      <c r="KEM755" s="43"/>
      <c r="KEN755" s="43"/>
      <c r="KEO755" s="43"/>
      <c r="KEP755" s="43"/>
      <c r="KEQ755" s="43"/>
      <c r="KER755" s="43"/>
      <c r="KES755" s="43"/>
      <c r="KET755" s="43"/>
      <c r="KEU755" s="43"/>
      <c r="KEV755" s="43"/>
      <c r="KEW755" s="43"/>
      <c r="KEX755" s="43"/>
      <c r="KEY755" s="43"/>
      <c r="KEZ755" s="43"/>
      <c r="KFA755" s="43"/>
      <c r="KFB755" s="43"/>
      <c r="KFC755" s="43"/>
      <c r="KFD755" s="43"/>
      <c r="KFE755" s="43"/>
      <c r="KFF755" s="43"/>
      <c r="KFG755" s="43"/>
      <c r="KFH755" s="43"/>
      <c r="KFI755" s="43"/>
      <c r="KFJ755" s="43"/>
      <c r="KFK755" s="43"/>
      <c r="KFL755" s="43"/>
      <c r="KFM755" s="43"/>
      <c r="KFN755" s="43"/>
      <c r="KFO755" s="43"/>
      <c r="KFP755" s="43"/>
      <c r="KFQ755" s="43"/>
      <c r="KFR755" s="43"/>
      <c r="KFS755" s="43"/>
      <c r="KFT755" s="43"/>
      <c r="KFU755" s="43"/>
      <c r="KFV755" s="43"/>
      <c r="KFW755" s="43"/>
      <c r="KFX755" s="43"/>
      <c r="KFY755" s="43"/>
      <c r="KFZ755" s="43"/>
      <c r="KGA755" s="43"/>
      <c r="KGB755" s="43"/>
      <c r="KGC755" s="43"/>
      <c r="KGD755" s="43"/>
      <c r="KGE755" s="43"/>
      <c r="KGF755" s="43"/>
      <c r="KGG755" s="43"/>
      <c r="KGH755" s="43"/>
      <c r="KGI755" s="43"/>
      <c r="KGJ755" s="43"/>
      <c r="KGK755" s="43"/>
      <c r="KGL755" s="43"/>
      <c r="KGM755" s="43"/>
      <c r="KGN755" s="43"/>
      <c r="KGO755" s="43"/>
      <c r="KGP755" s="43"/>
      <c r="KGQ755" s="43"/>
      <c r="KGR755" s="43"/>
      <c r="KGS755" s="43"/>
      <c r="KGT755" s="43"/>
      <c r="KGU755" s="43"/>
      <c r="KGV755" s="43"/>
      <c r="KGW755" s="43"/>
      <c r="KGX755" s="43"/>
      <c r="KGY755" s="43"/>
      <c r="KGZ755" s="43"/>
      <c r="KHA755" s="43"/>
      <c r="KHB755" s="43"/>
      <c r="KHC755" s="43"/>
      <c r="KHD755" s="43"/>
      <c r="KHE755" s="43"/>
      <c r="KHF755" s="43"/>
      <c r="KHG755" s="43"/>
      <c r="KHH755" s="43"/>
      <c r="KHI755" s="43"/>
      <c r="KHJ755" s="43"/>
      <c r="KHK755" s="43"/>
      <c r="KHL755" s="43"/>
      <c r="KHM755" s="43"/>
      <c r="KHN755" s="43"/>
      <c r="KHO755" s="43"/>
      <c r="KHP755" s="43"/>
      <c r="KHQ755" s="43"/>
      <c r="KHR755" s="43"/>
      <c r="KHS755" s="43"/>
      <c r="KHT755" s="43"/>
      <c r="KHU755" s="43"/>
      <c r="KHV755" s="43"/>
      <c r="KHW755" s="43"/>
      <c r="KHX755" s="43"/>
      <c r="KHY755" s="43"/>
      <c r="KHZ755" s="43"/>
      <c r="KIA755" s="43"/>
      <c r="KIB755" s="43"/>
      <c r="KIC755" s="43"/>
      <c r="KID755" s="43"/>
      <c r="KIE755" s="43"/>
      <c r="KIF755" s="43"/>
      <c r="KIG755" s="43"/>
      <c r="KIH755" s="43"/>
      <c r="KII755" s="43"/>
      <c r="KIJ755" s="43"/>
      <c r="KIK755" s="43"/>
      <c r="KIL755" s="43"/>
      <c r="KIM755" s="43"/>
      <c r="KIN755" s="43"/>
      <c r="KIO755" s="43"/>
      <c r="KIP755" s="43"/>
      <c r="KIQ755" s="43"/>
      <c r="KIR755" s="43"/>
      <c r="KIS755" s="43"/>
      <c r="KIT755" s="43"/>
      <c r="KIU755" s="43"/>
      <c r="KIV755" s="43"/>
      <c r="KIW755" s="43"/>
      <c r="KIX755" s="43"/>
      <c r="KIY755" s="43"/>
      <c r="KIZ755" s="43"/>
      <c r="KJA755" s="43"/>
      <c r="KJB755" s="43"/>
      <c r="KJC755" s="43"/>
      <c r="KJD755" s="43"/>
      <c r="KJE755" s="43"/>
      <c r="KJF755" s="43"/>
      <c r="KJG755" s="43"/>
      <c r="KJH755" s="43"/>
      <c r="KJI755" s="43"/>
      <c r="KJJ755" s="43"/>
      <c r="KJK755" s="43"/>
      <c r="KJL755" s="43"/>
      <c r="KJM755" s="43"/>
      <c r="KJN755" s="43"/>
      <c r="KJO755" s="43"/>
      <c r="KJP755" s="43"/>
      <c r="KJQ755" s="43"/>
      <c r="KJR755" s="43"/>
      <c r="KJS755" s="43"/>
      <c r="KJT755" s="43"/>
      <c r="KJU755" s="43"/>
      <c r="KJV755" s="43"/>
      <c r="KJW755" s="43"/>
      <c r="KJX755" s="43"/>
      <c r="KJY755" s="43"/>
      <c r="KJZ755" s="43"/>
      <c r="KKA755" s="43"/>
      <c r="KKB755" s="43"/>
      <c r="KKC755" s="43"/>
      <c r="KKD755" s="43"/>
      <c r="KKE755" s="43"/>
      <c r="KKF755" s="43"/>
      <c r="KKG755" s="43"/>
      <c r="KKH755" s="43"/>
      <c r="KKI755" s="43"/>
      <c r="KKJ755" s="43"/>
      <c r="KKK755" s="43"/>
      <c r="KKL755" s="43"/>
      <c r="KKM755" s="43"/>
      <c r="KKN755" s="43"/>
      <c r="KKO755" s="43"/>
      <c r="KKP755" s="43"/>
      <c r="KKQ755" s="43"/>
      <c r="KKR755" s="43"/>
      <c r="KKS755" s="43"/>
      <c r="KKT755" s="43"/>
      <c r="KKU755" s="43"/>
      <c r="KKV755" s="43"/>
      <c r="KKW755" s="43"/>
      <c r="KKX755" s="43"/>
      <c r="KKY755" s="43"/>
      <c r="KKZ755" s="43"/>
      <c r="KLA755" s="43"/>
      <c r="KLB755" s="43"/>
      <c r="KLC755" s="43"/>
      <c r="KLD755" s="43"/>
      <c r="KLE755" s="43"/>
      <c r="KLF755" s="43"/>
      <c r="KLG755" s="43"/>
      <c r="KLH755" s="43"/>
      <c r="KLI755" s="43"/>
      <c r="KLJ755" s="43"/>
      <c r="KLK755" s="43"/>
      <c r="KLL755" s="43"/>
      <c r="KLM755" s="43"/>
      <c r="KLN755" s="43"/>
      <c r="KLO755" s="43"/>
      <c r="KLP755" s="43"/>
      <c r="KLQ755" s="43"/>
      <c r="KLR755" s="43"/>
      <c r="KLS755" s="43"/>
      <c r="KLT755" s="43"/>
      <c r="KLU755" s="43"/>
      <c r="KLV755" s="43"/>
      <c r="KLW755" s="43"/>
      <c r="KLX755" s="43"/>
      <c r="KLY755" s="43"/>
      <c r="KLZ755" s="43"/>
      <c r="KMA755" s="43"/>
      <c r="KMB755" s="43"/>
      <c r="KMC755" s="43"/>
      <c r="KMD755" s="43"/>
      <c r="KME755" s="43"/>
      <c r="KMF755" s="43"/>
      <c r="KMG755" s="43"/>
      <c r="KMH755" s="43"/>
      <c r="KMI755" s="43"/>
      <c r="KMJ755" s="43"/>
      <c r="KMK755" s="43"/>
      <c r="KML755" s="43"/>
      <c r="KMM755" s="43"/>
      <c r="KMN755" s="43"/>
      <c r="KMO755" s="43"/>
      <c r="KMP755" s="43"/>
      <c r="KMQ755" s="43"/>
      <c r="KMR755" s="43"/>
      <c r="KMS755" s="43"/>
      <c r="KMT755" s="43"/>
      <c r="KMU755" s="43"/>
      <c r="KMV755" s="43"/>
      <c r="KMW755" s="43"/>
      <c r="KMX755" s="43"/>
      <c r="KMY755" s="43"/>
      <c r="KMZ755" s="43"/>
      <c r="KNA755" s="43"/>
      <c r="KNB755" s="43"/>
      <c r="KNC755" s="43"/>
      <c r="KND755" s="43"/>
      <c r="KNE755" s="43"/>
      <c r="KNF755" s="43"/>
      <c r="KNG755" s="43"/>
      <c r="KNH755" s="43"/>
      <c r="KNI755" s="43"/>
      <c r="KNJ755" s="43"/>
      <c r="KNK755" s="43"/>
      <c r="KNL755" s="43"/>
      <c r="KNM755" s="43"/>
      <c r="KNN755" s="43"/>
      <c r="KNO755" s="43"/>
      <c r="KNP755" s="43"/>
      <c r="KNQ755" s="43"/>
      <c r="KNR755" s="43"/>
      <c r="KNS755" s="43"/>
      <c r="KNT755" s="43"/>
      <c r="KNU755" s="43"/>
      <c r="KNV755" s="43"/>
      <c r="KNW755" s="43"/>
      <c r="KNX755" s="43"/>
      <c r="KNY755" s="43"/>
      <c r="KNZ755" s="43"/>
      <c r="KOA755" s="43"/>
      <c r="KOB755" s="43"/>
      <c r="KOC755" s="43"/>
      <c r="KOD755" s="43"/>
      <c r="KOE755" s="43"/>
      <c r="KOF755" s="43"/>
      <c r="KOG755" s="43"/>
      <c r="KOH755" s="43"/>
      <c r="KOI755" s="43"/>
      <c r="KOJ755" s="43"/>
      <c r="KOK755" s="43"/>
      <c r="KOL755" s="43"/>
      <c r="KOM755" s="43"/>
      <c r="KON755" s="43"/>
      <c r="KOO755" s="43"/>
      <c r="KOP755" s="43"/>
      <c r="KOQ755" s="43"/>
      <c r="KOR755" s="43"/>
      <c r="KOS755" s="43"/>
      <c r="KOT755" s="43"/>
      <c r="KOU755" s="43"/>
      <c r="KOV755" s="43"/>
      <c r="KOW755" s="43"/>
      <c r="KOX755" s="43"/>
      <c r="KOY755" s="43"/>
      <c r="KOZ755" s="43"/>
      <c r="KPA755" s="43"/>
      <c r="KPB755" s="43"/>
      <c r="KPC755" s="43"/>
      <c r="KPD755" s="43"/>
      <c r="KPE755" s="43"/>
      <c r="KPF755" s="43"/>
      <c r="KPG755" s="43"/>
      <c r="KPH755" s="43"/>
      <c r="KPI755" s="43"/>
      <c r="KPJ755" s="43"/>
      <c r="KPK755" s="43"/>
      <c r="KPL755" s="43"/>
      <c r="KPM755" s="43"/>
      <c r="KPN755" s="43"/>
      <c r="KPO755" s="43"/>
      <c r="KPP755" s="43"/>
      <c r="KPQ755" s="43"/>
      <c r="KPR755" s="43"/>
      <c r="KPS755" s="43"/>
      <c r="KPT755" s="43"/>
      <c r="KPU755" s="43"/>
      <c r="KPV755" s="43"/>
      <c r="KPW755" s="43"/>
      <c r="KPX755" s="43"/>
      <c r="KPY755" s="43"/>
      <c r="KPZ755" s="43"/>
      <c r="KQA755" s="43"/>
      <c r="KQB755" s="43"/>
      <c r="KQC755" s="43"/>
      <c r="KQD755" s="43"/>
      <c r="KQE755" s="43"/>
      <c r="KQF755" s="43"/>
      <c r="KQG755" s="43"/>
      <c r="KQH755" s="43"/>
      <c r="KQI755" s="43"/>
      <c r="KQJ755" s="43"/>
      <c r="KQK755" s="43"/>
      <c r="KQL755" s="43"/>
      <c r="KQM755" s="43"/>
      <c r="KQN755" s="43"/>
      <c r="KQO755" s="43"/>
      <c r="KQP755" s="43"/>
      <c r="KQQ755" s="43"/>
      <c r="KQR755" s="43"/>
      <c r="KQS755" s="43"/>
      <c r="KQT755" s="43"/>
      <c r="KQU755" s="43"/>
      <c r="KQV755" s="43"/>
      <c r="KQW755" s="43"/>
      <c r="KQX755" s="43"/>
      <c r="KQY755" s="43"/>
      <c r="KQZ755" s="43"/>
      <c r="KRA755" s="43"/>
      <c r="KRB755" s="43"/>
      <c r="KRC755" s="43"/>
      <c r="KRD755" s="43"/>
      <c r="KRE755" s="43"/>
      <c r="KRF755" s="43"/>
      <c r="KRG755" s="43"/>
      <c r="KRH755" s="43"/>
      <c r="KRI755" s="43"/>
      <c r="KRJ755" s="43"/>
      <c r="KRK755" s="43"/>
      <c r="KRL755" s="43"/>
      <c r="KRM755" s="43"/>
      <c r="KRN755" s="43"/>
      <c r="KRO755" s="43"/>
      <c r="KRP755" s="43"/>
      <c r="KRQ755" s="43"/>
      <c r="KRR755" s="43"/>
      <c r="KRS755" s="43"/>
      <c r="KRT755" s="43"/>
      <c r="KRU755" s="43"/>
      <c r="KRV755" s="43"/>
      <c r="KRW755" s="43"/>
      <c r="KRX755" s="43"/>
      <c r="KRY755" s="43"/>
      <c r="KRZ755" s="43"/>
      <c r="KSA755" s="43"/>
      <c r="KSB755" s="43"/>
      <c r="KSC755" s="43"/>
      <c r="KSD755" s="43"/>
      <c r="KSE755" s="43"/>
      <c r="KSF755" s="43"/>
      <c r="KSG755" s="43"/>
      <c r="KSH755" s="43"/>
      <c r="KSI755" s="43"/>
      <c r="KSJ755" s="43"/>
      <c r="KSK755" s="43"/>
      <c r="KSL755" s="43"/>
      <c r="KSM755" s="43"/>
      <c r="KSN755" s="43"/>
      <c r="KSO755" s="43"/>
      <c r="KSP755" s="43"/>
      <c r="KSQ755" s="43"/>
      <c r="KSR755" s="43"/>
      <c r="KSS755" s="43"/>
      <c r="KST755" s="43"/>
      <c r="KSU755" s="43"/>
      <c r="KSV755" s="43"/>
      <c r="KSW755" s="43"/>
      <c r="KSX755" s="43"/>
      <c r="KSY755" s="43"/>
      <c r="KSZ755" s="43"/>
      <c r="KTA755" s="43"/>
      <c r="KTB755" s="43"/>
      <c r="KTC755" s="43"/>
      <c r="KTD755" s="43"/>
      <c r="KTE755" s="43"/>
      <c r="KTF755" s="43"/>
      <c r="KTG755" s="43"/>
      <c r="KTH755" s="43"/>
      <c r="KTI755" s="43"/>
      <c r="KTJ755" s="43"/>
      <c r="KTK755" s="43"/>
      <c r="KTL755" s="43"/>
      <c r="KTM755" s="43"/>
      <c r="KTN755" s="43"/>
      <c r="KTO755" s="43"/>
      <c r="KTP755" s="43"/>
      <c r="KTQ755" s="43"/>
      <c r="KTR755" s="43"/>
      <c r="KTS755" s="43"/>
      <c r="KTT755" s="43"/>
      <c r="KTU755" s="43"/>
      <c r="KTV755" s="43"/>
      <c r="KTW755" s="43"/>
      <c r="KTX755" s="43"/>
      <c r="KTY755" s="43"/>
      <c r="KTZ755" s="43"/>
      <c r="KUA755" s="43"/>
      <c r="KUB755" s="43"/>
      <c r="KUC755" s="43"/>
      <c r="KUD755" s="43"/>
      <c r="KUE755" s="43"/>
      <c r="KUF755" s="43"/>
      <c r="KUG755" s="43"/>
      <c r="KUH755" s="43"/>
      <c r="KUI755" s="43"/>
      <c r="KUJ755" s="43"/>
      <c r="KUK755" s="43"/>
      <c r="KUL755" s="43"/>
      <c r="KUM755" s="43"/>
      <c r="KUN755" s="43"/>
      <c r="KUO755" s="43"/>
      <c r="KUP755" s="43"/>
      <c r="KUQ755" s="43"/>
      <c r="KUR755" s="43"/>
      <c r="KUS755" s="43"/>
      <c r="KUT755" s="43"/>
      <c r="KUU755" s="43"/>
      <c r="KUV755" s="43"/>
      <c r="KUW755" s="43"/>
      <c r="KUX755" s="43"/>
      <c r="KUY755" s="43"/>
      <c r="KUZ755" s="43"/>
      <c r="KVA755" s="43"/>
      <c r="KVB755" s="43"/>
      <c r="KVC755" s="43"/>
      <c r="KVD755" s="43"/>
      <c r="KVE755" s="43"/>
      <c r="KVF755" s="43"/>
      <c r="KVG755" s="43"/>
      <c r="KVH755" s="43"/>
      <c r="KVI755" s="43"/>
      <c r="KVJ755" s="43"/>
      <c r="KVK755" s="43"/>
      <c r="KVL755" s="43"/>
      <c r="KVM755" s="43"/>
      <c r="KVN755" s="43"/>
      <c r="KVO755" s="43"/>
      <c r="KVP755" s="43"/>
      <c r="KVQ755" s="43"/>
      <c r="KVR755" s="43"/>
      <c r="KVS755" s="43"/>
      <c r="KVT755" s="43"/>
      <c r="KVU755" s="43"/>
      <c r="KVV755" s="43"/>
      <c r="KVW755" s="43"/>
      <c r="KVX755" s="43"/>
      <c r="KVY755" s="43"/>
      <c r="KVZ755" s="43"/>
      <c r="KWA755" s="43"/>
      <c r="KWB755" s="43"/>
      <c r="KWC755" s="43"/>
      <c r="KWD755" s="43"/>
      <c r="KWE755" s="43"/>
      <c r="KWF755" s="43"/>
      <c r="KWG755" s="43"/>
      <c r="KWH755" s="43"/>
      <c r="KWI755" s="43"/>
      <c r="KWJ755" s="43"/>
      <c r="KWK755" s="43"/>
      <c r="KWL755" s="43"/>
      <c r="KWM755" s="43"/>
      <c r="KWN755" s="43"/>
      <c r="KWO755" s="43"/>
      <c r="KWP755" s="43"/>
      <c r="KWQ755" s="43"/>
      <c r="KWR755" s="43"/>
      <c r="KWS755" s="43"/>
      <c r="KWT755" s="43"/>
      <c r="KWU755" s="43"/>
      <c r="KWV755" s="43"/>
      <c r="KWW755" s="43"/>
      <c r="KWX755" s="43"/>
      <c r="KWY755" s="43"/>
      <c r="KWZ755" s="43"/>
      <c r="KXA755" s="43"/>
      <c r="KXB755" s="43"/>
      <c r="KXC755" s="43"/>
      <c r="KXD755" s="43"/>
      <c r="KXE755" s="43"/>
      <c r="KXF755" s="43"/>
      <c r="KXG755" s="43"/>
      <c r="KXH755" s="43"/>
      <c r="KXI755" s="43"/>
      <c r="KXJ755" s="43"/>
      <c r="KXK755" s="43"/>
      <c r="KXL755" s="43"/>
      <c r="KXM755" s="43"/>
      <c r="KXN755" s="43"/>
      <c r="KXO755" s="43"/>
      <c r="KXP755" s="43"/>
      <c r="KXQ755" s="43"/>
      <c r="KXR755" s="43"/>
      <c r="KXS755" s="43"/>
      <c r="KXT755" s="43"/>
      <c r="KXU755" s="43"/>
      <c r="KXV755" s="43"/>
      <c r="KXW755" s="43"/>
      <c r="KXX755" s="43"/>
      <c r="KXY755" s="43"/>
      <c r="KXZ755" s="43"/>
      <c r="KYA755" s="43"/>
      <c r="KYB755" s="43"/>
      <c r="KYC755" s="43"/>
      <c r="KYD755" s="43"/>
      <c r="KYE755" s="43"/>
      <c r="KYF755" s="43"/>
      <c r="KYG755" s="43"/>
      <c r="KYH755" s="43"/>
      <c r="KYI755" s="43"/>
      <c r="KYJ755" s="43"/>
      <c r="KYK755" s="43"/>
      <c r="KYL755" s="43"/>
      <c r="KYM755" s="43"/>
      <c r="KYN755" s="43"/>
      <c r="KYO755" s="43"/>
      <c r="KYP755" s="43"/>
      <c r="KYQ755" s="43"/>
      <c r="KYR755" s="43"/>
      <c r="KYS755" s="43"/>
      <c r="KYT755" s="43"/>
      <c r="KYU755" s="43"/>
      <c r="KYV755" s="43"/>
      <c r="KYW755" s="43"/>
      <c r="KYX755" s="43"/>
      <c r="KYY755" s="43"/>
      <c r="KYZ755" s="43"/>
      <c r="KZA755" s="43"/>
      <c r="KZB755" s="43"/>
      <c r="KZC755" s="43"/>
      <c r="KZD755" s="43"/>
      <c r="KZE755" s="43"/>
      <c r="KZF755" s="43"/>
      <c r="KZG755" s="43"/>
      <c r="KZH755" s="43"/>
      <c r="KZI755" s="43"/>
      <c r="KZJ755" s="43"/>
      <c r="KZK755" s="43"/>
      <c r="KZL755" s="43"/>
      <c r="KZM755" s="43"/>
      <c r="KZN755" s="43"/>
      <c r="KZO755" s="43"/>
      <c r="KZP755" s="43"/>
      <c r="KZQ755" s="43"/>
      <c r="KZR755" s="43"/>
      <c r="KZS755" s="43"/>
      <c r="KZT755" s="43"/>
      <c r="KZU755" s="43"/>
      <c r="KZV755" s="43"/>
      <c r="KZW755" s="43"/>
      <c r="KZX755" s="43"/>
      <c r="KZY755" s="43"/>
      <c r="KZZ755" s="43"/>
      <c r="LAA755" s="43"/>
      <c r="LAB755" s="43"/>
      <c r="LAC755" s="43"/>
      <c r="LAD755" s="43"/>
      <c r="LAE755" s="43"/>
      <c r="LAF755" s="43"/>
      <c r="LAG755" s="43"/>
      <c r="LAH755" s="43"/>
      <c r="LAI755" s="43"/>
      <c r="LAJ755" s="43"/>
      <c r="LAK755" s="43"/>
      <c r="LAL755" s="43"/>
      <c r="LAM755" s="43"/>
      <c r="LAN755" s="43"/>
      <c r="LAO755" s="43"/>
      <c r="LAP755" s="43"/>
      <c r="LAQ755" s="43"/>
      <c r="LAR755" s="43"/>
      <c r="LAS755" s="43"/>
      <c r="LAT755" s="43"/>
      <c r="LAU755" s="43"/>
      <c r="LAV755" s="43"/>
      <c r="LAW755" s="43"/>
      <c r="LAX755" s="43"/>
      <c r="LAY755" s="43"/>
      <c r="LAZ755" s="43"/>
      <c r="LBA755" s="43"/>
      <c r="LBB755" s="43"/>
      <c r="LBC755" s="43"/>
      <c r="LBD755" s="43"/>
      <c r="LBE755" s="43"/>
      <c r="LBF755" s="43"/>
      <c r="LBG755" s="43"/>
      <c r="LBH755" s="43"/>
      <c r="LBI755" s="43"/>
      <c r="LBJ755" s="43"/>
      <c r="LBK755" s="43"/>
      <c r="LBL755" s="43"/>
      <c r="LBM755" s="43"/>
      <c r="LBN755" s="43"/>
      <c r="LBO755" s="43"/>
      <c r="LBP755" s="43"/>
      <c r="LBQ755" s="43"/>
      <c r="LBR755" s="43"/>
      <c r="LBS755" s="43"/>
      <c r="LBT755" s="43"/>
      <c r="LBU755" s="43"/>
      <c r="LBV755" s="43"/>
      <c r="LBW755" s="43"/>
      <c r="LBX755" s="43"/>
      <c r="LBY755" s="43"/>
      <c r="LBZ755" s="43"/>
      <c r="LCA755" s="43"/>
      <c r="LCB755" s="43"/>
      <c r="LCC755" s="43"/>
      <c r="LCD755" s="43"/>
      <c r="LCE755" s="43"/>
      <c r="LCF755" s="43"/>
      <c r="LCG755" s="43"/>
      <c r="LCH755" s="43"/>
      <c r="LCI755" s="43"/>
      <c r="LCJ755" s="43"/>
      <c r="LCK755" s="43"/>
      <c r="LCL755" s="43"/>
      <c r="LCM755" s="43"/>
      <c r="LCN755" s="43"/>
      <c r="LCO755" s="43"/>
      <c r="LCP755" s="43"/>
      <c r="LCQ755" s="43"/>
      <c r="LCR755" s="43"/>
      <c r="LCS755" s="43"/>
      <c r="LCT755" s="43"/>
      <c r="LCU755" s="43"/>
      <c r="LCV755" s="43"/>
      <c r="LCW755" s="43"/>
      <c r="LCX755" s="43"/>
      <c r="LCY755" s="43"/>
      <c r="LCZ755" s="43"/>
      <c r="LDA755" s="43"/>
      <c r="LDB755" s="43"/>
      <c r="LDC755" s="43"/>
      <c r="LDD755" s="43"/>
      <c r="LDE755" s="43"/>
      <c r="LDF755" s="43"/>
      <c r="LDG755" s="43"/>
      <c r="LDH755" s="43"/>
      <c r="LDI755" s="43"/>
      <c r="LDJ755" s="43"/>
      <c r="LDK755" s="43"/>
      <c r="LDL755" s="43"/>
      <c r="LDM755" s="43"/>
      <c r="LDN755" s="43"/>
      <c r="LDO755" s="43"/>
      <c r="LDP755" s="43"/>
      <c r="LDQ755" s="43"/>
      <c r="LDR755" s="43"/>
      <c r="LDS755" s="43"/>
      <c r="LDT755" s="43"/>
      <c r="LDU755" s="43"/>
      <c r="LDV755" s="43"/>
      <c r="LDW755" s="43"/>
      <c r="LDX755" s="43"/>
      <c r="LDY755" s="43"/>
      <c r="LDZ755" s="43"/>
      <c r="LEA755" s="43"/>
      <c r="LEB755" s="43"/>
      <c r="LEC755" s="43"/>
      <c r="LED755" s="43"/>
      <c r="LEE755" s="43"/>
      <c r="LEF755" s="43"/>
      <c r="LEG755" s="43"/>
      <c r="LEH755" s="43"/>
      <c r="LEI755" s="43"/>
      <c r="LEJ755" s="43"/>
      <c r="LEK755" s="43"/>
      <c r="LEL755" s="43"/>
      <c r="LEM755" s="43"/>
      <c r="LEN755" s="43"/>
      <c r="LEO755" s="43"/>
      <c r="LEP755" s="43"/>
      <c r="LEQ755" s="43"/>
      <c r="LER755" s="43"/>
      <c r="LES755" s="43"/>
      <c r="LET755" s="43"/>
      <c r="LEU755" s="43"/>
      <c r="LEV755" s="43"/>
      <c r="LEW755" s="43"/>
      <c r="LEX755" s="43"/>
      <c r="LEY755" s="43"/>
      <c r="LEZ755" s="43"/>
      <c r="LFA755" s="43"/>
      <c r="LFB755" s="43"/>
      <c r="LFC755" s="43"/>
      <c r="LFD755" s="43"/>
      <c r="LFE755" s="43"/>
      <c r="LFF755" s="43"/>
      <c r="LFG755" s="43"/>
      <c r="LFH755" s="43"/>
      <c r="LFI755" s="43"/>
      <c r="LFJ755" s="43"/>
      <c r="LFK755" s="43"/>
      <c r="LFL755" s="43"/>
      <c r="LFM755" s="43"/>
      <c r="LFN755" s="43"/>
      <c r="LFO755" s="43"/>
      <c r="LFP755" s="43"/>
      <c r="LFQ755" s="43"/>
      <c r="LFR755" s="43"/>
      <c r="LFS755" s="43"/>
      <c r="LFT755" s="43"/>
      <c r="LFU755" s="43"/>
      <c r="LFV755" s="43"/>
      <c r="LFW755" s="43"/>
      <c r="LFX755" s="43"/>
      <c r="LFY755" s="43"/>
      <c r="LFZ755" s="43"/>
      <c r="LGA755" s="43"/>
      <c r="LGB755" s="43"/>
      <c r="LGC755" s="43"/>
      <c r="LGD755" s="43"/>
      <c r="LGE755" s="43"/>
      <c r="LGF755" s="43"/>
      <c r="LGG755" s="43"/>
      <c r="LGH755" s="43"/>
      <c r="LGI755" s="43"/>
      <c r="LGJ755" s="43"/>
      <c r="LGK755" s="43"/>
      <c r="LGL755" s="43"/>
      <c r="LGM755" s="43"/>
      <c r="LGN755" s="43"/>
      <c r="LGO755" s="43"/>
      <c r="LGP755" s="43"/>
      <c r="LGQ755" s="43"/>
      <c r="LGR755" s="43"/>
      <c r="LGS755" s="43"/>
      <c r="LGT755" s="43"/>
      <c r="LGU755" s="43"/>
      <c r="LGV755" s="43"/>
      <c r="LGW755" s="43"/>
      <c r="LGX755" s="43"/>
      <c r="LGY755" s="43"/>
      <c r="LGZ755" s="43"/>
      <c r="LHA755" s="43"/>
      <c r="LHB755" s="43"/>
      <c r="LHC755" s="43"/>
      <c r="LHD755" s="43"/>
      <c r="LHE755" s="43"/>
      <c r="LHF755" s="43"/>
      <c r="LHG755" s="43"/>
      <c r="LHH755" s="43"/>
      <c r="LHI755" s="43"/>
      <c r="LHJ755" s="43"/>
      <c r="LHK755" s="43"/>
      <c r="LHL755" s="43"/>
      <c r="LHM755" s="43"/>
      <c r="LHN755" s="43"/>
      <c r="LHO755" s="43"/>
      <c r="LHP755" s="43"/>
      <c r="LHQ755" s="43"/>
      <c r="LHR755" s="43"/>
      <c r="LHS755" s="43"/>
      <c r="LHT755" s="43"/>
      <c r="LHU755" s="43"/>
      <c r="LHV755" s="43"/>
      <c r="LHW755" s="43"/>
      <c r="LHX755" s="43"/>
      <c r="LHY755" s="43"/>
      <c r="LHZ755" s="43"/>
      <c r="LIA755" s="43"/>
      <c r="LIB755" s="43"/>
      <c r="LIC755" s="43"/>
      <c r="LID755" s="43"/>
      <c r="LIE755" s="43"/>
      <c r="LIF755" s="43"/>
      <c r="LIG755" s="43"/>
      <c r="LIH755" s="43"/>
      <c r="LII755" s="43"/>
      <c r="LIJ755" s="43"/>
      <c r="LIK755" s="43"/>
      <c r="LIL755" s="43"/>
      <c r="LIM755" s="43"/>
      <c r="LIN755" s="43"/>
      <c r="LIO755" s="43"/>
      <c r="LIP755" s="43"/>
      <c r="LIQ755" s="43"/>
      <c r="LIR755" s="43"/>
      <c r="LIS755" s="43"/>
      <c r="LIT755" s="43"/>
      <c r="LIU755" s="43"/>
      <c r="LIV755" s="43"/>
      <c r="LIW755" s="43"/>
      <c r="LIX755" s="43"/>
      <c r="LIY755" s="43"/>
      <c r="LIZ755" s="43"/>
      <c r="LJA755" s="43"/>
      <c r="LJB755" s="43"/>
      <c r="LJC755" s="43"/>
      <c r="LJD755" s="43"/>
      <c r="LJE755" s="43"/>
      <c r="LJF755" s="43"/>
      <c r="LJG755" s="43"/>
      <c r="LJH755" s="43"/>
      <c r="LJI755" s="43"/>
      <c r="LJJ755" s="43"/>
      <c r="LJK755" s="43"/>
      <c r="LJL755" s="43"/>
      <c r="LJM755" s="43"/>
      <c r="LJN755" s="43"/>
      <c r="LJO755" s="43"/>
      <c r="LJP755" s="43"/>
      <c r="LJQ755" s="43"/>
      <c r="LJR755" s="43"/>
      <c r="LJS755" s="43"/>
      <c r="LJT755" s="43"/>
      <c r="LJU755" s="43"/>
      <c r="LJV755" s="43"/>
      <c r="LJW755" s="43"/>
      <c r="LJX755" s="43"/>
      <c r="LJY755" s="43"/>
      <c r="LJZ755" s="43"/>
      <c r="LKA755" s="43"/>
      <c r="LKB755" s="43"/>
      <c r="LKC755" s="43"/>
      <c r="LKD755" s="43"/>
      <c r="LKE755" s="43"/>
      <c r="LKF755" s="43"/>
      <c r="LKG755" s="43"/>
      <c r="LKH755" s="43"/>
      <c r="LKI755" s="43"/>
      <c r="LKJ755" s="43"/>
      <c r="LKK755" s="43"/>
      <c r="LKL755" s="43"/>
      <c r="LKM755" s="43"/>
      <c r="LKN755" s="43"/>
      <c r="LKO755" s="43"/>
      <c r="LKP755" s="43"/>
      <c r="LKQ755" s="43"/>
      <c r="LKR755" s="43"/>
      <c r="LKS755" s="43"/>
      <c r="LKT755" s="43"/>
      <c r="LKU755" s="43"/>
      <c r="LKV755" s="43"/>
      <c r="LKW755" s="43"/>
      <c r="LKX755" s="43"/>
      <c r="LKY755" s="43"/>
      <c r="LKZ755" s="43"/>
      <c r="LLA755" s="43"/>
      <c r="LLB755" s="43"/>
      <c r="LLC755" s="43"/>
      <c r="LLD755" s="43"/>
      <c r="LLE755" s="43"/>
      <c r="LLF755" s="43"/>
      <c r="LLG755" s="43"/>
      <c r="LLH755" s="43"/>
      <c r="LLI755" s="43"/>
      <c r="LLJ755" s="43"/>
      <c r="LLK755" s="43"/>
      <c r="LLL755" s="43"/>
      <c r="LLM755" s="43"/>
      <c r="LLN755" s="43"/>
      <c r="LLO755" s="43"/>
      <c r="LLP755" s="43"/>
      <c r="LLQ755" s="43"/>
      <c r="LLR755" s="43"/>
      <c r="LLS755" s="43"/>
      <c r="LLT755" s="43"/>
      <c r="LLU755" s="43"/>
      <c r="LLV755" s="43"/>
      <c r="LLW755" s="43"/>
      <c r="LLX755" s="43"/>
      <c r="LLY755" s="43"/>
      <c r="LLZ755" s="43"/>
      <c r="LMA755" s="43"/>
      <c r="LMB755" s="43"/>
      <c r="LMC755" s="43"/>
      <c r="LMD755" s="43"/>
      <c r="LME755" s="43"/>
      <c r="LMF755" s="43"/>
      <c r="LMG755" s="43"/>
      <c r="LMH755" s="43"/>
      <c r="LMI755" s="43"/>
      <c r="LMJ755" s="43"/>
      <c r="LMK755" s="43"/>
      <c r="LML755" s="43"/>
      <c r="LMM755" s="43"/>
      <c r="LMN755" s="43"/>
      <c r="LMO755" s="43"/>
      <c r="LMP755" s="43"/>
      <c r="LMQ755" s="43"/>
      <c r="LMR755" s="43"/>
      <c r="LMS755" s="43"/>
      <c r="LMT755" s="43"/>
      <c r="LMU755" s="43"/>
      <c r="LMV755" s="43"/>
      <c r="LMW755" s="43"/>
      <c r="LMX755" s="43"/>
      <c r="LMY755" s="43"/>
      <c r="LMZ755" s="43"/>
      <c r="LNA755" s="43"/>
      <c r="LNB755" s="43"/>
      <c r="LNC755" s="43"/>
      <c r="LND755" s="43"/>
      <c r="LNE755" s="43"/>
      <c r="LNF755" s="43"/>
      <c r="LNG755" s="43"/>
      <c r="LNH755" s="43"/>
      <c r="LNI755" s="43"/>
      <c r="LNJ755" s="43"/>
      <c r="LNK755" s="43"/>
      <c r="LNL755" s="43"/>
      <c r="LNM755" s="43"/>
      <c r="LNN755" s="43"/>
      <c r="LNO755" s="43"/>
      <c r="LNP755" s="43"/>
      <c r="LNQ755" s="43"/>
      <c r="LNR755" s="43"/>
      <c r="LNS755" s="43"/>
      <c r="LNT755" s="43"/>
      <c r="LNU755" s="43"/>
      <c r="LNV755" s="43"/>
      <c r="LNW755" s="43"/>
      <c r="LNX755" s="43"/>
      <c r="LNY755" s="43"/>
      <c r="LNZ755" s="43"/>
      <c r="LOA755" s="43"/>
      <c r="LOB755" s="43"/>
      <c r="LOC755" s="43"/>
      <c r="LOD755" s="43"/>
      <c r="LOE755" s="43"/>
      <c r="LOF755" s="43"/>
      <c r="LOG755" s="43"/>
      <c r="LOH755" s="43"/>
      <c r="LOI755" s="43"/>
      <c r="LOJ755" s="43"/>
      <c r="LOK755" s="43"/>
      <c r="LOL755" s="43"/>
      <c r="LOM755" s="43"/>
      <c r="LON755" s="43"/>
      <c r="LOO755" s="43"/>
      <c r="LOP755" s="43"/>
      <c r="LOQ755" s="43"/>
      <c r="LOR755" s="43"/>
      <c r="LOS755" s="43"/>
      <c r="LOT755" s="43"/>
      <c r="LOU755" s="43"/>
      <c r="LOV755" s="43"/>
      <c r="LOW755" s="43"/>
      <c r="LOX755" s="43"/>
      <c r="LOY755" s="43"/>
      <c r="LOZ755" s="43"/>
      <c r="LPA755" s="43"/>
      <c r="LPB755" s="43"/>
      <c r="LPC755" s="43"/>
      <c r="LPD755" s="43"/>
      <c r="LPE755" s="43"/>
      <c r="LPF755" s="43"/>
      <c r="LPG755" s="43"/>
      <c r="LPH755" s="43"/>
      <c r="LPI755" s="43"/>
      <c r="LPJ755" s="43"/>
      <c r="LPK755" s="43"/>
      <c r="LPL755" s="43"/>
      <c r="LPM755" s="43"/>
      <c r="LPN755" s="43"/>
      <c r="LPO755" s="43"/>
      <c r="LPP755" s="43"/>
      <c r="LPQ755" s="43"/>
      <c r="LPR755" s="43"/>
      <c r="LPS755" s="43"/>
      <c r="LPT755" s="43"/>
      <c r="LPU755" s="43"/>
      <c r="LPV755" s="43"/>
      <c r="LPW755" s="43"/>
      <c r="LPX755" s="43"/>
      <c r="LPY755" s="43"/>
      <c r="LPZ755" s="43"/>
      <c r="LQA755" s="43"/>
      <c r="LQB755" s="43"/>
      <c r="LQC755" s="43"/>
      <c r="LQD755" s="43"/>
      <c r="LQE755" s="43"/>
      <c r="LQF755" s="43"/>
      <c r="LQG755" s="43"/>
      <c r="LQH755" s="43"/>
      <c r="LQI755" s="43"/>
      <c r="LQJ755" s="43"/>
      <c r="LQK755" s="43"/>
      <c r="LQL755" s="43"/>
      <c r="LQM755" s="43"/>
      <c r="LQN755" s="43"/>
      <c r="LQO755" s="43"/>
      <c r="LQP755" s="43"/>
      <c r="LQQ755" s="43"/>
      <c r="LQR755" s="43"/>
      <c r="LQS755" s="43"/>
      <c r="LQT755" s="43"/>
      <c r="LQU755" s="43"/>
      <c r="LQV755" s="43"/>
      <c r="LQW755" s="43"/>
      <c r="LQX755" s="43"/>
      <c r="LQY755" s="43"/>
      <c r="LQZ755" s="43"/>
      <c r="LRA755" s="43"/>
      <c r="LRB755" s="43"/>
      <c r="LRC755" s="43"/>
      <c r="LRD755" s="43"/>
      <c r="LRE755" s="43"/>
      <c r="LRF755" s="43"/>
      <c r="LRG755" s="43"/>
      <c r="LRH755" s="43"/>
      <c r="LRI755" s="43"/>
      <c r="LRJ755" s="43"/>
      <c r="LRK755" s="43"/>
      <c r="LRL755" s="43"/>
      <c r="LRM755" s="43"/>
      <c r="LRN755" s="43"/>
      <c r="LRO755" s="43"/>
      <c r="LRP755" s="43"/>
      <c r="LRQ755" s="43"/>
      <c r="LRR755" s="43"/>
      <c r="LRS755" s="43"/>
      <c r="LRT755" s="43"/>
      <c r="LRU755" s="43"/>
      <c r="LRV755" s="43"/>
      <c r="LRW755" s="43"/>
      <c r="LRX755" s="43"/>
      <c r="LRY755" s="43"/>
      <c r="LRZ755" s="43"/>
      <c r="LSA755" s="43"/>
      <c r="LSB755" s="43"/>
      <c r="LSC755" s="43"/>
      <c r="LSD755" s="43"/>
      <c r="LSE755" s="43"/>
      <c r="LSF755" s="43"/>
      <c r="LSG755" s="43"/>
      <c r="LSH755" s="43"/>
      <c r="LSI755" s="43"/>
      <c r="LSJ755" s="43"/>
      <c r="LSK755" s="43"/>
      <c r="LSL755" s="43"/>
      <c r="LSM755" s="43"/>
      <c r="LSN755" s="43"/>
      <c r="LSO755" s="43"/>
      <c r="LSP755" s="43"/>
      <c r="LSQ755" s="43"/>
      <c r="LSR755" s="43"/>
      <c r="LSS755" s="43"/>
      <c r="LST755" s="43"/>
      <c r="LSU755" s="43"/>
      <c r="LSV755" s="43"/>
      <c r="LSW755" s="43"/>
      <c r="LSX755" s="43"/>
      <c r="LSY755" s="43"/>
      <c r="LSZ755" s="43"/>
      <c r="LTA755" s="43"/>
      <c r="LTB755" s="43"/>
      <c r="LTC755" s="43"/>
      <c r="LTD755" s="43"/>
      <c r="LTE755" s="43"/>
      <c r="LTF755" s="43"/>
      <c r="LTG755" s="43"/>
      <c r="LTH755" s="43"/>
      <c r="LTI755" s="43"/>
      <c r="LTJ755" s="43"/>
      <c r="LTK755" s="43"/>
      <c r="LTL755" s="43"/>
      <c r="LTM755" s="43"/>
      <c r="LTN755" s="43"/>
      <c r="LTO755" s="43"/>
      <c r="LTP755" s="43"/>
      <c r="LTQ755" s="43"/>
      <c r="LTR755" s="43"/>
      <c r="LTS755" s="43"/>
      <c r="LTT755" s="43"/>
      <c r="LTU755" s="43"/>
      <c r="LTV755" s="43"/>
      <c r="LTW755" s="43"/>
      <c r="LTX755" s="43"/>
      <c r="LTY755" s="43"/>
      <c r="LTZ755" s="43"/>
      <c r="LUA755" s="43"/>
      <c r="LUB755" s="43"/>
      <c r="LUC755" s="43"/>
      <c r="LUD755" s="43"/>
      <c r="LUE755" s="43"/>
      <c r="LUF755" s="43"/>
      <c r="LUG755" s="43"/>
      <c r="LUH755" s="43"/>
      <c r="LUI755" s="43"/>
      <c r="LUJ755" s="43"/>
      <c r="LUK755" s="43"/>
      <c r="LUL755" s="43"/>
      <c r="LUM755" s="43"/>
      <c r="LUN755" s="43"/>
      <c r="LUO755" s="43"/>
      <c r="LUP755" s="43"/>
      <c r="LUQ755" s="43"/>
      <c r="LUR755" s="43"/>
      <c r="LUS755" s="43"/>
      <c r="LUT755" s="43"/>
      <c r="LUU755" s="43"/>
      <c r="LUV755" s="43"/>
      <c r="LUW755" s="43"/>
      <c r="LUX755" s="43"/>
      <c r="LUY755" s="43"/>
      <c r="LUZ755" s="43"/>
      <c r="LVA755" s="43"/>
      <c r="LVB755" s="43"/>
      <c r="LVC755" s="43"/>
      <c r="LVD755" s="43"/>
      <c r="LVE755" s="43"/>
      <c r="LVF755" s="43"/>
      <c r="LVG755" s="43"/>
      <c r="LVH755" s="43"/>
      <c r="LVI755" s="43"/>
      <c r="LVJ755" s="43"/>
      <c r="LVK755" s="43"/>
      <c r="LVL755" s="43"/>
      <c r="LVM755" s="43"/>
      <c r="LVN755" s="43"/>
      <c r="LVO755" s="43"/>
      <c r="LVP755" s="43"/>
      <c r="LVQ755" s="43"/>
      <c r="LVR755" s="43"/>
      <c r="LVS755" s="43"/>
      <c r="LVT755" s="43"/>
      <c r="LVU755" s="43"/>
      <c r="LVV755" s="43"/>
      <c r="LVW755" s="43"/>
      <c r="LVX755" s="43"/>
      <c r="LVY755" s="43"/>
      <c r="LVZ755" s="43"/>
      <c r="LWA755" s="43"/>
      <c r="LWB755" s="43"/>
      <c r="LWC755" s="43"/>
      <c r="LWD755" s="43"/>
      <c r="LWE755" s="43"/>
      <c r="LWF755" s="43"/>
      <c r="LWG755" s="43"/>
      <c r="LWH755" s="43"/>
      <c r="LWI755" s="43"/>
      <c r="LWJ755" s="43"/>
      <c r="LWK755" s="43"/>
      <c r="LWL755" s="43"/>
      <c r="LWM755" s="43"/>
      <c r="LWN755" s="43"/>
      <c r="LWO755" s="43"/>
      <c r="LWP755" s="43"/>
      <c r="LWQ755" s="43"/>
      <c r="LWR755" s="43"/>
      <c r="LWS755" s="43"/>
      <c r="LWT755" s="43"/>
      <c r="LWU755" s="43"/>
      <c r="LWV755" s="43"/>
      <c r="LWW755" s="43"/>
      <c r="LWX755" s="43"/>
      <c r="LWY755" s="43"/>
      <c r="LWZ755" s="43"/>
      <c r="LXA755" s="43"/>
      <c r="LXB755" s="43"/>
      <c r="LXC755" s="43"/>
      <c r="LXD755" s="43"/>
      <c r="LXE755" s="43"/>
      <c r="LXF755" s="43"/>
      <c r="LXG755" s="43"/>
      <c r="LXH755" s="43"/>
      <c r="LXI755" s="43"/>
      <c r="LXJ755" s="43"/>
      <c r="LXK755" s="43"/>
      <c r="LXL755" s="43"/>
      <c r="LXM755" s="43"/>
      <c r="LXN755" s="43"/>
      <c r="LXO755" s="43"/>
      <c r="LXP755" s="43"/>
      <c r="LXQ755" s="43"/>
      <c r="LXR755" s="43"/>
      <c r="LXS755" s="43"/>
      <c r="LXT755" s="43"/>
      <c r="LXU755" s="43"/>
      <c r="LXV755" s="43"/>
      <c r="LXW755" s="43"/>
      <c r="LXX755" s="43"/>
      <c r="LXY755" s="43"/>
      <c r="LXZ755" s="43"/>
      <c r="LYA755" s="43"/>
      <c r="LYB755" s="43"/>
      <c r="LYC755" s="43"/>
      <c r="LYD755" s="43"/>
      <c r="LYE755" s="43"/>
      <c r="LYF755" s="43"/>
      <c r="LYG755" s="43"/>
      <c r="LYH755" s="43"/>
      <c r="LYI755" s="43"/>
      <c r="LYJ755" s="43"/>
      <c r="LYK755" s="43"/>
      <c r="LYL755" s="43"/>
      <c r="LYM755" s="43"/>
      <c r="LYN755" s="43"/>
      <c r="LYO755" s="43"/>
      <c r="LYP755" s="43"/>
      <c r="LYQ755" s="43"/>
      <c r="LYR755" s="43"/>
      <c r="LYS755" s="43"/>
      <c r="LYT755" s="43"/>
      <c r="LYU755" s="43"/>
      <c r="LYV755" s="43"/>
      <c r="LYW755" s="43"/>
      <c r="LYX755" s="43"/>
      <c r="LYY755" s="43"/>
      <c r="LYZ755" s="43"/>
      <c r="LZA755" s="43"/>
      <c r="LZB755" s="43"/>
      <c r="LZC755" s="43"/>
      <c r="LZD755" s="43"/>
      <c r="LZE755" s="43"/>
      <c r="LZF755" s="43"/>
      <c r="LZG755" s="43"/>
      <c r="LZH755" s="43"/>
      <c r="LZI755" s="43"/>
      <c r="LZJ755" s="43"/>
      <c r="LZK755" s="43"/>
      <c r="LZL755" s="43"/>
      <c r="LZM755" s="43"/>
      <c r="LZN755" s="43"/>
      <c r="LZO755" s="43"/>
      <c r="LZP755" s="43"/>
      <c r="LZQ755" s="43"/>
      <c r="LZR755" s="43"/>
      <c r="LZS755" s="43"/>
      <c r="LZT755" s="43"/>
      <c r="LZU755" s="43"/>
      <c r="LZV755" s="43"/>
      <c r="LZW755" s="43"/>
      <c r="LZX755" s="43"/>
      <c r="LZY755" s="43"/>
      <c r="LZZ755" s="43"/>
      <c r="MAA755" s="43"/>
      <c r="MAB755" s="43"/>
      <c r="MAC755" s="43"/>
      <c r="MAD755" s="43"/>
      <c r="MAE755" s="43"/>
      <c r="MAF755" s="43"/>
      <c r="MAG755" s="43"/>
      <c r="MAH755" s="43"/>
      <c r="MAI755" s="43"/>
      <c r="MAJ755" s="43"/>
      <c r="MAK755" s="43"/>
      <c r="MAL755" s="43"/>
      <c r="MAM755" s="43"/>
      <c r="MAN755" s="43"/>
      <c r="MAO755" s="43"/>
      <c r="MAP755" s="43"/>
      <c r="MAQ755" s="43"/>
      <c r="MAR755" s="43"/>
      <c r="MAS755" s="43"/>
      <c r="MAT755" s="43"/>
      <c r="MAU755" s="43"/>
      <c r="MAV755" s="43"/>
      <c r="MAW755" s="43"/>
      <c r="MAX755" s="43"/>
      <c r="MAY755" s="43"/>
      <c r="MAZ755" s="43"/>
      <c r="MBA755" s="43"/>
      <c r="MBB755" s="43"/>
      <c r="MBC755" s="43"/>
      <c r="MBD755" s="43"/>
      <c r="MBE755" s="43"/>
      <c r="MBF755" s="43"/>
      <c r="MBG755" s="43"/>
      <c r="MBH755" s="43"/>
      <c r="MBI755" s="43"/>
      <c r="MBJ755" s="43"/>
      <c r="MBK755" s="43"/>
      <c r="MBL755" s="43"/>
      <c r="MBM755" s="43"/>
      <c r="MBN755" s="43"/>
      <c r="MBO755" s="43"/>
      <c r="MBP755" s="43"/>
      <c r="MBQ755" s="43"/>
      <c r="MBR755" s="43"/>
      <c r="MBS755" s="43"/>
      <c r="MBT755" s="43"/>
      <c r="MBU755" s="43"/>
      <c r="MBV755" s="43"/>
      <c r="MBW755" s="43"/>
      <c r="MBX755" s="43"/>
      <c r="MBY755" s="43"/>
      <c r="MBZ755" s="43"/>
      <c r="MCA755" s="43"/>
      <c r="MCB755" s="43"/>
      <c r="MCC755" s="43"/>
      <c r="MCD755" s="43"/>
      <c r="MCE755" s="43"/>
      <c r="MCF755" s="43"/>
      <c r="MCG755" s="43"/>
      <c r="MCH755" s="43"/>
      <c r="MCI755" s="43"/>
      <c r="MCJ755" s="43"/>
      <c r="MCK755" s="43"/>
      <c r="MCL755" s="43"/>
      <c r="MCM755" s="43"/>
      <c r="MCN755" s="43"/>
      <c r="MCO755" s="43"/>
      <c r="MCP755" s="43"/>
      <c r="MCQ755" s="43"/>
      <c r="MCR755" s="43"/>
      <c r="MCS755" s="43"/>
      <c r="MCT755" s="43"/>
      <c r="MCU755" s="43"/>
      <c r="MCV755" s="43"/>
      <c r="MCW755" s="43"/>
      <c r="MCX755" s="43"/>
      <c r="MCY755" s="43"/>
      <c r="MCZ755" s="43"/>
      <c r="MDA755" s="43"/>
      <c r="MDB755" s="43"/>
      <c r="MDC755" s="43"/>
      <c r="MDD755" s="43"/>
      <c r="MDE755" s="43"/>
      <c r="MDF755" s="43"/>
      <c r="MDG755" s="43"/>
      <c r="MDH755" s="43"/>
      <c r="MDI755" s="43"/>
      <c r="MDJ755" s="43"/>
      <c r="MDK755" s="43"/>
      <c r="MDL755" s="43"/>
      <c r="MDM755" s="43"/>
      <c r="MDN755" s="43"/>
      <c r="MDO755" s="43"/>
      <c r="MDP755" s="43"/>
      <c r="MDQ755" s="43"/>
      <c r="MDR755" s="43"/>
      <c r="MDS755" s="43"/>
      <c r="MDT755" s="43"/>
      <c r="MDU755" s="43"/>
      <c r="MDV755" s="43"/>
      <c r="MDW755" s="43"/>
      <c r="MDX755" s="43"/>
      <c r="MDY755" s="43"/>
      <c r="MDZ755" s="43"/>
      <c r="MEA755" s="43"/>
      <c r="MEB755" s="43"/>
      <c r="MEC755" s="43"/>
      <c r="MED755" s="43"/>
      <c r="MEE755" s="43"/>
      <c r="MEF755" s="43"/>
      <c r="MEG755" s="43"/>
      <c r="MEH755" s="43"/>
      <c r="MEI755" s="43"/>
      <c r="MEJ755" s="43"/>
      <c r="MEK755" s="43"/>
      <c r="MEL755" s="43"/>
      <c r="MEM755" s="43"/>
      <c r="MEN755" s="43"/>
      <c r="MEO755" s="43"/>
      <c r="MEP755" s="43"/>
      <c r="MEQ755" s="43"/>
      <c r="MER755" s="43"/>
      <c r="MES755" s="43"/>
      <c r="MET755" s="43"/>
      <c r="MEU755" s="43"/>
      <c r="MEV755" s="43"/>
      <c r="MEW755" s="43"/>
      <c r="MEX755" s="43"/>
      <c r="MEY755" s="43"/>
      <c r="MEZ755" s="43"/>
      <c r="MFA755" s="43"/>
      <c r="MFB755" s="43"/>
      <c r="MFC755" s="43"/>
      <c r="MFD755" s="43"/>
      <c r="MFE755" s="43"/>
      <c r="MFF755" s="43"/>
      <c r="MFG755" s="43"/>
      <c r="MFH755" s="43"/>
      <c r="MFI755" s="43"/>
      <c r="MFJ755" s="43"/>
      <c r="MFK755" s="43"/>
      <c r="MFL755" s="43"/>
      <c r="MFM755" s="43"/>
      <c r="MFN755" s="43"/>
      <c r="MFO755" s="43"/>
      <c r="MFP755" s="43"/>
      <c r="MFQ755" s="43"/>
      <c r="MFR755" s="43"/>
      <c r="MFS755" s="43"/>
      <c r="MFT755" s="43"/>
      <c r="MFU755" s="43"/>
      <c r="MFV755" s="43"/>
      <c r="MFW755" s="43"/>
      <c r="MFX755" s="43"/>
      <c r="MFY755" s="43"/>
      <c r="MFZ755" s="43"/>
      <c r="MGA755" s="43"/>
      <c r="MGB755" s="43"/>
      <c r="MGC755" s="43"/>
      <c r="MGD755" s="43"/>
      <c r="MGE755" s="43"/>
      <c r="MGF755" s="43"/>
      <c r="MGG755" s="43"/>
      <c r="MGH755" s="43"/>
      <c r="MGI755" s="43"/>
      <c r="MGJ755" s="43"/>
      <c r="MGK755" s="43"/>
      <c r="MGL755" s="43"/>
      <c r="MGM755" s="43"/>
      <c r="MGN755" s="43"/>
      <c r="MGO755" s="43"/>
      <c r="MGP755" s="43"/>
      <c r="MGQ755" s="43"/>
      <c r="MGR755" s="43"/>
      <c r="MGS755" s="43"/>
      <c r="MGT755" s="43"/>
      <c r="MGU755" s="43"/>
      <c r="MGV755" s="43"/>
      <c r="MGW755" s="43"/>
      <c r="MGX755" s="43"/>
      <c r="MGY755" s="43"/>
      <c r="MGZ755" s="43"/>
      <c r="MHA755" s="43"/>
      <c r="MHB755" s="43"/>
      <c r="MHC755" s="43"/>
      <c r="MHD755" s="43"/>
      <c r="MHE755" s="43"/>
      <c r="MHF755" s="43"/>
      <c r="MHG755" s="43"/>
      <c r="MHH755" s="43"/>
      <c r="MHI755" s="43"/>
      <c r="MHJ755" s="43"/>
      <c r="MHK755" s="43"/>
      <c r="MHL755" s="43"/>
      <c r="MHM755" s="43"/>
      <c r="MHN755" s="43"/>
      <c r="MHO755" s="43"/>
      <c r="MHP755" s="43"/>
      <c r="MHQ755" s="43"/>
      <c r="MHR755" s="43"/>
      <c r="MHS755" s="43"/>
      <c r="MHT755" s="43"/>
      <c r="MHU755" s="43"/>
      <c r="MHV755" s="43"/>
      <c r="MHW755" s="43"/>
      <c r="MHX755" s="43"/>
      <c r="MHY755" s="43"/>
      <c r="MHZ755" s="43"/>
      <c r="MIA755" s="43"/>
      <c r="MIB755" s="43"/>
      <c r="MIC755" s="43"/>
      <c r="MID755" s="43"/>
      <c r="MIE755" s="43"/>
      <c r="MIF755" s="43"/>
      <c r="MIG755" s="43"/>
      <c r="MIH755" s="43"/>
      <c r="MII755" s="43"/>
      <c r="MIJ755" s="43"/>
      <c r="MIK755" s="43"/>
      <c r="MIL755" s="43"/>
      <c r="MIM755" s="43"/>
      <c r="MIN755" s="43"/>
      <c r="MIO755" s="43"/>
      <c r="MIP755" s="43"/>
      <c r="MIQ755" s="43"/>
      <c r="MIR755" s="43"/>
      <c r="MIS755" s="43"/>
      <c r="MIT755" s="43"/>
      <c r="MIU755" s="43"/>
      <c r="MIV755" s="43"/>
      <c r="MIW755" s="43"/>
      <c r="MIX755" s="43"/>
      <c r="MIY755" s="43"/>
      <c r="MIZ755" s="43"/>
      <c r="MJA755" s="43"/>
      <c r="MJB755" s="43"/>
      <c r="MJC755" s="43"/>
      <c r="MJD755" s="43"/>
      <c r="MJE755" s="43"/>
      <c r="MJF755" s="43"/>
      <c r="MJG755" s="43"/>
      <c r="MJH755" s="43"/>
      <c r="MJI755" s="43"/>
      <c r="MJJ755" s="43"/>
      <c r="MJK755" s="43"/>
      <c r="MJL755" s="43"/>
      <c r="MJM755" s="43"/>
      <c r="MJN755" s="43"/>
      <c r="MJO755" s="43"/>
      <c r="MJP755" s="43"/>
      <c r="MJQ755" s="43"/>
      <c r="MJR755" s="43"/>
      <c r="MJS755" s="43"/>
      <c r="MJT755" s="43"/>
      <c r="MJU755" s="43"/>
      <c r="MJV755" s="43"/>
      <c r="MJW755" s="43"/>
      <c r="MJX755" s="43"/>
      <c r="MJY755" s="43"/>
      <c r="MJZ755" s="43"/>
      <c r="MKA755" s="43"/>
      <c r="MKB755" s="43"/>
      <c r="MKC755" s="43"/>
      <c r="MKD755" s="43"/>
      <c r="MKE755" s="43"/>
      <c r="MKF755" s="43"/>
      <c r="MKG755" s="43"/>
      <c r="MKH755" s="43"/>
      <c r="MKI755" s="43"/>
      <c r="MKJ755" s="43"/>
      <c r="MKK755" s="43"/>
      <c r="MKL755" s="43"/>
      <c r="MKM755" s="43"/>
      <c r="MKN755" s="43"/>
      <c r="MKO755" s="43"/>
      <c r="MKP755" s="43"/>
      <c r="MKQ755" s="43"/>
      <c r="MKR755" s="43"/>
      <c r="MKS755" s="43"/>
      <c r="MKT755" s="43"/>
      <c r="MKU755" s="43"/>
      <c r="MKV755" s="43"/>
      <c r="MKW755" s="43"/>
      <c r="MKX755" s="43"/>
      <c r="MKY755" s="43"/>
      <c r="MKZ755" s="43"/>
      <c r="MLA755" s="43"/>
      <c r="MLB755" s="43"/>
      <c r="MLC755" s="43"/>
      <c r="MLD755" s="43"/>
      <c r="MLE755" s="43"/>
      <c r="MLF755" s="43"/>
      <c r="MLG755" s="43"/>
      <c r="MLH755" s="43"/>
      <c r="MLI755" s="43"/>
      <c r="MLJ755" s="43"/>
      <c r="MLK755" s="43"/>
      <c r="MLL755" s="43"/>
      <c r="MLM755" s="43"/>
      <c r="MLN755" s="43"/>
      <c r="MLO755" s="43"/>
      <c r="MLP755" s="43"/>
      <c r="MLQ755" s="43"/>
      <c r="MLR755" s="43"/>
      <c r="MLS755" s="43"/>
      <c r="MLT755" s="43"/>
      <c r="MLU755" s="43"/>
      <c r="MLV755" s="43"/>
      <c r="MLW755" s="43"/>
      <c r="MLX755" s="43"/>
      <c r="MLY755" s="43"/>
      <c r="MLZ755" s="43"/>
      <c r="MMA755" s="43"/>
      <c r="MMB755" s="43"/>
      <c r="MMC755" s="43"/>
      <c r="MMD755" s="43"/>
      <c r="MME755" s="43"/>
      <c r="MMF755" s="43"/>
      <c r="MMG755" s="43"/>
      <c r="MMH755" s="43"/>
      <c r="MMI755" s="43"/>
      <c r="MMJ755" s="43"/>
      <c r="MMK755" s="43"/>
      <c r="MML755" s="43"/>
      <c r="MMM755" s="43"/>
      <c r="MMN755" s="43"/>
      <c r="MMO755" s="43"/>
      <c r="MMP755" s="43"/>
      <c r="MMQ755" s="43"/>
      <c r="MMR755" s="43"/>
      <c r="MMS755" s="43"/>
      <c r="MMT755" s="43"/>
      <c r="MMU755" s="43"/>
      <c r="MMV755" s="43"/>
      <c r="MMW755" s="43"/>
      <c r="MMX755" s="43"/>
      <c r="MMY755" s="43"/>
      <c r="MMZ755" s="43"/>
      <c r="MNA755" s="43"/>
      <c r="MNB755" s="43"/>
      <c r="MNC755" s="43"/>
      <c r="MND755" s="43"/>
      <c r="MNE755" s="43"/>
      <c r="MNF755" s="43"/>
      <c r="MNG755" s="43"/>
      <c r="MNH755" s="43"/>
      <c r="MNI755" s="43"/>
      <c r="MNJ755" s="43"/>
      <c r="MNK755" s="43"/>
      <c r="MNL755" s="43"/>
      <c r="MNM755" s="43"/>
      <c r="MNN755" s="43"/>
      <c r="MNO755" s="43"/>
      <c r="MNP755" s="43"/>
      <c r="MNQ755" s="43"/>
      <c r="MNR755" s="43"/>
      <c r="MNS755" s="43"/>
      <c r="MNT755" s="43"/>
      <c r="MNU755" s="43"/>
      <c r="MNV755" s="43"/>
      <c r="MNW755" s="43"/>
      <c r="MNX755" s="43"/>
      <c r="MNY755" s="43"/>
      <c r="MNZ755" s="43"/>
      <c r="MOA755" s="43"/>
      <c r="MOB755" s="43"/>
      <c r="MOC755" s="43"/>
      <c r="MOD755" s="43"/>
      <c r="MOE755" s="43"/>
      <c r="MOF755" s="43"/>
      <c r="MOG755" s="43"/>
      <c r="MOH755" s="43"/>
      <c r="MOI755" s="43"/>
      <c r="MOJ755" s="43"/>
      <c r="MOK755" s="43"/>
      <c r="MOL755" s="43"/>
      <c r="MOM755" s="43"/>
      <c r="MON755" s="43"/>
      <c r="MOO755" s="43"/>
      <c r="MOP755" s="43"/>
      <c r="MOQ755" s="43"/>
      <c r="MOR755" s="43"/>
      <c r="MOS755" s="43"/>
      <c r="MOT755" s="43"/>
      <c r="MOU755" s="43"/>
      <c r="MOV755" s="43"/>
      <c r="MOW755" s="43"/>
      <c r="MOX755" s="43"/>
      <c r="MOY755" s="43"/>
      <c r="MOZ755" s="43"/>
      <c r="MPA755" s="43"/>
      <c r="MPB755" s="43"/>
      <c r="MPC755" s="43"/>
      <c r="MPD755" s="43"/>
      <c r="MPE755" s="43"/>
      <c r="MPF755" s="43"/>
      <c r="MPG755" s="43"/>
      <c r="MPH755" s="43"/>
      <c r="MPI755" s="43"/>
      <c r="MPJ755" s="43"/>
      <c r="MPK755" s="43"/>
      <c r="MPL755" s="43"/>
      <c r="MPM755" s="43"/>
      <c r="MPN755" s="43"/>
      <c r="MPO755" s="43"/>
      <c r="MPP755" s="43"/>
      <c r="MPQ755" s="43"/>
      <c r="MPR755" s="43"/>
      <c r="MPS755" s="43"/>
      <c r="MPT755" s="43"/>
      <c r="MPU755" s="43"/>
      <c r="MPV755" s="43"/>
      <c r="MPW755" s="43"/>
      <c r="MPX755" s="43"/>
      <c r="MPY755" s="43"/>
      <c r="MPZ755" s="43"/>
      <c r="MQA755" s="43"/>
      <c r="MQB755" s="43"/>
      <c r="MQC755" s="43"/>
      <c r="MQD755" s="43"/>
      <c r="MQE755" s="43"/>
      <c r="MQF755" s="43"/>
      <c r="MQG755" s="43"/>
      <c r="MQH755" s="43"/>
      <c r="MQI755" s="43"/>
      <c r="MQJ755" s="43"/>
      <c r="MQK755" s="43"/>
      <c r="MQL755" s="43"/>
      <c r="MQM755" s="43"/>
      <c r="MQN755" s="43"/>
      <c r="MQO755" s="43"/>
      <c r="MQP755" s="43"/>
      <c r="MQQ755" s="43"/>
      <c r="MQR755" s="43"/>
      <c r="MQS755" s="43"/>
      <c r="MQT755" s="43"/>
      <c r="MQU755" s="43"/>
      <c r="MQV755" s="43"/>
      <c r="MQW755" s="43"/>
      <c r="MQX755" s="43"/>
      <c r="MQY755" s="43"/>
      <c r="MQZ755" s="43"/>
      <c r="MRA755" s="43"/>
      <c r="MRB755" s="43"/>
      <c r="MRC755" s="43"/>
      <c r="MRD755" s="43"/>
      <c r="MRE755" s="43"/>
      <c r="MRF755" s="43"/>
      <c r="MRG755" s="43"/>
      <c r="MRH755" s="43"/>
      <c r="MRI755" s="43"/>
      <c r="MRJ755" s="43"/>
      <c r="MRK755" s="43"/>
      <c r="MRL755" s="43"/>
      <c r="MRM755" s="43"/>
      <c r="MRN755" s="43"/>
      <c r="MRO755" s="43"/>
      <c r="MRP755" s="43"/>
      <c r="MRQ755" s="43"/>
      <c r="MRR755" s="43"/>
      <c r="MRS755" s="43"/>
      <c r="MRT755" s="43"/>
      <c r="MRU755" s="43"/>
      <c r="MRV755" s="43"/>
      <c r="MRW755" s="43"/>
      <c r="MRX755" s="43"/>
      <c r="MRY755" s="43"/>
      <c r="MRZ755" s="43"/>
      <c r="MSA755" s="43"/>
      <c r="MSB755" s="43"/>
      <c r="MSC755" s="43"/>
      <c r="MSD755" s="43"/>
      <c r="MSE755" s="43"/>
      <c r="MSF755" s="43"/>
      <c r="MSG755" s="43"/>
      <c r="MSH755" s="43"/>
      <c r="MSI755" s="43"/>
      <c r="MSJ755" s="43"/>
      <c r="MSK755" s="43"/>
      <c r="MSL755" s="43"/>
      <c r="MSM755" s="43"/>
      <c r="MSN755" s="43"/>
      <c r="MSO755" s="43"/>
      <c r="MSP755" s="43"/>
      <c r="MSQ755" s="43"/>
      <c r="MSR755" s="43"/>
      <c r="MSS755" s="43"/>
      <c r="MST755" s="43"/>
      <c r="MSU755" s="43"/>
      <c r="MSV755" s="43"/>
      <c r="MSW755" s="43"/>
      <c r="MSX755" s="43"/>
      <c r="MSY755" s="43"/>
      <c r="MSZ755" s="43"/>
      <c r="MTA755" s="43"/>
      <c r="MTB755" s="43"/>
      <c r="MTC755" s="43"/>
      <c r="MTD755" s="43"/>
      <c r="MTE755" s="43"/>
      <c r="MTF755" s="43"/>
      <c r="MTG755" s="43"/>
      <c r="MTH755" s="43"/>
      <c r="MTI755" s="43"/>
      <c r="MTJ755" s="43"/>
      <c r="MTK755" s="43"/>
      <c r="MTL755" s="43"/>
      <c r="MTM755" s="43"/>
      <c r="MTN755" s="43"/>
      <c r="MTO755" s="43"/>
      <c r="MTP755" s="43"/>
      <c r="MTQ755" s="43"/>
      <c r="MTR755" s="43"/>
      <c r="MTS755" s="43"/>
      <c r="MTT755" s="43"/>
      <c r="MTU755" s="43"/>
      <c r="MTV755" s="43"/>
      <c r="MTW755" s="43"/>
      <c r="MTX755" s="43"/>
      <c r="MTY755" s="43"/>
      <c r="MTZ755" s="43"/>
      <c r="MUA755" s="43"/>
      <c r="MUB755" s="43"/>
      <c r="MUC755" s="43"/>
      <c r="MUD755" s="43"/>
      <c r="MUE755" s="43"/>
      <c r="MUF755" s="43"/>
      <c r="MUG755" s="43"/>
      <c r="MUH755" s="43"/>
      <c r="MUI755" s="43"/>
      <c r="MUJ755" s="43"/>
      <c r="MUK755" s="43"/>
      <c r="MUL755" s="43"/>
      <c r="MUM755" s="43"/>
      <c r="MUN755" s="43"/>
      <c r="MUO755" s="43"/>
      <c r="MUP755" s="43"/>
      <c r="MUQ755" s="43"/>
      <c r="MUR755" s="43"/>
      <c r="MUS755" s="43"/>
      <c r="MUT755" s="43"/>
      <c r="MUU755" s="43"/>
      <c r="MUV755" s="43"/>
      <c r="MUW755" s="43"/>
      <c r="MUX755" s="43"/>
      <c r="MUY755" s="43"/>
      <c r="MUZ755" s="43"/>
      <c r="MVA755" s="43"/>
      <c r="MVB755" s="43"/>
      <c r="MVC755" s="43"/>
      <c r="MVD755" s="43"/>
      <c r="MVE755" s="43"/>
      <c r="MVF755" s="43"/>
      <c r="MVG755" s="43"/>
      <c r="MVH755" s="43"/>
      <c r="MVI755" s="43"/>
      <c r="MVJ755" s="43"/>
      <c r="MVK755" s="43"/>
      <c r="MVL755" s="43"/>
      <c r="MVM755" s="43"/>
      <c r="MVN755" s="43"/>
      <c r="MVO755" s="43"/>
      <c r="MVP755" s="43"/>
      <c r="MVQ755" s="43"/>
      <c r="MVR755" s="43"/>
      <c r="MVS755" s="43"/>
      <c r="MVT755" s="43"/>
      <c r="MVU755" s="43"/>
      <c r="MVV755" s="43"/>
      <c r="MVW755" s="43"/>
      <c r="MVX755" s="43"/>
      <c r="MVY755" s="43"/>
      <c r="MVZ755" s="43"/>
      <c r="MWA755" s="43"/>
      <c r="MWB755" s="43"/>
      <c r="MWC755" s="43"/>
      <c r="MWD755" s="43"/>
      <c r="MWE755" s="43"/>
      <c r="MWF755" s="43"/>
      <c r="MWG755" s="43"/>
      <c r="MWH755" s="43"/>
      <c r="MWI755" s="43"/>
      <c r="MWJ755" s="43"/>
      <c r="MWK755" s="43"/>
      <c r="MWL755" s="43"/>
      <c r="MWM755" s="43"/>
      <c r="MWN755" s="43"/>
      <c r="MWO755" s="43"/>
      <c r="MWP755" s="43"/>
      <c r="MWQ755" s="43"/>
      <c r="MWR755" s="43"/>
      <c r="MWS755" s="43"/>
      <c r="MWT755" s="43"/>
      <c r="MWU755" s="43"/>
      <c r="MWV755" s="43"/>
      <c r="MWW755" s="43"/>
      <c r="MWX755" s="43"/>
      <c r="MWY755" s="43"/>
      <c r="MWZ755" s="43"/>
      <c r="MXA755" s="43"/>
      <c r="MXB755" s="43"/>
      <c r="MXC755" s="43"/>
      <c r="MXD755" s="43"/>
      <c r="MXE755" s="43"/>
      <c r="MXF755" s="43"/>
      <c r="MXG755" s="43"/>
      <c r="MXH755" s="43"/>
      <c r="MXI755" s="43"/>
      <c r="MXJ755" s="43"/>
      <c r="MXK755" s="43"/>
      <c r="MXL755" s="43"/>
      <c r="MXM755" s="43"/>
      <c r="MXN755" s="43"/>
      <c r="MXO755" s="43"/>
      <c r="MXP755" s="43"/>
      <c r="MXQ755" s="43"/>
      <c r="MXR755" s="43"/>
      <c r="MXS755" s="43"/>
      <c r="MXT755" s="43"/>
      <c r="MXU755" s="43"/>
      <c r="MXV755" s="43"/>
      <c r="MXW755" s="43"/>
      <c r="MXX755" s="43"/>
      <c r="MXY755" s="43"/>
      <c r="MXZ755" s="43"/>
      <c r="MYA755" s="43"/>
      <c r="MYB755" s="43"/>
      <c r="MYC755" s="43"/>
      <c r="MYD755" s="43"/>
      <c r="MYE755" s="43"/>
      <c r="MYF755" s="43"/>
      <c r="MYG755" s="43"/>
      <c r="MYH755" s="43"/>
      <c r="MYI755" s="43"/>
      <c r="MYJ755" s="43"/>
      <c r="MYK755" s="43"/>
      <c r="MYL755" s="43"/>
      <c r="MYM755" s="43"/>
      <c r="MYN755" s="43"/>
      <c r="MYO755" s="43"/>
      <c r="MYP755" s="43"/>
      <c r="MYQ755" s="43"/>
      <c r="MYR755" s="43"/>
      <c r="MYS755" s="43"/>
      <c r="MYT755" s="43"/>
      <c r="MYU755" s="43"/>
      <c r="MYV755" s="43"/>
      <c r="MYW755" s="43"/>
      <c r="MYX755" s="43"/>
      <c r="MYY755" s="43"/>
      <c r="MYZ755" s="43"/>
      <c r="MZA755" s="43"/>
      <c r="MZB755" s="43"/>
      <c r="MZC755" s="43"/>
      <c r="MZD755" s="43"/>
      <c r="MZE755" s="43"/>
      <c r="MZF755" s="43"/>
      <c r="MZG755" s="43"/>
      <c r="MZH755" s="43"/>
      <c r="MZI755" s="43"/>
      <c r="MZJ755" s="43"/>
      <c r="MZK755" s="43"/>
      <c r="MZL755" s="43"/>
      <c r="MZM755" s="43"/>
      <c r="MZN755" s="43"/>
      <c r="MZO755" s="43"/>
      <c r="MZP755" s="43"/>
      <c r="MZQ755" s="43"/>
      <c r="MZR755" s="43"/>
      <c r="MZS755" s="43"/>
      <c r="MZT755" s="43"/>
      <c r="MZU755" s="43"/>
      <c r="MZV755" s="43"/>
      <c r="MZW755" s="43"/>
      <c r="MZX755" s="43"/>
      <c r="MZY755" s="43"/>
      <c r="MZZ755" s="43"/>
      <c r="NAA755" s="43"/>
      <c r="NAB755" s="43"/>
      <c r="NAC755" s="43"/>
      <c r="NAD755" s="43"/>
      <c r="NAE755" s="43"/>
      <c r="NAF755" s="43"/>
      <c r="NAG755" s="43"/>
      <c r="NAH755" s="43"/>
      <c r="NAI755" s="43"/>
      <c r="NAJ755" s="43"/>
      <c r="NAK755" s="43"/>
      <c r="NAL755" s="43"/>
      <c r="NAM755" s="43"/>
      <c r="NAN755" s="43"/>
      <c r="NAO755" s="43"/>
      <c r="NAP755" s="43"/>
      <c r="NAQ755" s="43"/>
      <c r="NAR755" s="43"/>
      <c r="NAS755" s="43"/>
      <c r="NAT755" s="43"/>
      <c r="NAU755" s="43"/>
      <c r="NAV755" s="43"/>
      <c r="NAW755" s="43"/>
      <c r="NAX755" s="43"/>
      <c r="NAY755" s="43"/>
      <c r="NAZ755" s="43"/>
      <c r="NBA755" s="43"/>
      <c r="NBB755" s="43"/>
      <c r="NBC755" s="43"/>
      <c r="NBD755" s="43"/>
      <c r="NBE755" s="43"/>
      <c r="NBF755" s="43"/>
      <c r="NBG755" s="43"/>
      <c r="NBH755" s="43"/>
      <c r="NBI755" s="43"/>
      <c r="NBJ755" s="43"/>
      <c r="NBK755" s="43"/>
      <c r="NBL755" s="43"/>
      <c r="NBM755" s="43"/>
      <c r="NBN755" s="43"/>
      <c r="NBO755" s="43"/>
      <c r="NBP755" s="43"/>
      <c r="NBQ755" s="43"/>
      <c r="NBR755" s="43"/>
      <c r="NBS755" s="43"/>
      <c r="NBT755" s="43"/>
      <c r="NBU755" s="43"/>
      <c r="NBV755" s="43"/>
      <c r="NBW755" s="43"/>
      <c r="NBX755" s="43"/>
      <c r="NBY755" s="43"/>
      <c r="NBZ755" s="43"/>
      <c r="NCA755" s="43"/>
      <c r="NCB755" s="43"/>
      <c r="NCC755" s="43"/>
      <c r="NCD755" s="43"/>
      <c r="NCE755" s="43"/>
      <c r="NCF755" s="43"/>
      <c r="NCG755" s="43"/>
      <c r="NCH755" s="43"/>
      <c r="NCI755" s="43"/>
      <c r="NCJ755" s="43"/>
      <c r="NCK755" s="43"/>
      <c r="NCL755" s="43"/>
      <c r="NCM755" s="43"/>
      <c r="NCN755" s="43"/>
      <c r="NCO755" s="43"/>
      <c r="NCP755" s="43"/>
      <c r="NCQ755" s="43"/>
      <c r="NCR755" s="43"/>
      <c r="NCS755" s="43"/>
      <c r="NCT755" s="43"/>
      <c r="NCU755" s="43"/>
      <c r="NCV755" s="43"/>
      <c r="NCW755" s="43"/>
      <c r="NCX755" s="43"/>
      <c r="NCY755" s="43"/>
      <c r="NCZ755" s="43"/>
      <c r="NDA755" s="43"/>
      <c r="NDB755" s="43"/>
      <c r="NDC755" s="43"/>
      <c r="NDD755" s="43"/>
      <c r="NDE755" s="43"/>
      <c r="NDF755" s="43"/>
      <c r="NDG755" s="43"/>
      <c r="NDH755" s="43"/>
      <c r="NDI755" s="43"/>
      <c r="NDJ755" s="43"/>
      <c r="NDK755" s="43"/>
      <c r="NDL755" s="43"/>
      <c r="NDM755" s="43"/>
      <c r="NDN755" s="43"/>
      <c r="NDO755" s="43"/>
      <c r="NDP755" s="43"/>
      <c r="NDQ755" s="43"/>
      <c r="NDR755" s="43"/>
      <c r="NDS755" s="43"/>
      <c r="NDT755" s="43"/>
      <c r="NDU755" s="43"/>
      <c r="NDV755" s="43"/>
      <c r="NDW755" s="43"/>
      <c r="NDX755" s="43"/>
      <c r="NDY755" s="43"/>
      <c r="NDZ755" s="43"/>
      <c r="NEA755" s="43"/>
      <c r="NEB755" s="43"/>
      <c r="NEC755" s="43"/>
      <c r="NED755" s="43"/>
      <c r="NEE755" s="43"/>
      <c r="NEF755" s="43"/>
      <c r="NEG755" s="43"/>
      <c r="NEH755" s="43"/>
      <c r="NEI755" s="43"/>
      <c r="NEJ755" s="43"/>
      <c r="NEK755" s="43"/>
      <c r="NEL755" s="43"/>
      <c r="NEM755" s="43"/>
      <c r="NEN755" s="43"/>
      <c r="NEO755" s="43"/>
      <c r="NEP755" s="43"/>
      <c r="NEQ755" s="43"/>
      <c r="NER755" s="43"/>
      <c r="NES755" s="43"/>
      <c r="NET755" s="43"/>
      <c r="NEU755" s="43"/>
      <c r="NEV755" s="43"/>
      <c r="NEW755" s="43"/>
      <c r="NEX755" s="43"/>
      <c r="NEY755" s="43"/>
      <c r="NEZ755" s="43"/>
      <c r="NFA755" s="43"/>
      <c r="NFB755" s="43"/>
      <c r="NFC755" s="43"/>
      <c r="NFD755" s="43"/>
      <c r="NFE755" s="43"/>
      <c r="NFF755" s="43"/>
      <c r="NFG755" s="43"/>
      <c r="NFH755" s="43"/>
      <c r="NFI755" s="43"/>
      <c r="NFJ755" s="43"/>
      <c r="NFK755" s="43"/>
      <c r="NFL755" s="43"/>
      <c r="NFM755" s="43"/>
      <c r="NFN755" s="43"/>
      <c r="NFO755" s="43"/>
      <c r="NFP755" s="43"/>
      <c r="NFQ755" s="43"/>
      <c r="NFR755" s="43"/>
      <c r="NFS755" s="43"/>
      <c r="NFT755" s="43"/>
      <c r="NFU755" s="43"/>
      <c r="NFV755" s="43"/>
      <c r="NFW755" s="43"/>
      <c r="NFX755" s="43"/>
      <c r="NFY755" s="43"/>
      <c r="NFZ755" s="43"/>
      <c r="NGA755" s="43"/>
      <c r="NGB755" s="43"/>
      <c r="NGC755" s="43"/>
      <c r="NGD755" s="43"/>
      <c r="NGE755" s="43"/>
      <c r="NGF755" s="43"/>
      <c r="NGG755" s="43"/>
      <c r="NGH755" s="43"/>
      <c r="NGI755" s="43"/>
      <c r="NGJ755" s="43"/>
      <c r="NGK755" s="43"/>
      <c r="NGL755" s="43"/>
      <c r="NGM755" s="43"/>
      <c r="NGN755" s="43"/>
      <c r="NGO755" s="43"/>
      <c r="NGP755" s="43"/>
      <c r="NGQ755" s="43"/>
      <c r="NGR755" s="43"/>
      <c r="NGS755" s="43"/>
      <c r="NGT755" s="43"/>
      <c r="NGU755" s="43"/>
      <c r="NGV755" s="43"/>
      <c r="NGW755" s="43"/>
      <c r="NGX755" s="43"/>
      <c r="NGY755" s="43"/>
      <c r="NGZ755" s="43"/>
      <c r="NHA755" s="43"/>
      <c r="NHB755" s="43"/>
      <c r="NHC755" s="43"/>
      <c r="NHD755" s="43"/>
      <c r="NHE755" s="43"/>
      <c r="NHF755" s="43"/>
      <c r="NHG755" s="43"/>
      <c r="NHH755" s="43"/>
      <c r="NHI755" s="43"/>
      <c r="NHJ755" s="43"/>
      <c r="NHK755" s="43"/>
      <c r="NHL755" s="43"/>
      <c r="NHM755" s="43"/>
      <c r="NHN755" s="43"/>
      <c r="NHO755" s="43"/>
      <c r="NHP755" s="43"/>
      <c r="NHQ755" s="43"/>
      <c r="NHR755" s="43"/>
      <c r="NHS755" s="43"/>
      <c r="NHT755" s="43"/>
      <c r="NHU755" s="43"/>
      <c r="NHV755" s="43"/>
      <c r="NHW755" s="43"/>
      <c r="NHX755" s="43"/>
      <c r="NHY755" s="43"/>
      <c r="NHZ755" s="43"/>
      <c r="NIA755" s="43"/>
      <c r="NIB755" s="43"/>
      <c r="NIC755" s="43"/>
      <c r="NID755" s="43"/>
      <c r="NIE755" s="43"/>
      <c r="NIF755" s="43"/>
      <c r="NIG755" s="43"/>
      <c r="NIH755" s="43"/>
      <c r="NII755" s="43"/>
      <c r="NIJ755" s="43"/>
      <c r="NIK755" s="43"/>
      <c r="NIL755" s="43"/>
      <c r="NIM755" s="43"/>
      <c r="NIN755" s="43"/>
      <c r="NIO755" s="43"/>
      <c r="NIP755" s="43"/>
      <c r="NIQ755" s="43"/>
      <c r="NIR755" s="43"/>
      <c r="NIS755" s="43"/>
      <c r="NIT755" s="43"/>
      <c r="NIU755" s="43"/>
      <c r="NIV755" s="43"/>
      <c r="NIW755" s="43"/>
      <c r="NIX755" s="43"/>
      <c r="NIY755" s="43"/>
      <c r="NIZ755" s="43"/>
      <c r="NJA755" s="43"/>
      <c r="NJB755" s="43"/>
      <c r="NJC755" s="43"/>
      <c r="NJD755" s="43"/>
      <c r="NJE755" s="43"/>
      <c r="NJF755" s="43"/>
      <c r="NJG755" s="43"/>
      <c r="NJH755" s="43"/>
      <c r="NJI755" s="43"/>
      <c r="NJJ755" s="43"/>
      <c r="NJK755" s="43"/>
      <c r="NJL755" s="43"/>
      <c r="NJM755" s="43"/>
      <c r="NJN755" s="43"/>
      <c r="NJO755" s="43"/>
      <c r="NJP755" s="43"/>
      <c r="NJQ755" s="43"/>
      <c r="NJR755" s="43"/>
      <c r="NJS755" s="43"/>
      <c r="NJT755" s="43"/>
      <c r="NJU755" s="43"/>
      <c r="NJV755" s="43"/>
      <c r="NJW755" s="43"/>
      <c r="NJX755" s="43"/>
      <c r="NJY755" s="43"/>
      <c r="NJZ755" s="43"/>
      <c r="NKA755" s="43"/>
      <c r="NKB755" s="43"/>
      <c r="NKC755" s="43"/>
      <c r="NKD755" s="43"/>
      <c r="NKE755" s="43"/>
      <c r="NKF755" s="43"/>
      <c r="NKG755" s="43"/>
      <c r="NKH755" s="43"/>
      <c r="NKI755" s="43"/>
      <c r="NKJ755" s="43"/>
      <c r="NKK755" s="43"/>
      <c r="NKL755" s="43"/>
      <c r="NKM755" s="43"/>
      <c r="NKN755" s="43"/>
      <c r="NKO755" s="43"/>
      <c r="NKP755" s="43"/>
      <c r="NKQ755" s="43"/>
      <c r="NKR755" s="43"/>
      <c r="NKS755" s="43"/>
      <c r="NKT755" s="43"/>
      <c r="NKU755" s="43"/>
      <c r="NKV755" s="43"/>
      <c r="NKW755" s="43"/>
      <c r="NKX755" s="43"/>
      <c r="NKY755" s="43"/>
      <c r="NKZ755" s="43"/>
      <c r="NLA755" s="43"/>
      <c r="NLB755" s="43"/>
      <c r="NLC755" s="43"/>
      <c r="NLD755" s="43"/>
      <c r="NLE755" s="43"/>
      <c r="NLF755" s="43"/>
      <c r="NLG755" s="43"/>
      <c r="NLH755" s="43"/>
      <c r="NLI755" s="43"/>
      <c r="NLJ755" s="43"/>
      <c r="NLK755" s="43"/>
      <c r="NLL755" s="43"/>
      <c r="NLM755" s="43"/>
      <c r="NLN755" s="43"/>
      <c r="NLO755" s="43"/>
      <c r="NLP755" s="43"/>
      <c r="NLQ755" s="43"/>
      <c r="NLR755" s="43"/>
      <c r="NLS755" s="43"/>
      <c r="NLT755" s="43"/>
      <c r="NLU755" s="43"/>
      <c r="NLV755" s="43"/>
      <c r="NLW755" s="43"/>
      <c r="NLX755" s="43"/>
      <c r="NLY755" s="43"/>
      <c r="NLZ755" s="43"/>
      <c r="NMA755" s="43"/>
      <c r="NMB755" s="43"/>
      <c r="NMC755" s="43"/>
      <c r="NMD755" s="43"/>
      <c r="NME755" s="43"/>
      <c r="NMF755" s="43"/>
      <c r="NMG755" s="43"/>
      <c r="NMH755" s="43"/>
      <c r="NMI755" s="43"/>
      <c r="NMJ755" s="43"/>
      <c r="NMK755" s="43"/>
      <c r="NML755" s="43"/>
      <c r="NMM755" s="43"/>
      <c r="NMN755" s="43"/>
      <c r="NMO755" s="43"/>
      <c r="NMP755" s="43"/>
      <c r="NMQ755" s="43"/>
      <c r="NMR755" s="43"/>
      <c r="NMS755" s="43"/>
      <c r="NMT755" s="43"/>
      <c r="NMU755" s="43"/>
      <c r="NMV755" s="43"/>
      <c r="NMW755" s="43"/>
      <c r="NMX755" s="43"/>
      <c r="NMY755" s="43"/>
      <c r="NMZ755" s="43"/>
      <c r="NNA755" s="43"/>
      <c r="NNB755" s="43"/>
      <c r="NNC755" s="43"/>
      <c r="NND755" s="43"/>
      <c r="NNE755" s="43"/>
      <c r="NNF755" s="43"/>
      <c r="NNG755" s="43"/>
      <c r="NNH755" s="43"/>
      <c r="NNI755" s="43"/>
      <c r="NNJ755" s="43"/>
      <c r="NNK755" s="43"/>
      <c r="NNL755" s="43"/>
      <c r="NNM755" s="43"/>
      <c r="NNN755" s="43"/>
      <c r="NNO755" s="43"/>
      <c r="NNP755" s="43"/>
      <c r="NNQ755" s="43"/>
      <c r="NNR755" s="43"/>
      <c r="NNS755" s="43"/>
      <c r="NNT755" s="43"/>
      <c r="NNU755" s="43"/>
      <c r="NNV755" s="43"/>
      <c r="NNW755" s="43"/>
      <c r="NNX755" s="43"/>
      <c r="NNY755" s="43"/>
      <c r="NNZ755" s="43"/>
      <c r="NOA755" s="43"/>
      <c r="NOB755" s="43"/>
      <c r="NOC755" s="43"/>
      <c r="NOD755" s="43"/>
      <c r="NOE755" s="43"/>
      <c r="NOF755" s="43"/>
      <c r="NOG755" s="43"/>
      <c r="NOH755" s="43"/>
      <c r="NOI755" s="43"/>
      <c r="NOJ755" s="43"/>
      <c r="NOK755" s="43"/>
      <c r="NOL755" s="43"/>
      <c r="NOM755" s="43"/>
      <c r="NON755" s="43"/>
      <c r="NOO755" s="43"/>
      <c r="NOP755" s="43"/>
      <c r="NOQ755" s="43"/>
      <c r="NOR755" s="43"/>
      <c r="NOS755" s="43"/>
      <c r="NOT755" s="43"/>
      <c r="NOU755" s="43"/>
      <c r="NOV755" s="43"/>
      <c r="NOW755" s="43"/>
      <c r="NOX755" s="43"/>
      <c r="NOY755" s="43"/>
      <c r="NOZ755" s="43"/>
      <c r="NPA755" s="43"/>
      <c r="NPB755" s="43"/>
      <c r="NPC755" s="43"/>
      <c r="NPD755" s="43"/>
      <c r="NPE755" s="43"/>
      <c r="NPF755" s="43"/>
      <c r="NPG755" s="43"/>
      <c r="NPH755" s="43"/>
      <c r="NPI755" s="43"/>
      <c r="NPJ755" s="43"/>
      <c r="NPK755" s="43"/>
      <c r="NPL755" s="43"/>
      <c r="NPM755" s="43"/>
      <c r="NPN755" s="43"/>
      <c r="NPO755" s="43"/>
      <c r="NPP755" s="43"/>
      <c r="NPQ755" s="43"/>
      <c r="NPR755" s="43"/>
      <c r="NPS755" s="43"/>
      <c r="NPT755" s="43"/>
      <c r="NPU755" s="43"/>
      <c r="NPV755" s="43"/>
      <c r="NPW755" s="43"/>
      <c r="NPX755" s="43"/>
      <c r="NPY755" s="43"/>
      <c r="NPZ755" s="43"/>
      <c r="NQA755" s="43"/>
      <c r="NQB755" s="43"/>
      <c r="NQC755" s="43"/>
      <c r="NQD755" s="43"/>
      <c r="NQE755" s="43"/>
      <c r="NQF755" s="43"/>
      <c r="NQG755" s="43"/>
      <c r="NQH755" s="43"/>
      <c r="NQI755" s="43"/>
      <c r="NQJ755" s="43"/>
      <c r="NQK755" s="43"/>
      <c r="NQL755" s="43"/>
      <c r="NQM755" s="43"/>
      <c r="NQN755" s="43"/>
      <c r="NQO755" s="43"/>
      <c r="NQP755" s="43"/>
      <c r="NQQ755" s="43"/>
      <c r="NQR755" s="43"/>
      <c r="NQS755" s="43"/>
      <c r="NQT755" s="43"/>
      <c r="NQU755" s="43"/>
      <c r="NQV755" s="43"/>
      <c r="NQW755" s="43"/>
      <c r="NQX755" s="43"/>
      <c r="NQY755" s="43"/>
      <c r="NQZ755" s="43"/>
      <c r="NRA755" s="43"/>
      <c r="NRB755" s="43"/>
      <c r="NRC755" s="43"/>
      <c r="NRD755" s="43"/>
      <c r="NRE755" s="43"/>
      <c r="NRF755" s="43"/>
      <c r="NRG755" s="43"/>
      <c r="NRH755" s="43"/>
      <c r="NRI755" s="43"/>
      <c r="NRJ755" s="43"/>
      <c r="NRK755" s="43"/>
      <c r="NRL755" s="43"/>
      <c r="NRM755" s="43"/>
      <c r="NRN755" s="43"/>
      <c r="NRO755" s="43"/>
      <c r="NRP755" s="43"/>
      <c r="NRQ755" s="43"/>
      <c r="NRR755" s="43"/>
      <c r="NRS755" s="43"/>
      <c r="NRT755" s="43"/>
      <c r="NRU755" s="43"/>
      <c r="NRV755" s="43"/>
      <c r="NRW755" s="43"/>
      <c r="NRX755" s="43"/>
      <c r="NRY755" s="43"/>
      <c r="NRZ755" s="43"/>
      <c r="NSA755" s="43"/>
      <c r="NSB755" s="43"/>
      <c r="NSC755" s="43"/>
      <c r="NSD755" s="43"/>
      <c r="NSE755" s="43"/>
      <c r="NSF755" s="43"/>
      <c r="NSG755" s="43"/>
      <c r="NSH755" s="43"/>
      <c r="NSI755" s="43"/>
      <c r="NSJ755" s="43"/>
      <c r="NSK755" s="43"/>
      <c r="NSL755" s="43"/>
      <c r="NSM755" s="43"/>
      <c r="NSN755" s="43"/>
      <c r="NSO755" s="43"/>
      <c r="NSP755" s="43"/>
      <c r="NSQ755" s="43"/>
      <c r="NSR755" s="43"/>
      <c r="NSS755" s="43"/>
      <c r="NST755" s="43"/>
      <c r="NSU755" s="43"/>
      <c r="NSV755" s="43"/>
      <c r="NSW755" s="43"/>
      <c r="NSX755" s="43"/>
      <c r="NSY755" s="43"/>
      <c r="NSZ755" s="43"/>
      <c r="NTA755" s="43"/>
      <c r="NTB755" s="43"/>
      <c r="NTC755" s="43"/>
      <c r="NTD755" s="43"/>
      <c r="NTE755" s="43"/>
      <c r="NTF755" s="43"/>
      <c r="NTG755" s="43"/>
      <c r="NTH755" s="43"/>
      <c r="NTI755" s="43"/>
      <c r="NTJ755" s="43"/>
      <c r="NTK755" s="43"/>
      <c r="NTL755" s="43"/>
      <c r="NTM755" s="43"/>
      <c r="NTN755" s="43"/>
      <c r="NTO755" s="43"/>
      <c r="NTP755" s="43"/>
      <c r="NTQ755" s="43"/>
      <c r="NTR755" s="43"/>
      <c r="NTS755" s="43"/>
      <c r="NTT755" s="43"/>
      <c r="NTU755" s="43"/>
      <c r="NTV755" s="43"/>
      <c r="NTW755" s="43"/>
      <c r="NTX755" s="43"/>
      <c r="NTY755" s="43"/>
      <c r="NTZ755" s="43"/>
      <c r="NUA755" s="43"/>
      <c r="NUB755" s="43"/>
      <c r="NUC755" s="43"/>
      <c r="NUD755" s="43"/>
      <c r="NUE755" s="43"/>
      <c r="NUF755" s="43"/>
      <c r="NUG755" s="43"/>
      <c r="NUH755" s="43"/>
      <c r="NUI755" s="43"/>
      <c r="NUJ755" s="43"/>
      <c r="NUK755" s="43"/>
      <c r="NUL755" s="43"/>
      <c r="NUM755" s="43"/>
      <c r="NUN755" s="43"/>
      <c r="NUO755" s="43"/>
      <c r="NUP755" s="43"/>
      <c r="NUQ755" s="43"/>
      <c r="NUR755" s="43"/>
      <c r="NUS755" s="43"/>
      <c r="NUT755" s="43"/>
      <c r="NUU755" s="43"/>
      <c r="NUV755" s="43"/>
      <c r="NUW755" s="43"/>
      <c r="NUX755" s="43"/>
      <c r="NUY755" s="43"/>
      <c r="NUZ755" s="43"/>
      <c r="NVA755" s="43"/>
      <c r="NVB755" s="43"/>
      <c r="NVC755" s="43"/>
      <c r="NVD755" s="43"/>
      <c r="NVE755" s="43"/>
      <c r="NVF755" s="43"/>
      <c r="NVG755" s="43"/>
      <c r="NVH755" s="43"/>
      <c r="NVI755" s="43"/>
      <c r="NVJ755" s="43"/>
      <c r="NVK755" s="43"/>
      <c r="NVL755" s="43"/>
      <c r="NVM755" s="43"/>
      <c r="NVN755" s="43"/>
      <c r="NVO755" s="43"/>
      <c r="NVP755" s="43"/>
      <c r="NVQ755" s="43"/>
      <c r="NVR755" s="43"/>
      <c r="NVS755" s="43"/>
      <c r="NVT755" s="43"/>
      <c r="NVU755" s="43"/>
      <c r="NVV755" s="43"/>
      <c r="NVW755" s="43"/>
      <c r="NVX755" s="43"/>
      <c r="NVY755" s="43"/>
      <c r="NVZ755" s="43"/>
      <c r="NWA755" s="43"/>
      <c r="NWB755" s="43"/>
      <c r="NWC755" s="43"/>
      <c r="NWD755" s="43"/>
      <c r="NWE755" s="43"/>
      <c r="NWF755" s="43"/>
      <c r="NWG755" s="43"/>
      <c r="NWH755" s="43"/>
      <c r="NWI755" s="43"/>
      <c r="NWJ755" s="43"/>
      <c r="NWK755" s="43"/>
      <c r="NWL755" s="43"/>
      <c r="NWM755" s="43"/>
      <c r="NWN755" s="43"/>
      <c r="NWO755" s="43"/>
      <c r="NWP755" s="43"/>
      <c r="NWQ755" s="43"/>
      <c r="NWR755" s="43"/>
      <c r="NWS755" s="43"/>
      <c r="NWT755" s="43"/>
      <c r="NWU755" s="43"/>
      <c r="NWV755" s="43"/>
      <c r="NWW755" s="43"/>
      <c r="NWX755" s="43"/>
      <c r="NWY755" s="43"/>
      <c r="NWZ755" s="43"/>
      <c r="NXA755" s="43"/>
      <c r="NXB755" s="43"/>
      <c r="NXC755" s="43"/>
      <c r="NXD755" s="43"/>
      <c r="NXE755" s="43"/>
      <c r="NXF755" s="43"/>
      <c r="NXG755" s="43"/>
      <c r="NXH755" s="43"/>
      <c r="NXI755" s="43"/>
      <c r="NXJ755" s="43"/>
      <c r="NXK755" s="43"/>
      <c r="NXL755" s="43"/>
      <c r="NXM755" s="43"/>
      <c r="NXN755" s="43"/>
      <c r="NXO755" s="43"/>
      <c r="NXP755" s="43"/>
      <c r="NXQ755" s="43"/>
      <c r="NXR755" s="43"/>
      <c r="NXS755" s="43"/>
      <c r="NXT755" s="43"/>
      <c r="NXU755" s="43"/>
      <c r="NXV755" s="43"/>
      <c r="NXW755" s="43"/>
      <c r="NXX755" s="43"/>
      <c r="NXY755" s="43"/>
      <c r="NXZ755" s="43"/>
      <c r="NYA755" s="43"/>
      <c r="NYB755" s="43"/>
      <c r="NYC755" s="43"/>
      <c r="NYD755" s="43"/>
      <c r="NYE755" s="43"/>
      <c r="NYF755" s="43"/>
      <c r="NYG755" s="43"/>
      <c r="NYH755" s="43"/>
      <c r="NYI755" s="43"/>
      <c r="NYJ755" s="43"/>
      <c r="NYK755" s="43"/>
      <c r="NYL755" s="43"/>
      <c r="NYM755" s="43"/>
      <c r="NYN755" s="43"/>
      <c r="NYO755" s="43"/>
      <c r="NYP755" s="43"/>
      <c r="NYQ755" s="43"/>
      <c r="NYR755" s="43"/>
      <c r="NYS755" s="43"/>
      <c r="NYT755" s="43"/>
      <c r="NYU755" s="43"/>
      <c r="NYV755" s="43"/>
      <c r="NYW755" s="43"/>
      <c r="NYX755" s="43"/>
      <c r="NYY755" s="43"/>
      <c r="NYZ755" s="43"/>
      <c r="NZA755" s="43"/>
      <c r="NZB755" s="43"/>
      <c r="NZC755" s="43"/>
      <c r="NZD755" s="43"/>
      <c r="NZE755" s="43"/>
      <c r="NZF755" s="43"/>
      <c r="NZG755" s="43"/>
      <c r="NZH755" s="43"/>
      <c r="NZI755" s="43"/>
      <c r="NZJ755" s="43"/>
      <c r="NZK755" s="43"/>
      <c r="NZL755" s="43"/>
      <c r="NZM755" s="43"/>
      <c r="NZN755" s="43"/>
      <c r="NZO755" s="43"/>
      <c r="NZP755" s="43"/>
      <c r="NZQ755" s="43"/>
      <c r="NZR755" s="43"/>
      <c r="NZS755" s="43"/>
      <c r="NZT755" s="43"/>
      <c r="NZU755" s="43"/>
      <c r="NZV755" s="43"/>
      <c r="NZW755" s="43"/>
      <c r="NZX755" s="43"/>
      <c r="NZY755" s="43"/>
      <c r="NZZ755" s="43"/>
      <c r="OAA755" s="43"/>
      <c r="OAB755" s="43"/>
      <c r="OAC755" s="43"/>
      <c r="OAD755" s="43"/>
      <c r="OAE755" s="43"/>
      <c r="OAF755" s="43"/>
      <c r="OAG755" s="43"/>
      <c r="OAH755" s="43"/>
      <c r="OAI755" s="43"/>
      <c r="OAJ755" s="43"/>
      <c r="OAK755" s="43"/>
      <c r="OAL755" s="43"/>
      <c r="OAM755" s="43"/>
      <c r="OAN755" s="43"/>
      <c r="OAO755" s="43"/>
      <c r="OAP755" s="43"/>
      <c r="OAQ755" s="43"/>
      <c r="OAR755" s="43"/>
      <c r="OAS755" s="43"/>
      <c r="OAT755" s="43"/>
      <c r="OAU755" s="43"/>
      <c r="OAV755" s="43"/>
      <c r="OAW755" s="43"/>
      <c r="OAX755" s="43"/>
      <c r="OAY755" s="43"/>
      <c r="OAZ755" s="43"/>
      <c r="OBA755" s="43"/>
      <c r="OBB755" s="43"/>
      <c r="OBC755" s="43"/>
      <c r="OBD755" s="43"/>
      <c r="OBE755" s="43"/>
      <c r="OBF755" s="43"/>
      <c r="OBG755" s="43"/>
      <c r="OBH755" s="43"/>
      <c r="OBI755" s="43"/>
      <c r="OBJ755" s="43"/>
      <c r="OBK755" s="43"/>
      <c r="OBL755" s="43"/>
      <c r="OBM755" s="43"/>
      <c r="OBN755" s="43"/>
      <c r="OBO755" s="43"/>
      <c r="OBP755" s="43"/>
      <c r="OBQ755" s="43"/>
      <c r="OBR755" s="43"/>
      <c r="OBS755" s="43"/>
      <c r="OBT755" s="43"/>
      <c r="OBU755" s="43"/>
      <c r="OBV755" s="43"/>
      <c r="OBW755" s="43"/>
      <c r="OBX755" s="43"/>
      <c r="OBY755" s="43"/>
      <c r="OBZ755" s="43"/>
      <c r="OCA755" s="43"/>
      <c r="OCB755" s="43"/>
      <c r="OCC755" s="43"/>
      <c r="OCD755" s="43"/>
      <c r="OCE755" s="43"/>
      <c r="OCF755" s="43"/>
      <c r="OCG755" s="43"/>
      <c r="OCH755" s="43"/>
      <c r="OCI755" s="43"/>
      <c r="OCJ755" s="43"/>
      <c r="OCK755" s="43"/>
      <c r="OCL755" s="43"/>
      <c r="OCM755" s="43"/>
      <c r="OCN755" s="43"/>
      <c r="OCO755" s="43"/>
      <c r="OCP755" s="43"/>
      <c r="OCQ755" s="43"/>
      <c r="OCR755" s="43"/>
      <c r="OCS755" s="43"/>
      <c r="OCT755" s="43"/>
      <c r="OCU755" s="43"/>
      <c r="OCV755" s="43"/>
      <c r="OCW755" s="43"/>
      <c r="OCX755" s="43"/>
      <c r="OCY755" s="43"/>
      <c r="OCZ755" s="43"/>
      <c r="ODA755" s="43"/>
      <c r="ODB755" s="43"/>
      <c r="ODC755" s="43"/>
      <c r="ODD755" s="43"/>
      <c r="ODE755" s="43"/>
      <c r="ODF755" s="43"/>
      <c r="ODG755" s="43"/>
      <c r="ODH755" s="43"/>
      <c r="ODI755" s="43"/>
      <c r="ODJ755" s="43"/>
      <c r="ODK755" s="43"/>
      <c r="ODL755" s="43"/>
      <c r="ODM755" s="43"/>
      <c r="ODN755" s="43"/>
      <c r="ODO755" s="43"/>
      <c r="ODP755" s="43"/>
      <c r="ODQ755" s="43"/>
      <c r="ODR755" s="43"/>
      <c r="ODS755" s="43"/>
      <c r="ODT755" s="43"/>
      <c r="ODU755" s="43"/>
      <c r="ODV755" s="43"/>
      <c r="ODW755" s="43"/>
      <c r="ODX755" s="43"/>
      <c r="ODY755" s="43"/>
      <c r="ODZ755" s="43"/>
      <c r="OEA755" s="43"/>
      <c r="OEB755" s="43"/>
      <c r="OEC755" s="43"/>
      <c r="OED755" s="43"/>
      <c r="OEE755" s="43"/>
      <c r="OEF755" s="43"/>
      <c r="OEG755" s="43"/>
      <c r="OEH755" s="43"/>
      <c r="OEI755" s="43"/>
      <c r="OEJ755" s="43"/>
      <c r="OEK755" s="43"/>
      <c r="OEL755" s="43"/>
      <c r="OEM755" s="43"/>
      <c r="OEN755" s="43"/>
      <c r="OEO755" s="43"/>
      <c r="OEP755" s="43"/>
      <c r="OEQ755" s="43"/>
      <c r="OER755" s="43"/>
      <c r="OES755" s="43"/>
      <c r="OET755" s="43"/>
      <c r="OEU755" s="43"/>
      <c r="OEV755" s="43"/>
      <c r="OEW755" s="43"/>
      <c r="OEX755" s="43"/>
      <c r="OEY755" s="43"/>
      <c r="OEZ755" s="43"/>
      <c r="OFA755" s="43"/>
      <c r="OFB755" s="43"/>
      <c r="OFC755" s="43"/>
      <c r="OFD755" s="43"/>
      <c r="OFE755" s="43"/>
      <c r="OFF755" s="43"/>
      <c r="OFG755" s="43"/>
      <c r="OFH755" s="43"/>
      <c r="OFI755" s="43"/>
      <c r="OFJ755" s="43"/>
      <c r="OFK755" s="43"/>
      <c r="OFL755" s="43"/>
      <c r="OFM755" s="43"/>
      <c r="OFN755" s="43"/>
      <c r="OFO755" s="43"/>
      <c r="OFP755" s="43"/>
      <c r="OFQ755" s="43"/>
      <c r="OFR755" s="43"/>
      <c r="OFS755" s="43"/>
      <c r="OFT755" s="43"/>
      <c r="OFU755" s="43"/>
      <c r="OFV755" s="43"/>
      <c r="OFW755" s="43"/>
      <c r="OFX755" s="43"/>
      <c r="OFY755" s="43"/>
      <c r="OFZ755" s="43"/>
      <c r="OGA755" s="43"/>
      <c r="OGB755" s="43"/>
      <c r="OGC755" s="43"/>
      <c r="OGD755" s="43"/>
      <c r="OGE755" s="43"/>
      <c r="OGF755" s="43"/>
      <c r="OGG755" s="43"/>
      <c r="OGH755" s="43"/>
      <c r="OGI755" s="43"/>
      <c r="OGJ755" s="43"/>
      <c r="OGK755" s="43"/>
      <c r="OGL755" s="43"/>
      <c r="OGM755" s="43"/>
      <c r="OGN755" s="43"/>
      <c r="OGO755" s="43"/>
      <c r="OGP755" s="43"/>
      <c r="OGQ755" s="43"/>
      <c r="OGR755" s="43"/>
      <c r="OGS755" s="43"/>
      <c r="OGT755" s="43"/>
      <c r="OGU755" s="43"/>
      <c r="OGV755" s="43"/>
      <c r="OGW755" s="43"/>
      <c r="OGX755" s="43"/>
      <c r="OGY755" s="43"/>
      <c r="OGZ755" s="43"/>
      <c r="OHA755" s="43"/>
      <c r="OHB755" s="43"/>
      <c r="OHC755" s="43"/>
      <c r="OHD755" s="43"/>
      <c r="OHE755" s="43"/>
      <c r="OHF755" s="43"/>
      <c r="OHG755" s="43"/>
      <c r="OHH755" s="43"/>
      <c r="OHI755" s="43"/>
      <c r="OHJ755" s="43"/>
      <c r="OHK755" s="43"/>
      <c r="OHL755" s="43"/>
      <c r="OHM755" s="43"/>
      <c r="OHN755" s="43"/>
      <c r="OHO755" s="43"/>
      <c r="OHP755" s="43"/>
      <c r="OHQ755" s="43"/>
      <c r="OHR755" s="43"/>
      <c r="OHS755" s="43"/>
      <c r="OHT755" s="43"/>
      <c r="OHU755" s="43"/>
      <c r="OHV755" s="43"/>
      <c r="OHW755" s="43"/>
      <c r="OHX755" s="43"/>
      <c r="OHY755" s="43"/>
      <c r="OHZ755" s="43"/>
      <c r="OIA755" s="43"/>
      <c r="OIB755" s="43"/>
      <c r="OIC755" s="43"/>
      <c r="OID755" s="43"/>
      <c r="OIE755" s="43"/>
      <c r="OIF755" s="43"/>
      <c r="OIG755" s="43"/>
      <c r="OIH755" s="43"/>
      <c r="OII755" s="43"/>
      <c r="OIJ755" s="43"/>
      <c r="OIK755" s="43"/>
      <c r="OIL755" s="43"/>
      <c r="OIM755" s="43"/>
      <c r="OIN755" s="43"/>
      <c r="OIO755" s="43"/>
      <c r="OIP755" s="43"/>
      <c r="OIQ755" s="43"/>
      <c r="OIR755" s="43"/>
      <c r="OIS755" s="43"/>
      <c r="OIT755" s="43"/>
      <c r="OIU755" s="43"/>
      <c r="OIV755" s="43"/>
      <c r="OIW755" s="43"/>
      <c r="OIX755" s="43"/>
      <c r="OIY755" s="43"/>
      <c r="OIZ755" s="43"/>
      <c r="OJA755" s="43"/>
      <c r="OJB755" s="43"/>
      <c r="OJC755" s="43"/>
      <c r="OJD755" s="43"/>
      <c r="OJE755" s="43"/>
      <c r="OJF755" s="43"/>
      <c r="OJG755" s="43"/>
      <c r="OJH755" s="43"/>
      <c r="OJI755" s="43"/>
      <c r="OJJ755" s="43"/>
      <c r="OJK755" s="43"/>
      <c r="OJL755" s="43"/>
      <c r="OJM755" s="43"/>
      <c r="OJN755" s="43"/>
      <c r="OJO755" s="43"/>
      <c r="OJP755" s="43"/>
      <c r="OJQ755" s="43"/>
      <c r="OJR755" s="43"/>
      <c r="OJS755" s="43"/>
      <c r="OJT755" s="43"/>
      <c r="OJU755" s="43"/>
      <c r="OJV755" s="43"/>
      <c r="OJW755" s="43"/>
      <c r="OJX755" s="43"/>
      <c r="OJY755" s="43"/>
      <c r="OJZ755" s="43"/>
      <c r="OKA755" s="43"/>
      <c r="OKB755" s="43"/>
      <c r="OKC755" s="43"/>
      <c r="OKD755" s="43"/>
      <c r="OKE755" s="43"/>
      <c r="OKF755" s="43"/>
      <c r="OKG755" s="43"/>
      <c r="OKH755" s="43"/>
      <c r="OKI755" s="43"/>
      <c r="OKJ755" s="43"/>
      <c r="OKK755" s="43"/>
      <c r="OKL755" s="43"/>
      <c r="OKM755" s="43"/>
      <c r="OKN755" s="43"/>
      <c r="OKO755" s="43"/>
      <c r="OKP755" s="43"/>
      <c r="OKQ755" s="43"/>
      <c r="OKR755" s="43"/>
      <c r="OKS755" s="43"/>
      <c r="OKT755" s="43"/>
      <c r="OKU755" s="43"/>
      <c r="OKV755" s="43"/>
      <c r="OKW755" s="43"/>
      <c r="OKX755" s="43"/>
      <c r="OKY755" s="43"/>
      <c r="OKZ755" s="43"/>
      <c r="OLA755" s="43"/>
      <c r="OLB755" s="43"/>
      <c r="OLC755" s="43"/>
      <c r="OLD755" s="43"/>
      <c r="OLE755" s="43"/>
      <c r="OLF755" s="43"/>
      <c r="OLG755" s="43"/>
      <c r="OLH755" s="43"/>
      <c r="OLI755" s="43"/>
      <c r="OLJ755" s="43"/>
      <c r="OLK755" s="43"/>
      <c r="OLL755" s="43"/>
      <c r="OLM755" s="43"/>
      <c r="OLN755" s="43"/>
      <c r="OLO755" s="43"/>
      <c r="OLP755" s="43"/>
      <c r="OLQ755" s="43"/>
      <c r="OLR755" s="43"/>
      <c r="OLS755" s="43"/>
      <c r="OLT755" s="43"/>
      <c r="OLU755" s="43"/>
      <c r="OLV755" s="43"/>
      <c r="OLW755" s="43"/>
      <c r="OLX755" s="43"/>
      <c r="OLY755" s="43"/>
      <c r="OLZ755" s="43"/>
      <c r="OMA755" s="43"/>
      <c r="OMB755" s="43"/>
      <c r="OMC755" s="43"/>
      <c r="OMD755" s="43"/>
      <c r="OME755" s="43"/>
      <c r="OMF755" s="43"/>
      <c r="OMG755" s="43"/>
      <c r="OMH755" s="43"/>
      <c r="OMI755" s="43"/>
      <c r="OMJ755" s="43"/>
      <c r="OMK755" s="43"/>
      <c r="OML755" s="43"/>
      <c r="OMM755" s="43"/>
      <c r="OMN755" s="43"/>
      <c r="OMO755" s="43"/>
      <c r="OMP755" s="43"/>
      <c r="OMQ755" s="43"/>
      <c r="OMR755" s="43"/>
      <c r="OMS755" s="43"/>
      <c r="OMT755" s="43"/>
      <c r="OMU755" s="43"/>
      <c r="OMV755" s="43"/>
      <c r="OMW755" s="43"/>
      <c r="OMX755" s="43"/>
      <c r="OMY755" s="43"/>
      <c r="OMZ755" s="43"/>
      <c r="ONA755" s="43"/>
      <c r="ONB755" s="43"/>
      <c r="ONC755" s="43"/>
      <c r="OND755" s="43"/>
      <c r="ONE755" s="43"/>
      <c r="ONF755" s="43"/>
      <c r="ONG755" s="43"/>
      <c r="ONH755" s="43"/>
      <c r="ONI755" s="43"/>
      <c r="ONJ755" s="43"/>
      <c r="ONK755" s="43"/>
      <c r="ONL755" s="43"/>
      <c r="ONM755" s="43"/>
      <c r="ONN755" s="43"/>
      <c r="ONO755" s="43"/>
      <c r="ONP755" s="43"/>
      <c r="ONQ755" s="43"/>
      <c r="ONR755" s="43"/>
      <c r="ONS755" s="43"/>
      <c r="ONT755" s="43"/>
      <c r="ONU755" s="43"/>
      <c r="ONV755" s="43"/>
      <c r="ONW755" s="43"/>
      <c r="ONX755" s="43"/>
      <c r="ONY755" s="43"/>
      <c r="ONZ755" s="43"/>
      <c r="OOA755" s="43"/>
      <c r="OOB755" s="43"/>
      <c r="OOC755" s="43"/>
      <c r="OOD755" s="43"/>
      <c r="OOE755" s="43"/>
      <c r="OOF755" s="43"/>
      <c r="OOG755" s="43"/>
      <c r="OOH755" s="43"/>
      <c r="OOI755" s="43"/>
      <c r="OOJ755" s="43"/>
      <c r="OOK755" s="43"/>
      <c r="OOL755" s="43"/>
      <c r="OOM755" s="43"/>
      <c r="OON755" s="43"/>
      <c r="OOO755" s="43"/>
      <c r="OOP755" s="43"/>
      <c r="OOQ755" s="43"/>
      <c r="OOR755" s="43"/>
      <c r="OOS755" s="43"/>
      <c r="OOT755" s="43"/>
      <c r="OOU755" s="43"/>
      <c r="OOV755" s="43"/>
      <c r="OOW755" s="43"/>
      <c r="OOX755" s="43"/>
      <c r="OOY755" s="43"/>
      <c r="OOZ755" s="43"/>
      <c r="OPA755" s="43"/>
      <c r="OPB755" s="43"/>
      <c r="OPC755" s="43"/>
      <c r="OPD755" s="43"/>
      <c r="OPE755" s="43"/>
      <c r="OPF755" s="43"/>
      <c r="OPG755" s="43"/>
      <c r="OPH755" s="43"/>
      <c r="OPI755" s="43"/>
      <c r="OPJ755" s="43"/>
      <c r="OPK755" s="43"/>
      <c r="OPL755" s="43"/>
      <c r="OPM755" s="43"/>
      <c r="OPN755" s="43"/>
      <c r="OPO755" s="43"/>
      <c r="OPP755" s="43"/>
      <c r="OPQ755" s="43"/>
      <c r="OPR755" s="43"/>
      <c r="OPS755" s="43"/>
      <c r="OPT755" s="43"/>
      <c r="OPU755" s="43"/>
      <c r="OPV755" s="43"/>
      <c r="OPW755" s="43"/>
      <c r="OPX755" s="43"/>
      <c r="OPY755" s="43"/>
      <c r="OPZ755" s="43"/>
      <c r="OQA755" s="43"/>
      <c r="OQB755" s="43"/>
      <c r="OQC755" s="43"/>
      <c r="OQD755" s="43"/>
      <c r="OQE755" s="43"/>
      <c r="OQF755" s="43"/>
      <c r="OQG755" s="43"/>
      <c r="OQH755" s="43"/>
      <c r="OQI755" s="43"/>
      <c r="OQJ755" s="43"/>
      <c r="OQK755" s="43"/>
      <c r="OQL755" s="43"/>
      <c r="OQM755" s="43"/>
      <c r="OQN755" s="43"/>
      <c r="OQO755" s="43"/>
      <c r="OQP755" s="43"/>
      <c r="OQQ755" s="43"/>
      <c r="OQR755" s="43"/>
      <c r="OQS755" s="43"/>
      <c r="OQT755" s="43"/>
      <c r="OQU755" s="43"/>
      <c r="OQV755" s="43"/>
      <c r="OQW755" s="43"/>
      <c r="OQX755" s="43"/>
      <c r="OQY755" s="43"/>
      <c r="OQZ755" s="43"/>
      <c r="ORA755" s="43"/>
      <c r="ORB755" s="43"/>
      <c r="ORC755" s="43"/>
      <c r="ORD755" s="43"/>
      <c r="ORE755" s="43"/>
      <c r="ORF755" s="43"/>
      <c r="ORG755" s="43"/>
      <c r="ORH755" s="43"/>
      <c r="ORI755" s="43"/>
      <c r="ORJ755" s="43"/>
      <c r="ORK755" s="43"/>
      <c r="ORL755" s="43"/>
      <c r="ORM755" s="43"/>
      <c r="ORN755" s="43"/>
      <c r="ORO755" s="43"/>
      <c r="ORP755" s="43"/>
      <c r="ORQ755" s="43"/>
      <c r="ORR755" s="43"/>
      <c r="ORS755" s="43"/>
      <c r="ORT755" s="43"/>
      <c r="ORU755" s="43"/>
      <c r="ORV755" s="43"/>
      <c r="ORW755" s="43"/>
      <c r="ORX755" s="43"/>
      <c r="ORY755" s="43"/>
      <c r="ORZ755" s="43"/>
      <c r="OSA755" s="43"/>
      <c r="OSB755" s="43"/>
      <c r="OSC755" s="43"/>
      <c r="OSD755" s="43"/>
      <c r="OSE755" s="43"/>
      <c r="OSF755" s="43"/>
      <c r="OSG755" s="43"/>
      <c r="OSH755" s="43"/>
      <c r="OSI755" s="43"/>
      <c r="OSJ755" s="43"/>
      <c r="OSK755" s="43"/>
      <c r="OSL755" s="43"/>
      <c r="OSM755" s="43"/>
      <c r="OSN755" s="43"/>
      <c r="OSO755" s="43"/>
      <c r="OSP755" s="43"/>
      <c r="OSQ755" s="43"/>
      <c r="OSR755" s="43"/>
      <c r="OSS755" s="43"/>
      <c r="OST755" s="43"/>
      <c r="OSU755" s="43"/>
      <c r="OSV755" s="43"/>
      <c r="OSW755" s="43"/>
      <c r="OSX755" s="43"/>
      <c r="OSY755" s="43"/>
      <c r="OSZ755" s="43"/>
      <c r="OTA755" s="43"/>
      <c r="OTB755" s="43"/>
      <c r="OTC755" s="43"/>
      <c r="OTD755" s="43"/>
      <c r="OTE755" s="43"/>
      <c r="OTF755" s="43"/>
      <c r="OTG755" s="43"/>
      <c r="OTH755" s="43"/>
      <c r="OTI755" s="43"/>
      <c r="OTJ755" s="43"/>
      <c r="OTK755" s="43"/>
      <c r="OTL755" s="43"/>
      <c r="OTM755" s="43"/>
      <c r="OTN755" s="43"/>
      <c r="OTO755" s="43"/>
      <c r="OTP755" s="43"/>
      <c r="OTQ755" s="43"/>
      <c r="OTR755" s="43"/>
      <c r="OTS755" s="43"/>
      <c r="OTT755" s="43"/>
      <c r="OTU755" s="43"/>
      <c r="OTV755" s="43"/>
      <c r="OTW755" s="43"/>
      <c r="OTX755" s="43"/>
      <c r="OTY755" s="43"/>
      <c r="OTZ755" s="43"/>
      <c r="OUA755" s="43"/>
      <c r="OUB755" s="43"/>
      <c r="OUC755" s="43"/>
      <c r="OUD755" s="43"/>
      <c r="OUE755" s="43"/>
      <c r="OUF755" s="43"/>
      <c r="OUG755" s="43"/>
      <c r="OUH755" s="43"/>
      <c r="OUI755" s="43"/>
      <c r="OUJ755" s="43"/>
      <c r="OUK755" s="43"/>
      <c r="OUL755" s="43"/>
      <c r="OUM755" s="43"/>
      <c r="OUN755" s="43"/>
      <c r="OUO755" s="43"/>
      <c r="OUP755" s="43"/>
      <c r="OUQ755" s="43"/>
      <c r="OUR755" s="43"/>
      <c r="OUS755" s="43"/>
      <c r="OUT755" s="43"/>
      <c r="OUU755" s="43"/>
      <c r="OUV755" s="43"/>
      <c r="OUW755" s="43"/>
      <c r="OUX755" s="43"/>
      <c r="OUY755" s="43"/>
      <c r="OUZ755" s="43"/>
      <c r="OVA755" s="43"/>
      <c r="OVB755" s="43"/>
      <c r="OVC755" s="43"/>
      <c r="OVD755" s="43"/>
      <c r="OVE755" s="43"/>
      <c r="OVF755" s="43"/>
      <c r="OVG755" s="43"/>
      <c r="OVH755" s="43"/>
      <c r="OVI755" s="43"/>
      <c r="OVJ755" s="43"/>
      <c r="OVK755" s="43"/>
      <c r="OVL755" s="43"/>
      <c r="OVM755" s="43"/>
      <c r="OVN755" s="43"/>
      <c r="OVO755" s="43"/>
      <c r="OVP755" s="43"/>
      <c r="OVQ755" s="43"/>
      <c r="OVR755" s="43"/>
      <c r="OVS755" s="43"/>
      <c r="OVT755" s="43"/>
      <c r="OVU755" s="43"/>
      <c r="OVV755" s="43"/>
      <c r="OVW755" s="43"/>
      <c r="OVX755" s="43"/>
      <c r="OVY755" s="43"/>
      <c r="OVZ755" s="43"/>
      <c r="OWA755" s="43"/>
      <c r="OWB755" s="43"/>
      <c r="OWC755" s="43"/>
      <c r="OWD755" s="43"/>
      <c r="OWE755" s="43"/>
      <c r="OWF755" s="43"/>
      <c r="OWG755" s="43"/>
      <c r="OWH755" s="43"/>
      <c r="OWI755" s="43"/>
      <c r="OWJ755" s="43"/>
      <c r="OWK755" s="43"/>
      <c r="OWL755" s="43"/>
      <c r="OWM755" s="43"/>
      <c r="OWN755" s="43"/>
      <c r="OWO755" s="43"/>
      <c r="OWP755" s="43"/>
      <c r="OWQ755" s="43"/>
      <c r="OWR755" s="43"/>
      <c r="OWS755" s="43"/>
      <c r="OWT755" s="43"/>
      <c r="OWU755" s="43"/>
      <c r="OWV755" s="43"/>
      <c r="OWW755" s="43"/>
      <c r="OWX755" s="43"/>
      <c r="OWY755" s="43"/>
      <c r="OWZ755" s="43"/>
      <c r="OXA755" s="43"/>
      <c r="OXB755" s="43"/>
      <c r="OXC755" s="43"/>
      <c r="OXD755" s="43"/>
      <c r="OXE755" s="43"/>
      <c r="OXF755" s="43"/>
      <c r="OXG755" s="43"/>
      <c r="OXH755" s="43"/>
      <c r="OXI755" s="43"/>
      <c r="OXJ755" s="43"/>
      <c r="OXK755" s="43"/>
      <c r="OXL755" s="43"/>
      <c r="OXM755" s="43"/>
      <c r="OXN755" s="43"/>
      <c r="OXO755" s="43"/>
      <c r="OXP755" s="43"/>
      <c r="OXQ755" s="43"/>
      <c r="OXR755" s="43"/>
      <c r="OXS755" s="43"/>
      <c r="OXT755" s="43"/>
      <c r="OXU755" s="43"/>
      <c r="OXV755" s="43"/>
      <c r="OXW755" s="43"/>
      <c r="OXX755" s="43"/>
      <c r="OXY755" s="43"/>
      <c r="OXZ755" s="43"/>
      <c r="OYA755" s="43"/>
      <c r="OYB755" s="43"/>
      <c r="OYC755" s="43"/>
      <c r="OYD755" s="43"/>
      <c r="OYE755" s="43"/>
      <c r="OYF755" s="43"/>
      <c r="OYG755" s="43"/>
      <c r="OYH755" s="43"/>
      <c r="OYI755" s="43"/>
      <c r="OYJ755" s="43"/>
      <c r="OYK755" s="43"/>
      <c r="OYL755" s="43"/>
      <c r="OYM755" s="43"/>
      <c r="OYN755" s="43"/>
      <c r="OYO755" s="43"/>
      <c r="OYP755" s="43"/>
      <c r="OYQ755" s="43"/>
      <c r="OYR755" s="43"/>
      <c r="OYS755" s="43"/>
      <c r="OYT755" s="43"/>
      <c r="OYU755" s="43"/>
      <c r="OYV755" s="43"/>
      <c r="OYW755" s="43"/>
      <c r="OYX755" s="43"/>
      <c r="OYY755" s="43"/>
      <c r="OYZ755" s="43"/>
      <c r="OZA755" s="43"/>
      <c r="OZB755" s="43"/>
      <c r="OZC755" s="43"/>
      <c r="OZD755" s="43"/>
      <c r="OZE755" s="43"/>
      <c r="OZF755" s="43"/>
      <c r="OZG755" s="43"/>
      <c r="OZH755" s="43"/>
      <c r="OZI755" s="43"/>
      <c r="OZJ755" s="43"/>
      <c r="OZK755" s="43"/>
      <c r="OZL755" s="43"/>
      <c r="OZM755" s="43"/>
      <c r="OZN755" s="43"/>
      <c r="OZO755" s="43"/>
      <c r="OZP755" s="43"/>
      <c r="OZQ755" s="43"/>
      <c r="OZR755" s="43"/>
      <c r="OZS755" s="43"/>
      <c r="OZT755" s="43"/>
      <c r="OZU755" s="43"/>
      <c r="OZV755" s="43"/>
      <c r="OZW755" s="43"/>
      <c r="OZX755" s="43"/>
      <c r="OZY755" s="43"/>
      <c r="OZZ755" s="43"/>
      <c r="PAA755" s="43"/>
      <c r="PAB755" s="43"/>
      <c r="PAC755" s="43"/>
      <c r="PAD755" s="43"/>
      <c r="PAE755" s="43"/>
      <c r="PAF755" s="43"/>
      <c r="PAG755" s="43"/>
      <c r="PAH755" s="43"/>
      <c r="PAI755" s="43"/>
      <c r="PAJ755" s="43"/>
      <c r="PAK755" s="43"/>
      <c r="PAL755" s="43"/>
      <c r="PAM755" s="43"/>
      <c r="PAN755" s="43"/>
      <c r="PAO755" s="43"/>
      <c r="PAP755" s="43"/>
      <c r="PAQ755" s="43"/>
      <c r="PAR755" s="43"/>
      <c r="PAS755" s="43"/>
      <c r="PAT755" s="43"/>
      <c r="PAU755" s="43"/>
      <c r="PAV755" s="43"/>
      <c r="PAW755" s="43"/>
      <c r="PAX755" s="43"/>
      <c r="PAY755" s="43"/>
      <c r="PAZ755" s="43"/>
      <c r="PBA755" s="43"/>
      <c r="PBB755" s="43"/>
      <c r="PBC755" s="43"/>
      <c r="PBD755" s="43"/>
      <c r="PBE755" s="43"/>
      <c r="PBF755" s="43"/>
      <c r="PBG755" s="43"/>
      <c r="PBH755" s="43"/>
      <c r="PBI755" s="43"/>
      <c r="PBJ755" s="43"/>
      <c r="PBK755" s="43"/>
      <c r="PBL755" s="43"/>
      <c r="PBM755" s="43"/>
      <c r="PBN755" s="43"/>
      <c r="PBO755" s="43"/>
      <c r="PBP755" s="43"/>
      <c r="PBQ755" s="43"/>
      <c r="PBR755" s="43"/>
      <c r="PBS755" s="43"/>
      <c r="PBT755" s="43"/>
      <c r="PBU755" s="43"/>
      <c r="PBV755" s="43"/>
      <c r="PBW755" s="43"/>
      <c r="PBX755" s="43"/>
      <c r="PBY755" s="43"/>
      <c r="PBZ755" s="43"/>
      <c r="PCA755" s="43"/>
      <c r="PCB755" s="43"/>
      <c r="PCC755" s="43"/>
      <c r="PCD755" s="43"/>
      <c r="PCE755" s="43"/>
      <c r="PCF755" s="43"/>
      <c r="PCG755" s="43"/>
      <c r="PCH755" s="43"/>
      <c r="PCI755" s="43"/>
      <c r="PCJ755" s="43"/>
      <c r="PCK755" s="43"/>
      <c r="PCL755" s="43"/>
      <c r="PCM755" s="43"/>
      <c r="PCN755" s="43"/>
      <c r="PCO755" s="43"/>
      <c r="PCP755" s="43"/>
      <c r="PCQ755" s="43"/>
      <c r="PCR755" s="43"/>
      <c r="PCS755" s="43"/>
      <c r="PCT755" s="43"/>
      <c r="PCU755" s="43"/>
      <c r="PCV755" s="43"/>
      <c r="PCW755" s="43"/>
      <c r="PCX755" s="43"/>
      <c r="PCY755" s="43"/>
      <c r="PCZ755" s="43"/>
      <c r="PDA755" s="43"/>
      <c r="PDB755" s="43"/>
      <c r="PDC755" s="43"/>
      <c r="PDD755" s="43"/>
      <c r="PDE755" s="43"/>
      <c r="PDF755" s="43"/>
      <c r="PDG755" s="43"/>
      <c r="PDH755" s="43"/>
      <c r="PDI755" s="43"/>
      <c r="PDJ755" s="43"/>
      <c r="PDK755" s="43"/>
      <c r="PDL755" s="43"/>
      <c r="PDM755" s="43"/>
      <c r="PDN755" s="43"/>
      <c r="PDO755" s="43"/>
      <c r="PDP755" s="43"/>
      <c r="PDQ755" s="43"/>
      <c r="PDR755" s="43"/>
      <c r="PDS755" s="43"/>
      <c r="PDT755" s="43"/>
      <c r="PDU755" s="43"/>
      <c r="PDV755" s="43"/>
      <c r="PDW755" s="43"/>
      <c r="PDX755" s="43"/>
      <c r="PDY755" s="43"/>
      <c r="PDZ755" s="43"/>
      <c r="PEA755" s="43"/>
      <c r="PEB755" s="43"/>
      <c r="PEC755" s="43"/>
      <c r="PED755" s="43"/>
      <c r="PEE755" s="43"/>
      <c r="PEF755" s="43"/>
      <c r="PEG755" s="43"/>
      <c r="PEH755" s="43"/>
      <c r="PEI755" s="43"/>
      <c r="PEJ755" s="43"/>
      <c r="PEK755" s="43"/>
      <c r="PEL755" s="43"/>
      <c r="PEM755" s="43"/>
      <c r="PEN755" s="43"/>
      <c r="PEO755" s="43"/>
      <c r="PEP755" s="43"/>
      <c r="PEQ755" s="43"/>
      <c r="PER755" s="43"/>
      <c r="PES755" s="43"/>
      <c r="PET755" s="43"/>
      <c r="PEU755" s="43"/>
      <c r="PEV755" s="43"/>
      <c r="PEW755" s="43"/>
      <c r="PEX755" s="43"/>
      <c r="PEY755" s="43"/>
      <c r="PEZ755" s="43"/>
      <c r="PFA755" s="43"/>
      <c r="PFB755" s="43"/>
      <c r="PFC755" s="43"/>
      <c r="PFD755" s="43"/>
      <c r="PFE755" s="43"/>
      <c r="PFF755" s="43"/>
      <c r="PFG755" s="43"/>
      <c r="PFH755" s="43"/>
      <c r="PFI755" s="43"/>
      <c r="PFJ755" s="43"/>
      <c r="PFK755" s="43"/>
      <c r="PFL755" s="43"/>
      <c r="PFM755" s="43"/>
      <c r="PFN755" s="43"/>
      <c r="PFO755" s="43"/>
      <c r="PFP755" s="43"/>
      <c r="PFQ755" s="43"/>
      <c r="PFR755" s="43"/>
      <c r="PFS755" s="43"/>
      <c r="PFT755" s="43"/>
      <c r="PFU755" s="43"/>
      <c r="PFV755" s="43"/>
      <c r="PFW755" s="43"/>
      <c r="PFX755" s="43"/>
      <c r="PFY755" s="43"/>
      <c r="PFZ755" s="43"/>
      <c r="PGA755" s="43"/>
      <c r="PGB755" s="43"/>
      <c r="PGC755" s="43"/>
      <c r="PGD755" s="43"/>
      <c r="PGE755" s="43"/>
      <c r="PGF755" s="43"/>
      <c r="PGG755" s="43"/>
      <c r="PGH755" s="43"/>
      <c r="PGI755" s="43"/>
      <c r="PGJ755" s="43"/>
      <c r="PGK755" s="43"/>
      <c r="PGL755" s="43"/>
      <c r="PGM755" s="43"/>
      <c r="PGN755" s="43"/>
      <c r="PGO755" s="43"/>
      <c r="PGP755" s="43"/>
      <c r="PGQ755" s="43"/>
      <c r="PGR755" s="43"/>
      <c r="PGS755" s="43"/>
      <c r="PGT755" s="43"/>
      <c r="PGU755" s="43"/>
      <c r="PGV755" s="43"/>
      <c r="PGW755" s="43"/>
      <c r="PGX755" s="43"/>
      <c r="PGY755" s="43"/>
      <c r="PGZ755" s="43"/>
      <c r="PHA755" s="43"/>
      <c r="PHB755" s="43"/>
      <c r="PHC755" s="43"/>
      <c r="PHD755" s="43"/>
      <c r="PHE755" s="43"/>
      <c r="PHF755" s="43"/>
      <c r="PHG755" s="43"/>
      <c r="PHH755" s="43"/>
      <c r="PHI755" s="43"/>
      <c r="PHJ755" s="43"/>
      <c r="PHK755" s="43"/>
      <c r="PHL755" s="43"/>
      <c r="PHM755" s="43"/>
      <c r="PHN755" s="43"/>
      <c r="PHO755" s="43"/>
      <c r="PHP755" s="43"/>
      <c r="PHQ755" s="43"/>
      <c r="PHR755" s="43"/>
      <c r="PHS755" s="43"/>
      <c r="PHT755" s="43"/>
      <c r="PHU755" s="43"/>
      <c r="PHV755" s="43"/>
      <c r="PHW755" s="43"/>
      <c r="PHX755" s="43"/>
      <c r="PHY755" s="43"/>
      <c r="PHZ755" s="43"/>
      <c r="PIA755" s="43"/>
      <c r="PIB755" s="43"/>
      <c r="PIC755" s="43"/>
      <c r="PID755" s="43"/>
      <c r="PIE755" s="43"/>
      <c r="PIF755" s="43"/>
      <c r="PIG755" s="43"/>
      <c r="PIH755" s="43"/>
      <c r="PII755" s="43"/>
      <c r="PIJ755" s="43"/>
      <c r="PIK755" s="43"/>
      <c r="PIL755" s="43"/>
      <c r="PIM755" s="43"/>
      <c r="PIN755" s="43"/>
      <c r="PIO755" s="43"/>
      <c r="PIP755" s="43"/>
      <c r="PIQ755" s="43"/>
      <c r="PIR755" s="43"/>
      <c r="PIS755" s="43"/>
      <c r="PIT755" s="43"/>
      <c r="PIU755" s="43"/>
      <c r="PIV755" s="43"/>
      <c r="PIW755" s="43"/>
      <c r="PIX755" s="43"/>
      <c r="PIY755" s="43"/>
      <c r="PIZ755" s="43"/>
      <c r="PJA755" s="43"/>
      <c r="PJB755" s="43"/>
      <c r="PJC755" s="43"/>
      <c r="PJD755" s="43"/>
      <c r="PJE755" s="43"/>
      <c r="PJF755" s="43"/>
      <c r="PJG755" s="43"/>
      <c r="PJH755" s="43"/>
      <c r="PJI755" s="43"/>
      <c r="PJJ755" s="43"/>
      <c r="PJK755" s="43"/>
      <c r="PJL755" s="43"/>
      <c r="PJM755" s="43"/>
      <c r="PJN755" s="43"/>
      <c r="PJO755" s="43"/>
      <c r="PJP755" s="43"/>
      <c r="PJQ755" s="43"/>
      <c r="PJR755" s="43"/>
      <c r="PJS755" s="43"/>
      <c r="PJT755" s="43"/>
      <c r="PJU755" s="43"/>
      <c r="PJV755" s="43"/>
      <c r="PJW755" s="43"/>
      <c r="PJX755" s="43"/>
      <c r="PJY755" s="43"/>
      <c r="PJZ755" s="43"/>
      <c r="PKA755" s="43"/>
      <c r="PKB755" s="43"/>
      <c r="PKC755" s="43"/>
      <c r="PKD755" s="43"/>
      <c r="PKE755" s="43"/>
      <c r="PKF755" s="43"/>
      <c r="PKG755" s="43"/>
      <c r="PKH755" s="43"/>
      <c r="PKI755" s="43"/>
      <c r="PKJ755" s="43"/>
      <c r="PKK755" s="43"/>
      <c r="PKL755" s="43"/>
      <c r="PKM755" s="43"/>
      <c r="PKN755" s="43"/>
      <c r="PKO755" s="43"/>
      <c r="PKP755" s="43"/>
      <c r="PKQ755" s="43"/>
      <c r="PKR755" s="43"/>
      <c r="PKS755" s="43"/>
      <c r="PKT755" s="43"/>
      <c r="PKU755" s="43"/>
      <c r="PKV755" s="43"/>
      <c r="PKW755" s="43"/>
      <c r="PKX755" s="43"/>
      <c r="PKY755" s="43"/>
      <c r="PKZ755" s="43"/>
      <c r="PLA755" s="43"/>
      <c r="PLB755" s="43"/>
      <c r="PLC755" s="43"/>
      <c r="PLD755" s="43"/>
      <c r="PLE755" s="43"/>
      <c r="PLF755" s="43"/>
      <c r="PLG755" s="43"/>
      <c r="PLH755" s="43"/>
      <c r="PLI755" s="43"/>
      <c r="PLJ755" s="43"/>
      <c r="PLK755" s="43"/>
      <c r="PLL755" s="43"/>
      <c r="PLM755" s="43"/>
      <c r="PLN755" s="43"/>
      <c r="PLO755" s="43"/>
      <c r="PLP755" s="43"/>
      <c r="PLQ755" s="43"/>
      <c r="PLR755" s="43"/>
      <c r="PLS755" s="43"/>
      <c r="PLT755" s="43"/>
      <c r="PLU755" s="43"/>
      <c r="PLV755" s="43"/>
      <c r="PLW755" s="43"/>
      <c r="PLX755" s="43"/>
      <c r="PLY755" s="43"/>
      <c r="PLZ755" s="43"/>
      <c r="PMA755" s="43"/>
      <c r="PMB755" s="43"/>
      <c r="PMC755" s="43"/>
      <c r="PMD755" s="43"/>
      <c r="PME755" s="43"/>
      <c r="PMF755" s="43"/>
      <c r="PMG755" s="43"/>
      <c r="PMH755" s="43"/>
      <c r="PMI755" s="43"/>
      <c r="PMJ755" s="43"/>
      <c r="PMK755" s="43"/>
      <c r="PML755" s="43"/>
      <c r="PMM755" s="43"/>
      <c r="PMN755" s="43"/>
      <c r="PMO755" s="43"/>
      <c r="PMP755" s="43"/>
      <c r="PMQ755" s="43"/>
      <c r="PMR755" s="43"/>
      <c r="PMS755" s="43"/>
      <c r="PMT755" s="43"/>
      <c r="PMU755" s="43"/>
      <c r="PMV755" s="43"/>
      <c r="PMW755" s="43"/>
      <c r="PMX755" s="43"/>
      <c r="PMY755" s="43"/>
      <c r="PMZ755" s="43"/>
      <c r="PNA755" s="43"/>
      <c r="PNB755" s="43"/>
      <c r="PNC755" s="43"/>
      <c r="PND755" s="43"/>
      <c r="PNE755" s="43"/>
      <c r="PNF755" s="43"/>
      <c r="PNG755" s="43"/>
      <c r="PNH755" s="43"/>
      <c r="PNI755" s="43"/>
      <c r="PNJ755" s="43"/>
      <c r="PNK755" s="43"/>
      <c r="PNL755" s="43"/>
      <c r="PNM755" s="43"/>
      <c r="PNN755" s="43"/>
      <c r="PNO755" s="43"/>
      <c r="PNP755" s="43"/>
      <c r="PNQ755" s="43"/>
      <c r="PNR755" s="43"/>
      <c r="PNS755" s="43"/>
      <c r="PNT755" s="43"/>
      <c r="PNU755" s="43"/>
      <c r="PNV755" s="43"/>
      <c r="PNW755" s="43"/>
      <c r="PNX755" s="43"/>
      <c r="PNY755" s="43"/>
      <c r="PNZ755" s="43"/>
      <c r="POA755" s="43"/>
      <c r="POB755" s="43"/>
      <c r="POC755" s="43"/>
      <c r="POD755" s="43"/>
      <c r="POE755" s="43"/>
      <c r="POF755" s="43"/>
      <c r="POG755" s="43"/>
      <c r="POH755" s="43"/>
      <c r="POI755" s="43"/>
      <c r="POJ755" s="43"/>
      <c r="POK755" s="43"/>
      <c r="POL755" s="43"/>
      <c r="POM755" s="43"/>
      <c r="PON755" s="43"/>
      <c r="POO755" s="43"/>
      <c r="POP755" s="43"/>
      <c r="POQ755" s="43"/>
      <c r="POR755" s="43"/>
      <c r="POS755" s="43"/>
      <c r="POT755" s="43"/>
      <c r="POU755" s="43"/>
      <c r="POV755" s="43"/>
      <c r="POW755" s="43"/>
      <c r="POX755" s="43"/>
      <c r="POY755" s="43"/>
      <c r="POZ755" s="43"/>
      <c r="PPA755" s="43"/>
      <c r="PPB755" s="43"/>
      <c r="PPC755" s="43"/>
      <c r="PPD755" s="43"/>
      <c r="PPE755" s="43"/>
      <c r="PPF755" s="43"/>
      <c r="PPG755" s="43"/>
      <c r="PPH755" s="43"/>
      <c r="PPI755" s="43"/>
      <c r="PPJ755" s="43"/>
      <c r="PPK755" s="43"/>
      <c r="PPL755" s="43"/>
      <c r="PPM755" s="43"/>
      <c r="PPN755" s="43"/>
      <c r="PPO755" s="43"/>
      <c r="PPP755" s="43"/>
      <c r="PPQ755" s="43"/>
      <c r="PPR755" s="43"/>
      <c r="PPS755" s="43"/>
      <c r="PPT755" s="43"/>
      <c r="PPU755" s="43"/>
      <c r="PPV755" s="43"/>
      <c r="PPW755" s="43"/>
      <c r="PPX755" s="43"/>
      <c r="PPY755" s="43"/>
      <c r="PPZ755" s="43"/>
      <c r="PQA755" s="43"/>
      <c r="PQB755" s="43"/>
      <c r="PQC755" s="43"/>
      <c r="PQD755" s="43"/>
      <c r="PQE755" s="43"/>
      <c r="PQF755" s="43"/>
      <c r="PQG755" s="43"/>
      <c r="PQH755" s="43"/>
      <c r="PQI755" s="43"/>
      <c r="PQJ755" s="43"/>
      <c r="PQK755" s="43"/>
      <c r="PQL755" s="43"/>
      <c r="PQM755" s="43"/>
      <c r="PQN755" s="43"/>
      <c r="PQO755" s="43"/>
      <c r="PQP755" s="43"/>
      <c r="PQQ755" s="43"/>
      <c r="PQR755" s="43"/>
      <c r="PQS755" s="43"/>
      <c r="PQT755" s="43"/>
      <c r="PQU755" s="43"/>
      <c r="PQV755" s="43"/>
      <c r="PQW755" s="43"/>
      <c r="PQX755" s="43"/>
      <c r="PQY755" s="43"/>
      <c r="PQZ755" s="43"/>
      <c r="PRA755" s="43"/>
      <c r="PRB755" s="43"/>
      <c r="PRC755" s="43"/>
      <c r="PRD755" s="43"/>
      <c r="PRE755" s="43"/>
      <c r="PRF755" s="43"/>
      <c r="PRG755" s="43"/>
      <c r="PRH755" s="43"/>
      <c r="PRI755" s="43"/>
      <c r="PRJ755" s="43"/>
      <c r="PRK755" s="43"/>
      <c r="PRL755" s="43"/>
      <c r="PRM755" s="43"/>
      <c r="PRN755" s="43"/>
      <c r="PRO755" s="43"/>
      <c r="PRP755" s="43"/>
      <c r="PRQ755" s="43"/>
      <c r="PRR755" s="43"/>
      <c r="PRS755" s="43"/>
      <c r="PRT755" s="43"/>
      <c r="PRU755" s="43"/>
      <c r="PRV755" s="43"/>
      <c r="PRW755" s="43"/>
      <c r="PRX755" s="43"/>
      <c r="PRY755" s="43"/>
      <c r="PRZ755" s="43"/>
      <c r="PSA755" s="43"/>
      <c r="PSB755" s="43"/>
      <c r="PSC755" s="43"/>
      <c r="PSD755" s="43"/>
      <c r="PSE755" s="43"/>
      <c r="PSF755" s="43"/>
      <c r="PSG755" s="43"/>
      <c r="PSH755" s="43"/>
      <c r="PSI755" s="43"/>
      <c r="PSJ755" s="43"/>
      <c r="PSK755" s="43"/>
      <c r="PSL755" s="43"/>
      <c r="PSM755" s="43"/>
      <c r="PSN755" s="43"/>
      <c r="PSO755" s="43"/>
      <c r="PSP755" s="43"/>
      <c r="PSQ755" s="43"/>
      <c r="PSR755" s="43"/>
      <c r="PSS755" s="43"/>
      <c r="PST755" s="43"/>
      <c r="PSU755" s="43"/>
      <c r="PSV755" s="43"/>
      <c r="PSW755" s="43"/>
      <c r="PSX755" s="43"/>
      <c r="PSY755" s="43"/>
      <c r="PSZ755" s="43"/>
      <c r="PTA755" s="43"/>
      <c r="PTB755" s="43"/>
      <c r="PTC755" s="43"/>
      <c r="PTD755" s="43"/>
      <c r="PTE755" s="43"/>
      <c r="PTF755" s="43"/>
      <c r="PTG755" s="43"/>
      <c r="PTH755" s="43"/>
      <c r="PTI755" s="43"/>
      <c r="PTJ755" s="43"/>
      <c r="PTK755" s="43"/>
      <c r="PTL755" s="43"/>
      <c r="PTM755" s="43"/>
      <c r="PTN755" s="43"/>
      <c r="PTO755" s="43"/>
      <c r="PTP755" s="43"/>
      <c r="PTQ755" s="43"/>
      <c r="PTR755" s="43"/>
      <c r="PTS755" s="43"/>
      <c r="PTT755" s="43"/>
      <c r="PTU755" s="43"/>
      <c r="PTV755" s="43"/>
      <c r="PTW755" s="43"/>
      <c r="PTX755" s="43"/>
      <c r="PTY755" s="43"/>
      <c r="PTZ755" s="43"/>
      <c r="PUA755" s="43"/>
      <c r="PUB755" s="43"/>
      <c r="PUC755" s="43"/>
      <c r="PUD755" s="43"/>
      <c r="PUE755" s="43"/>
      <c r="PUF755" s="43"/>
      <c r="PUG755" s="43"/>
      <c r="PUH755" s="43"/>
      <c r="PUI755" s="43"/>
      <c r="PUJ755" s="43"/>
      <c r="PUK755" s="43"/>
      <c r="PUL755" s="43"/>
      <c r="PUM755" s="43"/>
      <c r="PUN755" s="43"/>
      <c r="PUO755" s="43"/>
      <c r="PUP755" s="43"/>
      <c r="PUQ755" s="43"/>
      <c r="PUR755" s="43"/>
      <c r="PUS755" s="43"/>
      <c r="PUT755" s="43"/>
      <c r="PUU755" s="43"/>
      <c r="PUV755" s="43"/>
      <c r="PUW755" s="43"/>
      <c r="PUX755" s="43"/>
      <c r="PUY755" s="43"/>
      <c r="PUZ755" s="43"/>
      <c r="PVA755" s="43"/>
      <c r="PVB755" s="43"/>
      <c r="PVC755" s="43"/>
      <c r="PVD755" s="43"/>
      <c r="PVE755" s="43"/>
      <c r="PVF755" s="43"/>
      <c r="PVG755" s="43"/>
      <c r="PVH755" s="43"/>
      <c r="PVI755" s="43"/>
      <c r="PVJ755" s="43"/>
      <c r="PVK755" s="43"/>
      <c r="PVL755" s="43"/>
      <c r="PVM755" s="43"/>
      <c r="PVN755" s="43"/>
      <c r="PVO755" s="43"/>
      <c r="PVP755" s="43"/>
      <c r="PVQ755" s="43"/>
      <c r="PVR755" s="43"/>
      <c r="PVS755" s="43"/>
      <c r="PVT755" s="43"/>
      <c r="PVU755" s="43"/>
      <c r="PVV755" s="43"/>
      <c r="PVW755" s="43"/>
      <c r="PVX755" s="43"/>
      <c r="PVY755" s="43"/>
      <c r="PVZ755" s="43"/>
      <c r="PWA755" s="43"/>
      <c r="PWB755" s="43"/>
      <c r="PWC755" s="43"/>
      <c r="PWD755" s="43"/>
      <c r="PWE755" s="43"/>
      <c r="PWF755" s="43"/>
      <c r="PWG755" s="43"/>
      <c r="PWH755" s="43"/>
      <c r="PWI755" s="43"/>
      <c r="PWJ755" s="43"/>
      <c r="PWK755" s="43"/>
      <c r="PWL755" s="43"/>
      <c r="PWM755" s="43"/>
      <c r="PWN755" s="43"/>
      <c r="PWO755" s="43"/>
      <c r="PWP755" s="43"/>
      <c r="PWQ755" s="43"/>
      <c r="PWR755" s="43"/>
      <c r="PWS755" s="43"/>
      <c r="PWT755" s="43"/>
      <c r="PWU755" s="43"/>
      <c r="PWV755" s="43"/>
      <c r="PWW755" s="43"/>
      <c r="PWX755" s="43"/>
      <c r="PWY755" s="43"/>
      <c r="PWZ755" s="43"/>
      <c r="PXA755" s="43"/>
      <c r="PXB755" s="43"/>
      <c r="PXC755" s="43"/>
      <c r="PXD755" s="43"/>
      <c r="PXE755" s="43"/>
      <c r="PXF755" s="43"/>
      <c r="PXG755" s="43"/>
      <c r="PXH755" s="43"/>
      <c r="PXI755" s="43"/>
      <c r="PXJ755" s="43"/>
      <c r="PXK755" s="43"/>
      <c r="PXL755" s="43"/>
      <c r="PXM755" s="43"/>
      <c r="PXN755" s="43"/>
      <c r="PXO755" s="43"/>
      <c r="PXP755" s="43"/>
      <c r="PXQ755" s="43"/>
      <c r="PXR755" s="43"/>
      <c r="PXS755" s="43"/>
      <c r="PXT755" s="43"/>
      <c r="PXU755" s="43"/>
      <c r="PXV755" s="43"/>
      <c r="PXW755" s="43"/>
      <c r="PXX755" s="43"/>
      <c r="PXY755" s="43"/>
      <c r="PXZ755" s="43"/>
      <c r="PYA755" s="43"/>
      <c r="PYB755" s="43"/>
      <c r="PYC755" s="43"/>
      <c r="PYD755" s="43"/>
      <c r="PYE755" s="43"/>
      <c r="PYF755" s="43"/>
      <c r="PYG755" s="43"/>
      <c r="PYH755" s="43"/>
      <c r="PYI755" s="43"/>
      <c r="PYJ755" s="43"/>
      <c r="PYK755" s="43"/>
      <c r="PYL755" s="43"/>
      <c r="PYM755" s="43"/>
      <c r="PYN755" s="43"/>
      <c r="PYO755" s="43"/>
      <c r="PYP755" s="43"/>
      <c r="PYQ755" s="43"/>
      <c r="PYR755" s="43"/>
      <c r="PYS755" s="43"/>
      <c r="PYT755" s="43"/>
      <c r="PYU755" s="43"/>
      <c r="PYV755" s="43"/>
      <c r="PYW755" s="43"/>
      <c r="PYX755" s="43"/>
      <c r="PYY755" s="43"/>
      <c r="PYZ755" s="43"/>
      <c r="PZA755" s="43"/>
      <c r="PZB755" s="43"/>
      <c r="PZC755" s="43"/>
      <c r="PZD755" s="43"/>
      <c r="PZE755" s="43"/>
      <c r="PZF755" s="43"/>
      <c r="PZG755" s="43"/>
      <c r="PZH755" s="43"/>
      <c r="PZI755" s="43"/>
      <c r="PZJ755" s="43"/>
      <c r="PZK755" s="43"/>
      <c r="PZL755" s="43"/>
      <c r="PZM755" s="43"/>
      <c r="PZN755" s="43"/>
      <c r="PZO755" s="43"/>
      <c r="PZP755" s="43"/>
      <c r="PZQ755" s="43"/>
      <c r="PZR755" s="43"/>
      <c r="PZS755" s="43"/>
      <c r="PZT755" s="43"/>
      <c r="PZU755" s="43"/>
      <c r="PZV755" s="43"/>
      <c r="PZW755" s="43"/>
      <c r="PZX755" s="43"/>
      <c r="PZY755" s="43"/>
      <c r="PZZ755" s="43"/>
      <c r="QAA755" s="43"/>
      <c r="QAB755" s="43"/>
      <c r="QAC755" s="43"/>
      <c r="QAD755" s="43"/>
      <c r="QAE755" s="43"/>
      <c r="QAF755" s="43"/>
      <c r="QAG755" s="43"/>
      <c r="QAH755" s="43"/>
      <c r="QAI755" s="43"/>
      <c r="QAJ755" s="43"/>
      <c r="QAK755" s="43"/>
      <c r="QAL755" s="43"/>
      <c r="QAM755" s="43"/>
      <c r="QAN755" s="43"/>
      <c r="QAO755" s="43"/>
      <c r="QAP755" s="43"/>
      <c r="QAQ755" s="43"/>
      <c r="QAR755" s="43"/>
      <c r="QAS755" s="43"/>
      <c r="QAT755" s="43"/>
      <c r="QAU755" s="43"/>
      <c r="QAV755" s="43"/>
      <c r="QAW755" s="43"/>
      <c r="QAX755" s="43"/>
      <c r="QAY755" s="43"/>
      <c r="QAZ755" s="43"/>
      <c r="QBA755" s="43"/>
      <c r="QBB755" s="43"/>
      <c r="QBC755" s="43"/>
      <c r="QBD755" s="43"/>
      <c r="QBE755" s="43"/>
      <c r="QBF755" s="43"/>
      <c r="QBG755" s="43"/>
      <c r="QBH755" s="43"/>
      <c r="QBI755" s="43"/>
      <c r="QBJ755" s="43"/>
      <c r="QBK755" s="43"/>
      <c r="QBL755" s="43"/>
      <c r="QBM755" s="43"/>
      <c r="QBN755" s="43"/>
      <c r="QBO755" s="43"/>
      <c r="QBP755" s="43"/>
      <c r="QBQ755" s="43"/>
      <c r="QBR755" s="43"/>
      <c r="QBS755" s="43"/>
      <c r="QBT755" s="43"/>
      <c r="QBU755" s="43"/>
      <c r="QBV755" s="43"/>
      <c r="QBW755" s="43"/>
      <c r="QBX755" s="43"/>
      <c r="QBY755" s="43"/>
      <c r="QBZ755" s="43"/>
      <c r="QCA755" s="43"/>
      <c r="QCB755" s="43"/>
      <c r="QCC755" s="43"/>
      <c r="QCD755" s="43"/>
      <c r="QCE755" s="43"/>
      <c r="QCF755" s="43"/>
      <c r="QCG755" s="43"/>
      <c r="QCH755" s="43"/>
      <c r="QCI755" s="43"/>
      <c r="QCJ755" s="43"/>
      <c r="QCK755" s="43"/>
      <c r="QCL755" s="43"/>
      <c r="QCM755" s="43"/>
      <c r="QCN755" s="43"/>
      <c r="QCO755" s="43"/>
      <c r="QCP755" s="43"/>
      <c r="QCQ755" s="43"/>
      <c r="QCR755" s="43"/>
      <c r="QCS755" s="43"/>
      <c r="QCT755" s="43"/>
      <c r="QCU755" s="43"/>
      <c r="QCV755" s="43"/>
      <c r="QCW755" s="43"/>
      <c r="QCX755" s="43"/>
      <c r="QCY755" s="43"/>
      <c r="QCZ755" s="43"/>
      <c r="QDA755" s="43"/>
      <c r="QDB755" s="43"/>
      <c r="QDC755" s="43"/>
      <c r="QDD755" s="43"/>
      <c r="QDE755" s="43"/>
      <c r="QDF755" s="43"/>
      <c r="QDG755" s="43"/>
      <c r="QDH755" s="43"/>
      <c r="QDI755" s="43"/>
      <c r="QDJ755" s="43"/>
      <c r="QDK755" s="43"/>
      <c r="QDL755" s="43"/>
      <c r="QDM755" s="43"/>
      <c r="QDN755" s="43"/>
      <c r="QDO755" s="43"/>
      <c r="QDP755" s="43"/>
      <c r="QDQ755" s="43"/>
      <c r="QDR755" s="43"/>
      <c r="QDS755" s="43"/>
      <c r="QDT755" s="43"/>
      <c r="QDU755" s="43"/>
      <c r="QDV755" s="43"/>
      <c r="QDW755" s="43"/>
      <c r="QDX755" s="43"/>
      <c r="QDY755" s="43"/>
      <c r="QDZ755" s="43"/>
      <c r="QEA755" s="43"/>
      <c r="QEB755" s="43"/>
      <c r="QEC755" s="43"/>
      <c r="QED755" s="43"/>
      <c r="QEE755" s="43"/>
      <c r="QEF755" s="43"/>
      <c r="QEG755" s="43"/>
      <c r="QEH755" s="43"/>
      <c r="QEI755" s="43"/>
      <c r="QEJ755" s="43"/>
      <c r="QEK755" s="43"/>
      <c r="QEL755" s="43"/>
      <c r="QEM755" s="43"/>
      <c r="QEN755" s="43"/>
      <c r="QEO755" s="43"/>
      <c r="QEP755" s="43"/>
      <c r="QEQ755" s="43"/>
      <c r="QER755" s="43"/>
      <c r="QES755" s="43"/>
      <c r="QET755" s="43"/>
      <c r="QEU755" s="43"/>
      <c r="QEV755" s="43"/>
      <c r="QEW755" s="43"/>
      <c r="QEX755" s="43"/>
      <c r="QEY755" s="43"/>
      <c r="QEZ755" s="43"/>
      <c r="QFA755" s="43"/>
      <c r="QFB755" s="43"/>
      <c r="QFC755" s="43"/>
      <c r="QFD755" s="43"/>
      <c r="QFE755" s="43"/>
      <c r="QFF755" s="43"/>
      <c r="QFG755" s="43"/>
      <c r="QFH755" s="43"/>
      <c r="QFI755" s="43"/>
      <c r="QFJ755" s="43"/>
      <c r="QFK755" s="43"/>
      <c r="QFL755" s="43"/>
      <c r="QFM755" s="43"/>
      <c r="QFN755" s="43"/>
      <c r="QFO755" s="43"/>
      <c r="QFP755" s="43"/>
      <c r="QFQ755" s="43"/>
      <c r="QFR755" s="43"/>
      <c r="QFS755" s="43"/>
      <c r="QFT755" s="43"/>
      <c r="QFU755" s="43"/>
      <c r="QFV755" s="43"/>
      <c r="QFW755" s="43"/>
      <c r="QFX755" s="43"/>
      <c r="QFY755" s="43"/>
      <c r="QFZ755" s="43"/>
      <c r="QGA755" s="43"/>
      <c r="QGB755" s="43"/>
      <c r="QGC755" s="43"/>
      <c r="QGD755" s="43"/>
      <c r="QGE755" s="43"/>
      <c r="QGF755" s="43"/>
      <c r="QGG755" s="43"/>
      <c r="QGH755" s="43"/>
      <c r="QGI755" s="43"/>
      <c r="QGJ755" s="43"/>
      <c r="QGK755" s="43"/>
      <c r="QGL755" s="43"/>
      <c r="QGM755" s="43"/>
      <c r="QGN755" s="43"/>
      <c r="QGO755" s="43"/>
      <c r="QGP755" s="43"/>
      <c r="QGQ755" s="43"/>
      <c r="QGR755" s="43"/>
      <c r="QGS755" s="43"/>
      <c r="QGT755" s="43"/>
      <c r="QGU755" s="43"/>
      <c r="QGV755" s="43"/>
      <c r="QGW755" s="43"/>
      <c r="QGX755" s="43"/>
      <c r="QGY755" s="43"/>
      <c r="QGZ755" s="43"/>
      <c r="QHA755" s="43"/>
      <c r="QHB755" s="43"/>
      <c r="QHC755" s="43"/>
      <c r="QHD755" s="43"/>
      <c r="QHE755" s="43"/>
      <c r="QHF755" s="43"/>
      <c r="QHG755" s="43"/>
      <c r="QHH755" s="43"/>
      <c r="QHI755" s="43"/>
      <c r="QHJ755" s="43"/>
      <c r="QHK755" s="43"/>
      <c r="QHL755" s="43"/>
      <c r="QHM755" s="43"/>
      <c r="QHN755" s="43"/>
      <c r="QHO755" s="43"/>
      <c r="QHP755" s="43"/>
      <c r="QHQ755" s="43"/>
      <c r="QHR755" s="43"/>
      <c r="QHS755" s="43"/>
      <c r="QHT755" s="43"/>
      <c r="QHU755" s="43"/>
      <c r="QHV755" s="43"/>
      <c r="QHW755" s="43"/>
      <c r="QHX755" s="43"/>
      <c r="QHY755" s="43"/>
      <c r="QHZ755" s="43"/>
      <c r="QIA755" s="43"/>
      <c r="QIB755" s="43"/>
      <c r="QIC755" s="43"/>
      <c r="QID755" s="43"/>
      <c r="QIE755" s="43"/>
      <c r="QIF755" s="43"/>
      <c r="QIG755" s="43"/>
      <c r="QIH755" s="43"/>
      <c r="QII755" s="43"/>
      <c r="QIJ755" s="43"/>
      <c r="QIK755" s="43"/>
      <c r="QIL755" s="43"/>
      <c r="QIM755" s="43"/>
      <c r="QIN755" s="43"/>
      <c r="QIO755" s="43"/>
      <c r="QIP755" s="43"/>
      <c r="QIQ755" s="43"/>
      <c r="QIR755" s="43"/>
      <c r="QIS755" s="43"/>
      <c r="QIT755" s="43"/>
      <c r="QIU755" s="43"/>
      <c r="QIV755" s="43"/>
      <c r="QIW755" s="43"/>
      <c r="QIX755" s="43"/>
      <c r="QIY755" s="43"/>
      <c r="QIZ755" s="43"/>
      <c r="QJA755" s="43"/>
      <c r="QJB755" s="43"/>
      <c r="QJC755" s="43"/>
      <c r="QJD755" s="43"/>
      <c r="QJE755" s="43"/>
      <c r="QJF755" s="43"/>
      <c r="QJG755" s="43"/>
      <c r="QJH755" s="43"/>
      <c r="QJI755" s="43"/>
      <c r="QJJ755" s="43"/>
      <c r="QJK755" s="43"/>
      <c r="QJL755" s="43"/>
      <c r="QJM755" s="43"/>
      <c r="QJN755" s="43"/>
      <c r="QJO755" s="43"/>
      <c r="QJP755" s="43"/>
      <c r="QJQ755" s="43"/>
      <c r="QJR755" s="43"/>
      <c r="QJS755" s="43"/>
      <c r="QJT755" s="43"/>
      <c r="QJU755" s="43"/>
      <c r="QJV755" s="43"/>
      <c r="QJW755" s="43"/>
      <c r="QJX755" s="43"/>
      <c r="QJY755" s="43"/>
      <c r="QJZ755" s="43"/>
      <c r="QKA755" s="43"/>
      <c r="QKB755" s="43"/>
      <c r="QKC755" s="43"/>
      <c r="QKD755" s="43"/>
      <c r="QKE755" s="43"/>
      <c r="QKF755" s="43"/>
      <c r="QKG755" s="43"/>
      <c r="QKH755" s="43"/>
      <c r="QKI755" s="43"/>
      <c r="QKJ755" s="43"/>
      <c r="QKK755" s="43"/>
      <c r="QKL755" s="43"/>
      <c r="QKM755" s="43"/>
      <c r="QKN755" s="43"/>
      <c r="QKO755" s="43"/>
      <c r="QKP755" s="43"/>
      <c r="QKQ755" s="43"/>
      <c r="QKR755" s="43"/>
      <c r="QKS755" s="43"/>
      <c r="QKT755" s="43"/>
      <c r="QKU755" s="43"/>
      <c r="QKV755" s="43"/>
      <c r="QKW755" s="43"/>
      <c r="QKX755" s="43"/>
      <c r="QKY755" s="43"/>
      <c r="QKZ755" s="43"/>
      <c r="QLA755" s="43"/>
      <c r="QLB755" s="43"/>
      <c r="QLC755" s="43"/>
      <c r="QLD755" s="43"/>
      <c r="QLE755" s="43"/>
      <c r="QLF755" s="43"/>
      <c r="QLG755" s="43"/>
      <c r="QLH755" s="43"/>
      <c r="QLI755" s="43"/>
      <c r="QLJ755" s="43"/>
      <c r="QLK755" s="43"/>
      <c r="QLL755" s="43"/>
      <c r="QLM755" s="43"/>
      <c r="QLN755" s="43"/>
      <c r="QLO755" s="43"/>
      <c r="QLP755" s="43"/>
      <c r="QLQ755" s="43"/>
      <c r="QLR755" s="43"/>
      <c r="QLS755" s="43"/>
      <c r="QLT755" s="43"/>
      <c r="QLU755" s="43"/>
      <c r="QLV755" s="43"/>
      <c r="QLW755" s="43"/>
      <c r="QLX755" s="43"/>
      <c r="QLY755" s="43"/>
      <c r="QLZ755" s="43"/>
      <c r="QMA755" s="43"/>
      <c r="QMB755" s="43"/>
      <c r="QMC755" s="43"/>
      <c r="QMD755" s="43"/>
      <c r="QME755" s="43"/>
      <c r="QMF755" s="43"/>
      <c r="QMG755" s="43"/>
      <c r="QMH755" s="43"/>
      <c r="QMI755" s="43"/>
      <c r="QMJ755" s="43"/>
      <c r="QMK755" s="43"/>
      <c r="QML755" s="43"/>
      <c r="QMM755" s="43"/>
      <c r="QMN755" s="43"/>
      <c r="QMO755" s="43"/>
      <c r="QMP755" s="43"/>
      <c r="QMQ755" s="43"/>
      <c r="QMR755" s="43"/>
      <c r="QMS755" s="43"/>
      <c r="QMT755" s="43"/>
      <c r="QMU755" s="43"/>
      <c r="QMV755" s="43"/>
      <c r="QMW755" s="43"/>
      <c r="QMX755" s="43"/>
      <c r="QMY755" s="43"/>
      <c r="QMZ755" s="43"/>
      <c r="QNA755" s="43"/>
      <c r="QNB755" s="43"/>
      <c r="QNC755" s="43"/>
      <c r="QND755" s="43"/>
      <c r="QNE755" s="43"/>
      <c r="QNF755" s="43"/>
      <c r="QNG755" s="43"/>
      <c r="QNH755" s="43"/>
      <c r="QNI755" s="43"/>
      <c r="QNJ755" s="43"/>
      <c r="QNK755" s="43"/>
      <c r="QNL755" s="43"/>
      <c r="QNM755" s="43"/>
      <c r="QNN755" s="43"/>
      <c r="QNO755" s="43"/>
      <c r="QNP755" s="43"/>
      <c r="QNQ755" s="43"/>
      <c r="QNR755" s="43"/>
      <c r="QNS755" s="43"/>
      <c r="QNT755" s="43"/>
      <c r="QNU755" s="43"/>
      <c r="QNV755" s="43"/>
      <c r="QNW755" s="43"/>
      <c r="QNX755" s="43"/>
      <c r="QNY755" s="43"/>
      <c r="QNZ755" s="43"/>
      <c r="QOA755" s="43"/>
      <c r="QOB755" s="43"/>
      <c r="QOC755" s="43"/>
      <c r="QOD755" s="43"/>
      <c r="QOE755" s="43"/>
      <c r="QOF755" s="43"/>
      <c r="QOG755" s="43"/>
      <c r="QOH755" s="43"/>
      <c r="QOI755" s="43"/>
      <c r="QOJ755" s="43"/>
      <c r="QOK755" s="43"/>
      <c r="QOL755" s="43"/>
      <c r="QOM755" s="43"/>
      <c r="QON755" s="43"/>
      <c r="QOO755" s="43"/>
      <c r="QOP755" s="43"/>
      <c r="QOQ755" s="43"/>
      <c r="QOR755" s="43"/>
      <c r="QOS755" s="43"/>
      <c r="QOT755" s="43"/>
      <c r="QOU755" s="43"/>
      <c r="QOV755" s="43"/>
      <c r="QOW755" s="43"/>
      <c r="QOX755" s="43"/>
      <c r="QOY755" s="43"/>
      <c r="QOZ755" s="43"/>
      <c r="QPA755" s="43"/>
      <c r="QPB755" s="43"/>
      <c r="QPC755" s="43"/>
      <c r="QPD755" s="43"/>
      <c r="QPE755" s="43"/>
      <c r="QPF755" s="43"/>
      <c r="QPG755" s="43"/>
      <c r="QPH755" s="43"/>
      <c r="QPI755" s="43"/>
      <c r="QPJ755" s="43"/>
      <c r="QPK755" s="43"/>
      <c r="QPL755" s="43"/>
      <c r="QPM755" s="43"/>
      <c r="QPN755" s="43"/>
      <c r="QPO755" s="43"/>
      <c r="QPP755" s="43"/>
      <c r="QPQ755" s="43"/>
      <c r="QPR755" s="43"/>
      <c r="QPS755" s="43"/>
      <c r="QPT755" s="43"/>
      <c r="QPU755" s="43"/>
      <c r="QPV755" s="43"/>
      <c r="QPW755" s="43"/>
      <c r="QPX755" s="43"/>
      <c r="QPY755" s="43"/>
      <c r="QPZ755" s="43"/>
      <c r="QQA755" s="43"/>
      <c r="QQB755" s="43"/>
      <c r="QQC755" s="43"/>
      <c r="QQD755" s="43"/>
      <c r="QQE755" s="43"/>
      <c r="QQF755" s="43"/>
      <c r="QQG755" s="43"/>
      <c r="QQH755" s="43"/>
      <c r="QQI755" s="43"/>
      <c r="QQJ755" s="43"/>
      <c r="QQK755" s="43"/>
      <c r="QQL755" s="43"/>
      <c r="QQM755" s="43"/>
      <c r="QQN755" s="43"/>
      <c r="QQO755" s="43"/>
      <c r="QQP755" s="43"/>
      <c r="QQQ755" s="43"/>
      <c r="QQR755" s="43"/>
      <c r="QQS755" s="43"/>
      <c r="QQT755" s="43"/>
      <c r="QQU755" s="43"/>
      <c r="QQV755" s="43"/>
      <c r="QQW755" s="43"/>
      <c r="QQX755" s="43"/>
      <c r="QQY755" s="43"/>
      <c r="QQZ755" s="43"/>
      <c r="QRA755" s="43"/>
      <c r="QRB755" s="43"/>
      <c r="QRC755" s="43"/>
      <c r="QRD755" s="43"/>
      <c r="QRE755" s="43"/>
      <c r="QRF755" s="43"/>
      <c r="QRG755" s="43"/>
      <c r="QRH755" s="43"/>
      <c r="QRI755" s="43"/>
      <c r="QRJ755" s="43"/>
      <c r="QRK755" s="43"/>
      <c r="QRL755" s="43"/>
      <c r="QRM755" s="43"/>
      <c r="QRN755" s="43"/>
      <c r="QRO755" s="43"/>
      <c r="QRP755" s="43"/>
      <c r="QRQ755" s="43"/>
      <c r="QRR755" s="43"/>
      <c r="QRS755" s="43"/>
      <c r="QRT755" s="43"/>
      <c r="QRU755" s="43"/>
      <c r="QRV755" s="43"/>
      <c r="QRW755" s="43"/>
      <c r="QRX755" s="43"/>
      <c r="QRY755" s="43"/>
      <c r="QRZ755" s="43"/>
      <c r="QSA755" s="43"/>
      <c r="QSB755" s="43"/>
      <c r="QSC755" s="43"/>
      <c r="QSD755" s="43"/>
      <c r="QSE755" s="43"/>
      <c r="QSF755" s="43"/>
      <c r="QSG755" s="43"/>
      <c r="QSH755" s="43"/>
      <c r="QSI755" s="43"/>
      <c r="QSJ755" s="43"/>
      <c r="QSK755" s="43"/>
      <c r="QSL755" s="43"/>
      <c r="QSM755" s="43"/>
      <c r="QSN755" s="43"/>
      <c r="QSO755" s="43"/>
      <c r="QSP755" s="43"/>
      <c r="QSQ755" s="43"/>
      <c r="QSR755" s="43"/>
      <c r="QSS755" s="43"/>
      <c r="QST755" s="43"/>
      <c r="QSU755" s="43"/>
      <c r="QSV755" s="43"/>
      <c r="QSW755" s="43"/>
      <c r="QSX755" s="43"/>
      <c r="QSY755" s="43"/>
      <c r="QSZ755" s="43"/>
      <c r="QTA755" s="43"/>
      <c r="QTB755" s="43"/>
      <c r="QTC755" s="43"/>
      <c r="QTD755" s="43"/>
      <c r="QTE755" s="43"/>
      <c r="QTF755" s="43"/>
      <c r="QTG755" s="43"/>
      <c r="QTH755" s="43"/>
      <c r="QTI755" s="43"/>
      <c r="QTJ755" s="43"/>
      <c r="QTK755" s="43"/>
      <c r="QTL755" s="43"/>
      <c r="QTM755" s="43"/>
      <c r="QTN755" s="43"/>
      <c r="QTO755" s="43"/>
      <c r="QTP755" s="43"/>
      <c r="QTQ755" s="43"/>
      <c r="QTR755" s="43"/>
      <c r="QTS755" s="43"/>
      <c r="QTT755" s="43"/>
      <c r="QTU755" s="43"/>
      <c r="QTV755" s="43"/>
      <c r="QTW755" s="43"/>
      <c r="QTX755" s="43"/>
      <c r="QTY755" s="43"/>
      <c r="QTZ755" s="43"/>
      <c r="QUA755" s="43"/>
      <c r="QUB755" s="43"/>
      <c r="QUC755" s="43"/>
      <c r="QUD755" s="43"/>
      <c r="QUE755" s="43"/>
      <c r="QUF755" s="43"/>
      <c r="QUG755" s="43"/>
      <c r="QUH755" s="43"/>
      <c r="QUI755" s="43"/>
      <c r="QUJ755" s="43"/>
      <c r="QUK755" s="43"/>
      <c r="QUL755" s="43"/>
      <c r="QUM755" s="43"/>
      <c r="QUN755" s="43"/>
      <c r="QUO755" s="43"/>
      <c r="QUP755" s="43"/>
      <c r="QUQ755" s="43"/>
      <c r="QUR755" s="43"/>
      <c r="QUS755" s="43"/>
      <c r="QUT755" s="43"/>
      <c r="QUU755" s="43"/>
      <c r="QUV755" s="43"/>
      <c r="QUW755" s="43"/>
      <c r="QUX755" s="43"/>
      <c r="QUY755" s="43"/>
      <c r="QUZ755" s="43"/>
      <c r="QVA755" s="43"/>
      <c r="QVB755" s="43"/>
      <c r="QVC755" s="43"/>
      <c r="QVD755" s="43"/>
      <c r="QVE755" s="43"/>
      <c r="QVF755" s="43"/>
      <c r="QVG755" s="43"/>
      <c r="QVH755" s="43"/>
      <c r="QVI755" s="43"/>
      <c r="QVJ755" s="43"/>
      <c r="QVK755" s="43"/>
      <c r="QVL755" s="43"/>
      <c r="QVM755" s="43"/>
      <c r="QVN755" s="43"/>
      <c r="QVO755" s="43"/>
      <c r="QVP755" s="43"/>
      <c r="QVQ755" s="43"/>
      <c r="QVR755" s="43"/>
      <c r="QVS755" s="43"/>
      <c r="QVT755" s="43"/>
      <c r="QVU755" s="43"/>
      <c r="QVV755" s="43"/>
      <c r="QVW755" s="43"/>
      <c r="QVX755" s="43"/>
      <c r="QVY755" s="43"/>
      <c r="QVZ755" s="43"/>
      <c r="QWA755" s="43"/>
      <c r="QWB755" s="43"/>
      <c r="QWC755" s="43"/>
      <c r="QWD755" s="43"/>
      <c r="QWE755" s="43"/>
      <c r="QWF755" s="43"/>
      <c r="QWG755" s="43"/>
      <c r="QWH755" s="43"/>
      <c r="QWI755" s="43"/>
      <c r="QWJ755" s="43"/>
      <c r="QWK755" s="43"/>
      <c r="QWL755" s="43"/>
      <c r="QWM755" s="43"/>
      <c r="QWN755" s="43"/>
      <c r="QWO755" s="43"/>
      <c r="QWP755" s="43"/>
      <c r="QWQ755" s="43"/>
      <c r="QWR755" s="43"/>
      <c r="QWS755" s="43"/>
      <c r="QWT755" s="43"/>
      <c r="QWU755" s="43"/>
      <c r="QWV755" s="43"/>
      <c r="QWW755" s="43"/>
      <c r="QWX755" s="43"/>
      <c r="QWY755" s="43"/>
      <c r="QWZ755" s="43"/>
      <c r="QXA755" s="43"/>
      <c r="QXB755" s="43"/>
      <c r="QXC755" s="43"/>
      <c r="QXD755" s="43"/>
      <c r="QXE755" s="43"/>
      <c r="QXF755" s="43"/>
      <c r="QXG755" s="43"/>
      <c r="QXH755" s="43"/>
      <c r="QXI755" s="43"/>
      <c r="QXJ755" s="43"/>
      <c r="QXK755" s="43"/>
      <c r="QXL755" s="43"/>
      <c r="QXM755" s="43"/>
      <c r="QXN755" s="43"/>
      <c r="QXO755" s="43"/>
      <c r="QXP755" s="43"/>
      <c r="QXQ755" s="43"/>
      <c r="QXR755" s="43"/>
      <c r="QXS755" s="43"/>
      <c r="QXT755" s="43"/>
      <c r="QXU755" s="43"/>
      <c r="QXV755" s="43"/>
      <c r="QXW755" s="43"/>
      <c r="QXX755" s="43"/>
      <c r="QXY755" s="43"/>
      <c r="QXZ755" s="43"/>
      <c r="QYA755" s="43"/>
      <c r="QYB755" s="43"/>
      <c r="QYC755" s="43"/>
      <c r="QYD755" s="43"/>
      <c r="QYE755" s="43"/>
      <c r="QYF755" s="43"/>
      <c r="QYG755" s="43"/>
      <c r="QYH755" s="43"/>
      <c r="QYI755" s="43"/>
      <c r="QYJ755" s="43"/>
      <c r="QYK755" s="43"/>
      <c r="QYL755" s="43"/>
      <c r="QYM755" s="43"/>
      <c r="QYN755" s="43"/>
      <c r="QYO755" s="43"/>
      <c r="QYP755" s="43"/>
      <c r="QYQ755" s="43"/>
      <c r="QYR755" s="43"/>
      <c r="QYS755" s="43"/>
      <c r="QYT755" s="43"/>
      <c r="QYU755" s="43"/>
      <c r="QYV755" s="43"/>
      <c r="QYW755" s="43"/>
      <c r="QYX755" s="43"/>
      <c r="QYY755" s="43"/>
      <c r="QYZ755" s="43"/>
      <c r="QZA755" s="43"/>
      <c r="QZB755" s="43"/>
      <c r="QZC755" s="43"/>
      <c r="QZD755" s="43"/>
      <c r="QZE755" s="43"/>
      <c r="QZF755" s="43"/>
      <c r="QZG755" s="43"/>
      <c r="QZH755" s="43"/>
      <c r="QZI755" s="43"/>
      <c r="QZJ755" s="43"/>
      <c r="QZK755" s="43"/>
      <c r="QZL755" s="43"/>
      <c r="QZM755" s="43"/>
      <c r="QZN755" s="43"/>
      <c r="QZO755" s="43"/>
      <c r="QZP755" s="43"/>
      <c r="QZQ755" s="43"/>
      <c r="QZR755" s="43"/>
      <c r="QZS755" s="43"/>
      <c r="QZT755" s="43"/>
      <c r="QZU755" s="43"/>
      <c r="QZV755" s="43"/>
      <c r="QZW755" s="43"/>
      <c r="QZX755" s="43"/>
      <c r="QZY755" s="43"/>
      <c r="QZZ755" s="43"/>
      <c r="RAA755" s="43"/>
      <c r="RAB755" s="43"/>
      <c r="RAC755" s="43"/>
      <c r="RAD755" s="43"/>
      <c r="RAE755" s="43"/>
      <c r="RAF755" s="43"/>
      <c r="RAG755" s="43"/>
      <c r="RAH755" s="43"/>
      <c r="RAI755" s="43"/>
      <c r="RAJ755" s="43"/>
      <c r="RAK755" s="43"/>
      <c r="RAL755" s="43"/>
      <c r="RAM755" s="43"/>
      <c r="RAN755" s="43"/>
      <c r="RAO755" s="43"/>
      <c r="RAP755" s="43"/>
      <c r="RAQ755" s="43"/>
      <c r="RAR755" s="43"/>
      <c r="RAS755" s="43"/>
      <c r="RAT755" s="43"/>
      <c r="RAU755" s="43"/>
      <c r="RAV755" s="43"/>
      <c r="RAW755" s="43"/>
      <c r="RAX755" s="43"/>
      <c r="RAY755" s="43"/>
      <c r="RAZ755" s="43"/>
      <c r="RBA755" s="43"/>
      <c r="RBB755" s="43"/>
      <c r="RBC755" s="43"/>
      <c r="RBD755" s="43"/>
      <c r="RBE755" s="43"/>
      <c r="RBF755" s="43"/>
      <c r="RBG755" s="43"/>
      <c r="RBH755" s="43"/>
      <c r="RBI755" s="43"/>
      <c r="RBJ755" s="43"/>
      <c r="RBK755" s="43"/>
      <c r="RBL755" s="43"/>
      <c r="RBM755" s="43"/>
      <c r="RBN755" s="43"/>
      <c r="RBO755" s="43"/>
      <c r="RBP755" s="43"/>
      <c r="RBQ755" s="43"/>
      <c r="RBR755" s="43"/>
      <c r="RBS755" s="43"/>
      <c r="RBT755" s="43"/>
      <c r="RBU755" s="43"/>
      <c r="RBV755" s="43"/>
      <c r="RBW755" s="43"/>
      <c r="RBX755" s="43"/>
      <c r="RBY755" s="43"/>
      <c r="RBZ755" s="43"/>
      <c r="RCA755" s="43"/>
      <c r="RCB755" s="43"/>
      <c r="RCC755" s="43"/>
      <c r="RCD755" s="43"/>
      <c r="RCE755" s="43"/>
      <c r="RCF755" s="43"/>
      <c r="RCG755" s="43"/>
      <c r="RCH755" s="43"/>
      <c r="RCI755" s="43"/>
      <c r="RCJ755" s="43"/>
      <c r="RCK755" s="43"/>
      <c r="RCL755" s="43"/>
      <c r="RCM755" s="43"/>
      <c r="RCN755" s="43"/>
      <c r="RCO755" s="43"/>
      <c r="RCP755" s="43"/>
      <c r="RCQ755" s="43"/>
      <c r="RCR755" s="43"/>
      <c r="RCS755" s="43"/>
      <c r="RCT755" s="43"/>
      <c r="RCU755" s="43"/>
      <c r="RCV755" s="43"/>
      <c r="RCW755" s="43"/>
      <c r="RCX755" s="43"/>
      <c r="RCY755" s="43"/>
      <c r="RCZ755" s="43"/>
      <c r="RDA755" s="43"/>
      <c r="RDB755" s="43"/>
      <c r="RDC755" s="43"/>
      <c r="RDD755" s="43"/>
      <c r="RDE755" s="43"/>
      <c r="RDF755" s="43"/>
      <c r="RDG755" s="43"/>
      <c r="RDH755" s="43"/>
      <c r="RDI755" s="43"/>
      <c r="RDJ755" s="43"/>
      <c r="RDK755" s="43"/>
      <c r="RDL755" s="43"/>
      <c r="RDM755" s="43"/>
      <c r="RDN755" s="43"/>
      <c r="RDO755" s="43"/>
      <c r="RDP755" s="43"/>
      <c r="RDQ755" s="43"/>
      <c r="RDR755" s="43"/>
      <c r="RDS755" s="43"/>
      <c r="RDT755" s="43"/>
      <c r="RDU755" s="43"/>
      <c r="RDV755" s="43"/>
      <c r="RDW755" s="43"/>
      <c r="RDX755" s="43"/>
      <c r="RDY755" s="43"/>
      <c r="RDZ755" s="43"/>
      <c r="REA755" s="43"/>
      <c r="REB755" s="43"/>
      <c r="REC755" s="43"/>
      <c r="RED755" s="43"/>
      <c r="REE755" s="43"/>
      <c r="REF755" s="43"/>
      <c r="REG755" s="43"/>
      <c r="REH755" s="43"/>
      <c r="REI755" s="43"/>
      <c r="REJ755" s="43"/>
      <c r="REK755" s="43"/>
      <c r="REL755" s="43"/>
      <c r="REM755" s="43"/>
      <c r="REN755" s="43"/>
      <c r="REO755" s="43"/>
      <c r="REP755" s="43"/>
      <c r="REQ755" s="43"/>
      <c r="RER755" s="43"/>
      <c r="RES755" s="43"/>
      <c r="RET755" s="43"/>
      <c r="REU755" s="43"/>
      <c r="REV755" s="43"/>
      <c r="REW755" s="43"/>
      <c r="REX755" s="43"/>
      <c r="REY755" s="43"/>
      <c r="REZ755" s="43"/>
      <c r="RFA755" s="43"/>
      <c r="RFB755" s="43"/>
      <c r="RFC755" s="43"/>
      <c r="RFD755" s="43"/>
      <c r="RFE755" s="43"/>
      <c r="RFF755" s="43"/>
      <c r="RFG755" s="43"/>
      <c r="RFH755" s="43"/>
      <c r="RFI755" s="43"/>
      <c r="RFJ755" s="43"/>
      <c r="RFK755" s="43"/>
      <c r="RFL755" s="43"/>
      <c r="RFM755" s="43"/>
      <c r="RFN755" s="43"/>
      <c r="RFO755" s="43"/>
      <c r="RFP755" s="43"/>
      <c r="RFQ755" s="43"/>
      <c r="RFR755" s="43"/>
      <c r="RFS755" s="43"/>
      <c r="RFT755" s="43"/>
      <c r="RFU755" s="43"/>
      <c r="RFV755" s="43"/>
      <c r="RFW755" s="43"/>
      <c r="RFX755" s="43"/>
      <c r="RFY755" s="43"/>
      <c r="RFZ755" s="43"/>
      <c r="RGA755" s="43"/>
      <c r="RGB755" s="43"/>
      <c r="RGC755" s="43"/>
      <c r="RGD755" s="43"/>
      <c r="RGE755" s="43"/>
      <c r="RGF755" s="43"/>
      <c r="RGG755" s="43"/>
      <c r="RGH755" s="43"/>
      <c r="RGI755" s="43"/>
      <c r="RGJ755" s="43"/>
      <c r="RGK755" s="43"/>
      <c r="RGL755" s="43"/>
      <c r="RGM755" s="43"/>
      <c r="RGN755" s="43"/>
      <c r="RGO755" s="43"/>
      <c r="RGP755" s="43"/>
      <c r="RGQ755" s="43"/>
      <c r="RGR755" s="43"/>
      <c r="RGS755" s="43"/>
      <c r="RGT755" s="43"/>
      <c r="RGU755" s="43"/>
      <c r="RGV755" s="43"/>
      <c r="RGW755" s="43"/>
      <c r="RGX755" s="43"/>
      <c r="RGY755" s="43"/>
      <c r="RGZ755" s="43"/>
      <c r="RHA755" s="43"/>
      <c r="RHB755" s="43"/>
      <c r="RHC755" s="43"/>
      <c r="RHD755" s="43"/>
      <c r="RHE755" s="43"/>
      <c r="RHF755" s="43"/>
      <c r="RHG755" s="43"/>
      <c r="RHH755" s="43"/>
      <c r="RHI755" s="43"/>
      <c r="RHJ755" s="43"/>
      <c r="RHK755" s="43"/>
      <c r="RHL755" s="43"/>
      <c r="RHM755" s="43"/>
      <c r="RHN755" s="43"/>
      <c r="RHO755" s="43"/>
      <c r="RHP755" s="43"/>
      <c r="RHQ755" s="43"/>
      <c r="RHR755" s="43"/>
      <c r="RHS755" s="43"/>
      <c r="RHT755" s="43"/>
      <c r="RHU755" s="43"/>
      <c r="RHV755" s="43"/>
      <c r="RHW755" s="43"/>
      <c r="RHX755" s="43"/>
      <c r="RHY755" s="43"/>
      <c r="RHZ755" s="43"/>
      <c r="RIA755" s="43"/>
      <c r="RIB755" s="43"/>
      <c r="RIC755" s="43"/>
      <c r="RID755" s="43"/>
      <c r="RIE755" s="43"/>
      <c r="RIF755" s="43"/>
      <c r="RIG755" s="43"/>
      <c r="RIH755" s="43"/>
      <c r="RII755" s="43"/>
      <c r="RIJ755" s="43"/>
      <c r="RIK755" s="43"/>
      <c r="RIL755" s="43"/>
      <c r="RIM755" s="43"/>
      <c r="RIN755" s="43"/>
      <c r="RIO755" s="43"/>
      <c r="RIP755" s="43"/>
      <c r="RIQ755" s="43"/>
      <c r="RIR755" s="43"/>
      <c r="RIS755" s="43"/>
      <c r="RIT755" s="43"/>
      <c r="RIU755" s="43"/>
      <c r="RIV755" s="43"/>
      <c r="RIW755" s="43"/>
      <c r="RIX755" s="43"/>
      <c r="RIY755" s="43"/>
      <c r="RIZ755" s="43"/>
      <c r="RJA755" s="43"/>
      <c r="RJB755" s="43"/>
      <c r="RJC755" s="43"/>
      <c r="RJD755" s="43"/>
      <c r="RJE755" s="43"/>
      <c r="RJF755" s="43"/>
      <c r="RJG755" s="43"/>
      <c r="RJH755" s="43"/>
      <c r="RJI755" s="43"/>
      <c r="RJJ755" s="43"/>
      <c r="RJK755" s="43"/>
      <c r="RJL755" s="43"/>
      <c r="RJM755" s="43"/>
      <c r="RJN755" s="43"/>
      <c r="RJO755" s="43"/>
      <c r="RJP755" s="43"/>
      <c r="RJQ755" s="43"/>
      <c r="RJR755" s="43"/>
      <c r="RJS755" s="43"/>
      <c r="RJT755" s="43"/>
      <c r="RJU755" s="43"/>
      <c r="RJV755" s="43"/>
      <c r="RJW755" s="43"/>
      <c r="RJX755" s="43"/>
      <c r="RJY755" s="43"/>
      <c r="RJZ755" s="43"/>
      <c r="RKA755" s="43"/>
      <c r="RKB755" s="43"/>
      <c r="RKC755" s="43"/>
      <c r="RKD755" s="43"/>
      <c r="RKE755" s="43"/>
      <c r="RKF755" s="43"/>
      <c r="RKG755" s="43"/>
      <c r="RKH755" s="43"/>
      <c r="RKI755" s="43"/>
      <c r="RKJ755" s="43"/>
      <c r="RKK755" s="43"/>
      <c r="RKL755" s="43"/>
      <c r="RKM755" s="43"/>
      <c r="RKN755" s="43"/>
      <c r="RKO755" s="43"/>
      <c r="RKP755" s="43"/>
      <c r="RKQ755" s="43"/>
      <c r="RKR755" s="43"/>
      <c r="RKS755" s="43"/>
      <c r="RKT755" s="43"/>
      <c r="RKU755" s="43"/>
      <c r="RKV755" s="43"/>
      <c r="RKW755" s="43"/>
      <c r="RKX755" s="43"/>
      <c r="RKY755" s="43"/>
      <c r="RKZ755" s="43"/>
      <c r="RLA755" s="43"/>
      <c r="RLB755" s="43"/>
      <c r="RLC755" s="43"/>
      <c r="RLD755" s="43"/>
      <c r="RLE755" s="43"/>
      <c r="RLF755" s="43"/>
      <c r="RLG755" s="43"/>
      <c r="RLH755" s="43"/>
      <c r="RLI755" s="43"/>
      <c r="RLJ755" s="43"/>
      <c r="RLK755" s="43"/>
      <c r="RLL755" s="43"/>
      <c r="RLM755" s="43"/>
      <c r="RLN755" s="43"/>
      <c r="RLO755" s="43"/>
      <c r="RLP755" s="43"/>
      <c r="RLQ755" s="43"/>
      <c r="RLR755" s="43"/>
      <c r="RLS755" s="43"/>
      <c r="RLT755" s="43"/>
      <c r="RLU755" s="43"/>
      <c r="RLV755" s="43"/>
      <c r="RLW755" s="43"/>
      <c r="RLX755" s="43"/>
      <c r="RLY755" s="43"/>
      <c r="RLZ755" s="43"/>
      <c r="RMA755" s="43"/>
      <c r="RMB755" s="43"/>
      <c r="RMC755" s="43"/>
      <c r="RMD755" s="43"/>
      <c r="RME755" s="43"/>
      <c r="RMF755" s="43"/>
      <c r="RMG755" s="43"/>
      <c r="RMH755" s="43"/>
      <c r="RMI755" s="43"/>
      <c r="RMJ755" s="43"/>
      <c r="RMK755" s="43"/>
      <c r="RML755" s="43"/>
      <c r="RMM755" s="43"/>
      <c r="RMN755" s="43"/>
      <c r="RMO755" s="43"/>
      <c r="RMP755" s="43"/>
      <c r="RMQ755" s="43"/>
      <c r="RMR755" s="43"/>
      <c r="RMS755" s="43"/>
      <c r="RMT755" s="43"/>
      <c r="RMU755" s="43"/>
      <c r="RMV755" s="43"/>
      <c r="RMW755" s="43"/>
      <c r="RMX755" s="43"/>
      <c r="RMY755" s="43"/>
      <c r="RMZ755" s="43"/>
      <c r="RNA755" s="43"/>
      <c r="RNB755" s="43"/>
      <c r="RNC755" s="43"/>
      <c r="RND755" s="43"/>
      <c r="RNE755" s="43"/>
      <c r="RNF755" s="43"/>
      <c r="RNG755" s="43"/>
      <c r="RNH755" s="43"/>
      <c r="RNI755" s="43"/>
      <c r="RNJ755" s="43"/>
      <c r="RNK755" s="43"/>
      <c r="RNL755" s="43"/>
      <c r="RNM755" s="43"/>
      <c r="RNN755" s="43"/>
      <c r="RNO755" s="43"/>
      <c r="RNP755" s="43"/>
      <c r="RNQ755" s="43"/>
      <c r="RNR755" s="43"/>
      <c r="RNS755" s="43"/>
      <c r="RNT755" s="43"/>
      <c r="RNU755" s="43"/>
      <c r="RNV755" s="43"/>
      <c r="RNW755" s="43"/>
      <c r="RNX755" s="43"/>
      <c r="RNY755" s="43"/>
      <c r="RNZ755" s="43"/>
      <c r="ROA755" s="43"/>
      <c r="ROB755" s="43"/>
      <c r="ROC755" s="43"/>
      <c r="ROD755" s="43"/>
      <c r="ROE755" s="43"/>
      <c r="ROF755" s="43"/>
      <c r="ROG755" s="43"/>
      <c r="ROH755" s="43"/>
      <c r="ROI755" s="43"/>
      <c r="ROJ755" s="43"/>
      <c r="ROK755" s="43"/>
      <c r="ROL755" s="43"/>
      <c r="ROM755" s="43"/>
      <c r="RON755" s="43"/>
      <c r="ROO755" s="43"/>
      <c r="ROP755" s="43"/>
      <c r="ROQ755" s="43"/>
      <c r="ROR755" s="43"/>
      <c r="ROS755" s="43"/>
      <c r="ROT755" s="43"/>
      <c r="ROU755" s="43"/>
      <c r="ROV755" s="43"/>
      <c r="ROW755" s="43"/>
      <c r="ROX755" s="43"/>
      <c r="ROY755" s="43"/>
      <c r="ROZ755" s="43"/>
      <c r="RPA755" s="43"/>
      <c r="RPB755" s="43"/>
      <c r="RPC755" s="43"/>
      <c r="RPD755" s="43"/>
      <c r="RPE755" s="43"/>
      <c r="RPF755" s="43"/>
      <c r="RPG755" s="43"/>
      <c r="RPH755" s="43"/>
      <c r="RPI755" s="43"/>
      <c r="RPJ755" s="43"/>
      <c r="RPK755" s="43"/>
      <c r="RPL755" s="43"/>
      <c r="RPM755" s="43"/>
      <c r="RPN755" s="43"/>
      <c r="RPO755" s="43"/>
      <c r="RPP755" s="43"/>
      <c r="RPQ755" s="43"/>
      <c r="RPR755" s="43"/>
      <c r="RPS755" s="43"/>
      <c r="RPT755" s="43"/>
      <c r="RPU755" s="43"/>
      <c r="RPV755" s="43"/>
      <c r="RPW755" s="43"/>
      <c r="RPX755" s="43"/>
      <c r="RPY755" s="43"/>
      <c r="RPZ755" s="43"/>
      <c r="RQA755" s="43"/>
      <c r="RQB755" s="43"/>
      <c r="RQC755" s="43"/>
      <c r="RQD755" s="43"/>
      <c r="RQE755" s="43"/>
      <c r="RQF755" s="43"/>
      <c r="RQG755" s="43"/>
      <c r="RQH755" s="43"/>
      <c r="RQI755" s="43"/>
      <c r="RQJ755" s="43"/>
      <c r="RQK755" s="43"/>
      <c r="RQL755" s="43"/>
      <c r="RQM755" s="43"/>
      <c r="RQN755" s="43"/>
      <c r="RQO755" s="43"/>
      <c r="RQP755" s="43"/>
      <c r="RQQ755" s="43"/>
      <c r="RQR755" s="43"/>
      <c r="RQS755" s="43"/>
      <c r="RQT755" s="43"/>
      <c r="RQU755" s="43"/>
      <c r="RQV755" s="43"/>
      <c r="RQW755" s="43"/>
      <c r="RQX755" s="43"/>
      <c r="RQY755" s="43"/>
      <c r="RQZ755" s="43"/>
      <c r="RRA755" s="43"/>
      <c r="RRB755" s="43"/>
      <c r="RRC755" s="43"/>
      <c r="RRD755" s="43"/>
      <c r="RRE755" s="43"/>
      <c r="RRF755" s="43"/>
      <c r="RRG755" s="43"/>
      <c r="RRH755" s="43"/>
      <c r="RRI755" s="43"/>
      <c r="RRJ755" s="43"/>
      <c r="RRK755" s="43"/>
      <c r="RRL755" s="43"/>
      <c r="RRM755" s="43"/>
      <c r="RRN755" s="43"/>
      <c r="RRO755" s="43"/>
      <c r="RRP755" s="43"/>
      <c r="RRQ755" s="43"/>
      <c r="RRR755" s="43"/>
      <c r="RRS755" s="43"/>
      <c r="RRT755" s="43"/>
      <c r="RRU755" s="43"/>
      <c r="RRV755" s="43"/>
      <c r="RRW755" s="43"/>
      <c r="RRX755" s="43"/>
      <c r="RRY755" s="43"/>
      <c r="RRZ755" s="43"/>
      <c r="RSA755" s="43"/>
      <c r="RSB755" s="43"/>
      <c r="RSC755" s="43"/>
      <c r="RSD755" s="43"/>
      <c r="RSE755" s="43"/>
      <c r="RSF755" s="43"/>
      <c r="RSG755" s="43"/>
      <c r="RSH755" s="43"/>
      <c r="RSI755" s="43"/>
      <c r="RSJ755" s="43"/>
      <c r="RSK755" s="43"/>
      <c r="RSL755" s="43"/>
      <c r="RSM755" s="43"/>
      <c r="RSN755" s="43"/>
      <c r="RSO755" s="43"/>
      <c r="RSP755" s="43"/>
      <c r="RSQ755" s="43"/>
      <c r="RSR755" s="43"/>
      <c r="RSS755" s="43"/>
      <c r="RST755" s="43"/>
      <c r="RSU755" s="43"/>
      <c r="RSV755" s="43"/>
      <c r="RSW755" s="43"/>
      <c r="RSX755" s="43"/>
      <c r="RSY755" s="43"/>
      <c r="RSZ755" s="43"/>
      <c r="RTA755" s="43"/>
      <c r="RTB755" s="43"/>
      <c r="RTC755" s="43"/>
      <c r="RTD755" s="43"/>
      <c r="RTE755" s="43"/>
      <c r="RTF755" s="43"/>
      <c r="RTG755" s="43"/>
      <c r="RTH755" s="43"/>
      <c r="RTI755" s="43"/>
      <c r="RTJ755" s="43"/>
      <c r="RTK755" s="43"/>
      <c r="RTL755" s="43"/>
      <c r="RTM755" s="43"/>
      <c r="RTN755" s="43"/>
      <c r="RTO755" s="43"/>
      <c r="RTP755" s="43"/>
      <c r="RTQ755" s="43"/>
      <c r="RTR755" s="43"/>
      <c r="RTS755" s="43"/>
      <c r="RTT755" s="43"/>
      <c r="RTU755" s="43"/>
      <c r="RTV755" s="43"/>
      <c r="RTW755" s="43"/>
      <c r="RTX755" s="43"/>
      <c r="RTY755" s="43"/>
      <c r="RTZ755" s="43"/>
      <c r="RUA755" s="43"/>
      <c r="RUB755" s="43"/>
      <c r="RUC755" s="43"/>
      <c r="RUD755" s="43"/>
      <c r="RUE755" s="43"/>
      <c r="RUF755" s="43"/>
      <c r="RUG755" s="43"/>
      <c r="RUH755" s="43"/>
      <c r="RUI755" s="43"/>
      <c r="RUJ755" s="43"/>
      <c r="RUK755" s="43"/>
      <c r="RUL755" s="43"/>
      <c r="RUM755" s="43"/>
      <c r="RUN755" s="43"/>
      <c r="RUO755" s="43"/>
      <c r="RUP755" s="43"/>
      <c r="RUQ755" s="43"/>
      <c r="RUR755" s="43"/>
      <c r="RUS755" s="43"/>
      <c r="RUT755" s="43"/>
      <c r="RUU755" s="43"/>
      <c r="RUV755" s="43"/>
      <c r="RUW755" s="43"/>
      <c r="RUX755" s="43"/>
      <c r="RUY755" s="43"/>
      <c r="RUZ755" s="43"/>
      <c r="RVA755" s="43"/>
      <c r="RVB755" s="43"/>
      <c r="RVC755" s="43"/>
      <c r="RVD755" s="43"/>
      <c r="RVE755" s="43"/>
      <c r="RVF755" s="43"/>
      <c r="RVG755" s="43"/>
      <c r="RVH755" s="43"/>
      <c r="RVI755" s="43"/>
      <c r="RVJ755" s="43"/>
      <c r="RVK755" s="43"/>
      <c r="RVL755" s="43"/>
      <c r="RVM755" s="43"/>
      <c r="RVN755" s="43"/>
      <c r="RVO755" s="43"/>
      <c r="RVP755" s="43"/>
      <c r="RVQ755" s="43"/>
      <c r="RVR755" s="43"/>
      <c r="RVS755" s="43"/>
      <c r="RVT755" s="43"/>
      <c r="RVU755" s="43"/>
      <c r="RVV755" s="43"/>
      <c r="RVW755" s="43"/>
      <c r="RVX755" s="43"/>
      <c r="RVY755" s="43"/>
      <c r="RVZ755" s="43"/>
      <c r="RWA755" s="43"/>
      <c r="RWB755" s="43"/>
      <c r="RWC755" s="43"/>
      <c r="RWD755" s="43"/>
      <c r="RWE755" s="43"/>
      <c r="RWF755" s="43"/>
      <c r="RWG755" s="43"/>
      <c r="RWH755" s="43"/>
      <c r="RWI755" s="43"/>
      <c r="RWJ755" s="43"/>
      <c r="RWK755" s="43"/>
      <c r="RWL755" s="43"/>
      <c r="RWM755" s="43"/>
      <c r="RWN755" s="43"/>
      <c r="RWO755" s="43"/>
      <c r="RWP755" s="43"/>
      <c r="RWQ755" s="43"/>
      <c r="RWR755" s="43"/>
      <c r="RWS755" s="43"/>
      <c r="RWT755" s="43"/>
      <c r="RWU755" s="43"/>
      <c r="RWV755" s="43"/>
      <c r="RWW755" s="43"/>
      <c r="RWX755" s="43"/>
      <c r="RWY755" s="43"/>
      <c r="RWZ755" s="43"/>
      <c r="RXA755" s="43"/>
      <c r="RXB755" s="43"/>
      <c r="RXC755" s="43"/>
      <c r="RXD755" s="43"/>
      <c r="RXE755" s="43"/>
      <c r="RXF755" s="43"/>
      <c r="RXG755" s="43"/>
      <c r="RXH755" s="43"/>
      <c r="RXI755" s="43"/>
      <c r="RXJ755" s="43"/>
      <c r="RXK755" s="43"/>
      <c r="RXL755" s="43"/>
      <c r="RXM755" s="43"/>
      <c r="RXN755" s="43"/>
      <c r="RXO755" s="43"/>
      <c r="RXP755" s="43"/>
      <c r="RXQ755" s="43"/>
      <c r="RXR755" s="43"/>
      <c r="RXS755" s="43"/>
      <c r="RXT755" s="43"/>
      <c r="RXU755" s="43"/>
      <c r="RXV755" s="43"/>
      <c r="RXW755" s="43"/>
      <c r="RXX755" s="43"/>
      <c r="RXY755" s="43"/>
      <c r="RXZ755" s="43"/>
      <c r="RYA755" s="43"/>
      <c r="RYB755" s="43"/>
      <c r="RYC755" s="43"/>
      <c r="RYD755" s="43"/>
      <c r="RYE755" s="43"/>
      <c r="RYF755" s="43"/>
      <c r="RYG755" s="43"/>
      <c r="RYH755" s="43"/>
      <c r="RYI755" s="43"/>
      <c r="RYJ755" s="43"/>
      <c r="RYK755" s="43"/>
      <c r="RYL755" s="43"/>
      <c r="RYM755" s="43"/>
      <c r="RYN755" s="43"/>
      <c r="RYO755" s="43"/>
      <c r="RYP755" s="43"/>
      <c r="RYQ755" s="43"/>
      <c r="RYR755" s="43"/>
      <c r="RYS755" s="43"/>
      <c r="RYT755" s="43"/>
      <c r="RYU755" s="43"/>
      <c r="RYV755" s="43"/>
      <c r="RYW755" s="43"/>
      <c r="RYX755" s="43"/>
      <c r="RYY755" s="43"/>
      <c r="RYZ755" s="43"/>
      <c r="RZA755" s="43"/>
      <c r="RZB755" s="43"/>
      <c r="RZC755" s="43"/>
      <c r="RZD755" s="43"/>
      <c r="RZE755" s="43"/>
      <c r="RZF755" s="43"/>
      <c r="RZG755" s="43"/>
      <c r="RZH755" s="43"/>
      <c r="RZI755" s="43"/>
      <c r="RZJ755" s="43"/>
      <c r="RZK755" s="43"/>
      <c r="RZL755" s="43"/>
      <c r="RZM755" s="43"/>
      <c r="RZN755" s="43"/>
      <c r="RZO755" s="43"/>
      <c r="RZP755" s="43"/>
      <c r="RZQ755" s="43"/>
      <c r="RZR755" s="43"/>
      <c r="RZS755" s="43"/>
      <c r="RZT755" s="43"/>
      <c r="RZU755" s="43"/>
      <c r="RZV755" s="43"/>
      <c r="RZW755" s="43"/>
      <c r="RZX755" s="43"/>
      <c r="RZY755" s="43"/>
      <c r="RZZ755" s="43"/>
      <c r="SAA755" s="43"/>
      <c r="SAB755" s="43"/>
      <c r="SAC755" s="43"/>
      <c r="SAD755" s="43"/>
      <c r="SAE755" s="43"/>
      <c r="SAF755" s="43"/>
      <c r="SAG755" s="43"/>
      <c r="SAH755" s="43"/>
      <c r="SAI755" s="43"/>
      <c r="SAJ755" s="43"/>
      <c r="SAK755" s="43"/>
      <c r="SAL755" s="43"/>
      <c r="SAM755" s="43"/>
      <c r="SAN755" s="43"/>
      <c r="SAO755" s="43"/>
      <c r="SAP755" s="43"/>
      <c r="SAQ755" s="43"/>
      <c r="SAR755" s="43"/>
      <c r="SAS755" s="43"/>
      <c r="SAT755" s="43"/>
      <c r="SAU755" s="43"/>
      <c r="SAV755" s="43"/>
      <c r="SAW755" s="43"/>
      <c r="SAX755" s="43"/>
      <c r="SAY755" s="43"/>
      <c r="SAZ755" s="43"/>
      <c r="SBA755" s="43"/>
      <c r="SBB755" s="43"/>
      <c r="SBC755" s="43"/>
      <c r="SBD755" s="43"/>
      <c r="SBE755" s="43"/>
      <c r="SBF755" s="43"/>
      <c r="SBG755" s="43"/>
      <c r="SBH755" s="43"/>
      <c r="SBI755" s="43"/>
      <c r="SBJ755" s="43"/>
      <c r="SBK755" s="43"/>
      <c r="SBL755" s="43"/>
      <c r="SBM755" s="43"/>
      <c r="SBN755" s="43"/>
      <c r="SBO755" s="43"/>
      <c r="SBP755" s="43"/>
      <c r="SBQ755" s="43"/>
      <c r="SBR755" s="43"/>
      <c r="SBS755" s="43"/>
      <c r="SBT755" s="43"/>
      <c r="SBU755" s="43"/>
      <c r="SBV755" s="43"/>
      <c r="SBW755" s="43"/>
      <c r="SBX755" s="43"/>
      <c r="SBY755" s="43"/>
      <c r="SBZ755" s="43"/>
      <c r="SCA755" s="43"/>
      <c r="SCB755" s="43"/>
      <c r="SCC755" s="43"/>
      <c r="SCD755" s="43"/>
      <c r="SCE755" s="43"/>
      <c r="SCF755" s="43"/>
      <c r="SCG755" s="43"/>
      <c r="SCH755" s="43"/>
      <c r="SCI755" s="43"/>
      <c r="SCJ755" s="43"/>
      <c r="SCK755" s="43"/>
      <c r="SCL755" s="43"/>
      <c r="SCM755" s="43"/>
      <c r="SCN755" s="43"/>
      <c r="SCO755" s="43"/>
      <c r="SCP755" s="43"/>
      <c r="SCQ755" s="43"/>
      <c r="SCR755" s="43"/>
      <c r="SCS755" s="43"/>
      <c r="SCT755" s="43"/>
      <c r="SCU755" s="43"/>
      <c r="SCV755" s="43"/>
      <c r="SCW755" s="43"/>
      <c r="SCX755" s="43"/>
      <c r="SCY755" s="43"/>
      <c r="SCZ755" s="43"/>
      <c r="SDA755" s="43"/>
      <c r="SDB755" s="43"/>
      <c r="SDC755" s="43"/>
      <c r="SDD755" s="43"/>
      <c r="SDE755" s="43"/>
      <c r="SDF755" s="43"/>
      <c r="SDG755" s="43"/>
      <c r="SDH755" s="43"/>
      <c r="SDI755" s="43"/>
      <c r="SDJ755" s="43"/>
      <c r="SDK755" s="43"/>
      <c r="SDL755" s="43"/>
      <c r="SDM755" s="43"/>
      <c r="SDN755" s="43"/>
      <c r="SDO755" s="43"/>
      <c r="SDP755" s="43"/>
      <c r="SDQ755" s="43"/>
      <c r="SDR755" s="43"/>
      <c r="SDS755" s="43"/>
      <c r="SDT755" s="43"/>
      <c r="SDU755" s="43"/>
      <c r="SDV755" s="43"/>
      <c r="SDW755" s="43"/>
      <c r="SDX755" s="43"/>
      <c r="SDY755" s="43"/>
      <c r="SDZ755" s="43"/>
      <c r="SEA755" s="43"/>
      <c r="SEB755" s="43"/>
      <c r="SEC755" s="43"/>
      <c r="SED755" s="43"/>
      <c r="SEE755" s="43"/>
      <c r="SEF755" s="43"/>
      <c r="SEG755" s="43"/>
      <c r="SEH755" s="43"/>
      <c r="SEI755" s="43"/>
      <c r="SEJ755" s="43"/>
      <c r="SEK755" s="43"/>
      <c r="SEL755" s="43"/>
      <c r="SEM755" s="43"/>
      <c r="SEN755" s="43"/>
      <c r="SEO755" s="43"/>
      <c r="SEP755" s="43"/>
      <c r="SEQ755" s="43"/>
      <c r="SER755" s="43"/>
      <c r="SES755" s="43"/>
      <c r="SET755" s="43"/>
      <c r="SEU755" s="43"/>
      <c r="SEV755" s="43"/>
      <c r="SEW755" s="43"/>
      <c r="SEX755" s="43"/>
      <c r="SEY755" s="43"/>
      <c r="SEZ755" s="43"/>
      <c r="SFA755" s="43"/>
      <c r="SFB755" s="43"/>
      <c r="SFC755" s="43"/>
      <c r="SFD755" s="43"/>
      <c r="SFE755" s="43"/>
      <c r="SFF755" s="43"/>
      <c r="SFG755" s="43"/>
      <c r="SFH755" s="43"/>
      <c r="SFI755" s="43"/>
      <c r="SFJ755" s="43"/>
      <c r="SFK755" s="43"/>
      <c r="SFL755" s="43"/>
      <c r="SFM755" s="43"/>
      <c r="SFN755" s="43"/>
      <c r="SFO755" s="43"/>
      <c r="SFP755" s="43"/>
      <c r="SFQ755" s="43"/>
      <c r="SFR755" s="43"/>
      <c r="SFS755" s="43"/>
      <c r="SFT755" s="43"/>
      <c r="SFU755" s="43"/>
      <c r="SFV755" s="43"/>
      <c r="SFW755" s="43"/>
      <c r="SFX755" s="43"/>
      <c r="SFY755" s="43"/>
      <c r="SFZ755" s="43"/>
      <c r="SGA755" s="43"/>
      <c r="SGB755" s="43"/>
      <c r="SGC755" s="43"/>
      <c r="SGD755" s="43"/>
      <c r="SGE755" s="43"/>
      <c r="SGF755" s="43"/>
      <c r="SGG755" s="43"/>
      <c r="SGH755" s="43"/>
      <c r="SGI755" s="43"/>
      <c r="SGJ755" s="43"/>
      <c r="SGK755" s="43"/>
      <c r="SGL755" s="43"/>
      <c r="SGM755" s="43"/>
      <c r="SGN755" s="43"/>
      <c r="SGO755" s="43"/>
      <c r="SGP755" s="43"/>
      <c r="SGQ755" s="43"/>
      <c r="SGR755" s="43"/>
      <c r="SGS755" s="43"/>
      <c r="SGT755" s="43"/>
      <c r="SGU755" s="43"/>
      <c r="SGV755" s="43"/>
      <c r="SGW755" s="43"/>
      <c r="SGX755" s="43"/>
      <c r="SGY755" s="43"/>
      <c r="SGZ755" s="43"/>
      <c r="SHA755" s="43"/>
      <c r="SHB755" s="43"/>
      <c r="SHC755" s="43"/>
      <c r="SHD755" s="43"/>
      <c r="SHE755" s="43"/>
      <c r="SHF755" s="43"/>
      <c r="SHG755" s="43"/>
      <c r="SHH755" s="43"/>
      <c r="SHI755" s="43"/>
      <c r="SHJ755" s="43"/>
      <c r="SHK755" s="43"/>
      <c r="SHL755" s="43"/>
      <c r="SHM755" s="43"/>
      <c r="SHN755" s="43"/>
      <c r="SHO755" s="43"/>
      <c r="SHP755" s="43"/>
      <c r="SHQ755" s="43"/>
      <c r="SHR755" s="43"/>
      <c r="SHS755" s="43"/>
      <c r="SHT755" s="43"/>
      <c r="SHU755" s="43"/>
      <c r="SHV755" s="43"/>
      <c r="SHW755" s="43"/>
      <c r="SHX755" s="43"/>
      <c r="SHY755" s="43"/>
      <c r="SHZ755" s="43"/>
      <c r="SIA755" s="43"/>
      <c r="SIB755" s="43"/>
      <c r="SIC755" s="43"/>
      <c r="SID755" s="43"/>
      <c r="SIE755" s="43"/>
      <c r="SIF755" s="43"/>
      <c r="SIG755" s="43"/>
      <c r="SIH755" s="43"/>
      <c r="SII755" s="43"/>
      <c r="SIJ755" s="43"/>
      <c r="SIK755" s="43"/>
      <c r="SIL755" s="43"/>
      <c r="SIM755" s="43"/>
      <c r="SIN755" s="43"/>
      <c r="SIO755" s="43"/>
      <c r="SIP755" s="43"/>
      <c r="SIQ755" s="43"/>
      <c r="SIR755" s="43"/>
      <c r="SIS755" s="43"/>
      <c r="SIT755" s="43"/>
      <c r="SIU755" s="43"/>
      <c r="SIV755" s="43"/>
      <c r="SIW755" s="43"/>
      <c r="SIX755" s="43"/>
      <c r="SIY755" s="43"/>
      <c r="SIZ755" s="43"/>
      <c r="SJA755" s="43"/>
      <c r="SJB755" s="43"/>
      <c r="SJC755" s="43"/>
      <c r="SJD755" s="43"/>
      <c r="SJE755" s="43"/>
      <c r="SJF755" s="43"/>
      <c r="SJG755" s="43"/>
      <c r="SJH755" s="43"/>
      <c r="SJI755" s="43"/>
      <c r="SJJ755" s="43"/>
      <c r="SJK755" s="43"/>
      <c r="SJL755" s="43"/>
      <c r="SJM755" s="43"/>
      <c r="SJN755" s="43"/>
      <c r="SJO755" s="43"/>
      <c r="SJP755" s="43"/>
      <c r="SJQ755" s="43"/>
      <c r="SJR755" s="43"/>
      <c r="SJS755" s="43"/>
      <c r="SJT755" s="43"/>
      <c r="SJU755" s="43"/>
      <c r="SJV755" s="43"/>
      <c r="SJW755" s="43"/>
      <c r="SJX755" s="43"/>
      <c r="SJY755" s="43"/>
      <c r="SJZ755" s="43"/>
      <c r="SKA755" s="43"/>
      <c r="SKB755" s="43"/>
      <c r="SKC755" s="43"/>
      <c r="SKD755" s="43"/>
      <c r="SKE755" s="43"/>
      <c r="SKF755" s="43"/>
      <c r="SKG755" s="43"/>
      <c r="SKH755" s="43"/>
      <c r="SKI755" s="43"/>
      <c r="SKJ755" s="43"/>
      <c r="SKK755" s="43"/>
      <c r="SKL755" s="43"/>
      <c r="SKM755" s="43"/>
      <c r="SKN755" s="43"/>
      <c r="SKO755" s="43"/>
      <c r="SKP755" s="43"/>
      <c r="SKQ755" s="43"/>
      <c r="SKR755" s="43"/>
      <c r="SKS755" s="43"/>
      <c r="SKT755" s="43"/>
      <c r="SKU755" s="43"/>
      <c r="SKV755" s="43"/>
      <c r="SKW755" s="43"/>
      <c r="SKX755" s="43"/>
      <c r="SKY755" s="43"/>
      <c r="SKZ755" s="43"/>
      <c r="SLA755" s="43"/>
      <c r="SLB755" s="43"/>
      <c r="SLC755" s="43"/>
      <c r="SLD755" s="43"/>
      <c r="SLE755" s="43"/>
      <c r="SLF755" s="43"/>
      <c r="SLG755" s="43"/>
      <c r="SLH755" s="43"/>
      <c r="SLI755" s="43"/>
      <c r="SLJ755" s="43"/>
      <c r="SLK755" s="43"/>
      <c r="SLL755" s="43"/>
      <c r="SLM755" s="43"/>
      <c r="SLN755" s="43"/>
      <c r="SLO755" s="43"/>
      <c r="SLP755" s="43"/>
      <c r="SLQ755" s="43"/>
      <c r="SLR755" s="43"/>
      <c r="SLS755" s="43"/>
      <c r="SLT755" s="43"/>
      <c r="SLU755" s="43"/>
      <c r="SLV755" s="43"/>
      <c r="SLW755" s="43"/>
      <c r="SLX755" s="43"/>
      <c r="SLY755" s="43"/>
      <c r="SLZ755" s="43"/>
      <c r="SMA755" s="43"/>
      <c r="SMB755" s="43"/>
      <c r="SMC755" s="43"/>
      <c r="SMD755" s="43"/>
      <c r="SME755" s="43"/>
      <c r="SMF755" s="43"/>
      <c r="SMG755" s="43"/>
      <c r="SMH755" s="43"/>
      <c r="SMI755" s="43"/>
      <c r="SMJ755" s="43"/>
      <c r="SMK755" s="43"/>
      <c r="SML755" s="43"/>
      <c r="SMM755" s="43"/>
      <c r="SMN755" s="43"/>
      <c r="SMO755" s="43"/>
      <c r="SMP755" s="43"/>
      <c r="SMQ755" s="43"/>
      <c r="SMR755" s="43"/>
      <c r="SMS755" s="43"/>
      <c r="SMT755" s="43"/>
      <c r="SMU755" s="43"/>
      <c r="SMV755" s="43"/>
      <c r="SMW755" s="43"/>
      <c r="SMX755" s="43"/>
      <c r="SMY755" s="43"/>
      <c r="SMZ755" s="43"/>
      <c r="SNA755" s="43"/>
      <c r="SNB755" s="43"/>
      <c r="SNC755" s="43"/>
      <c r="SND755" s="43"/>
      <c r="SNE755" s="43"/>
      <c r="SNF755" s="43"/>
      <c r="SNG755" s="43"/>
      <c r="SNH755" s="43"/>
      <c r="SNI755" s="43"/>
      <c r="SNJ755" s="43"/>
      <c r="SNK755" s="43"/>
      <c r="SNL755" s="43"/>
      <c r="SNM755" s="43"/>
      <c r="SNN755" s="43"/>
      <c r="SNO755" s="43"/>
      <c r="SNP755" s="43"/>
      <c r="SNQ755" s="43"/>
      <c r="SNR755" s="43"/>
      <c r="SNS755" s="43"/>
      <c r="SNT755" s="43"/>
      <c r="SNU755" s="43"/>
      <c r="SNV755" s="43"/>
      <c r="SNW755" s="43"/>
      <c r="SNX755" s="43"/>
      <c r="SNY755" s="43"/>
      <c r="SNZ755" s="43"/>
      <c r="SOA755" s="43"/>
      <c r="SOB755" s="43"/>
      <c r="SOC755" s="43"/>
      <c r="SOD755" s="43"/>
      <c r="SOE755" s="43"/>
      <c r="SOF755" s="43"/>
      <c r="SOG755" s="43"/>
      <c r="SOH755" s="43"/>
      <c r="SOI755" s="43"/>
      <c r="SOJ755" s="43"/>
      <c r="SOK755" s="43"/>
      <c r="SOL755" s="43"/>
      <c r="SOM755" s="43"/>
      <c r="SON755" s="43"/>
      <c r="SOO755" s="43"/>
      <c r="SOP755" s="43"/>
      <c r="SOQ755" s="43"/>
      <c r="SOR755" s="43"/>
      <c r="SOS755" s="43"/>
      <c r="SOT755" s="43"/>
      <c r="SOU755" s="43"/>
      <c r="SOV755" s="43"/>
      <c r="SOW755" s="43"/>
      <c r="SOX755" s="43"/>
      <c r="SOY755" s="43"/>
      <c r="SOZ755" s="43"/>
      <c r="SPA755" s="43"/>
      <c r="SPB755" s="43"/>
      <c r="SPC755" s="43"/>
      <c r="SPD755" s="43"/>
      <c r="SPE755" s="43"/>
      <c r="SPF755" s="43"/>
      <c r="SPG755" s="43"/>
      <c r="SPH755" s="43"/>
      <c r="SPI755" s="43"/>
      <c r="SPJ755" s="43"/>
      <c r="SPK755" s="43"/>
      <c r="SPL755" s="43"/>
      <c r="SPM755" s="43"/>
      <c r="SPN755" s="43"/>
      <c r="SPO755" s="43"/>
      <c r="SPP755" s="43"/>
      <c r="SPQ755" s="43"/>
      <c r="SPR755" s="43"/>
      <c r="SPS755" s="43"/>
      <c r="SPT755" s="43"/>
      <c r="SPU755" s="43"/>
      <c r="SPV755" s="43"/>
      <c r="SPW755" s="43"/>
      <c r="SPX755" s="43"/>
      <c r="SPY755" s="43"/>
      <c r="SPZ755" s="43"/>
      <c r="SQA755" s="43"/>
      <c r="SQB755" s="43"/>
      <c r="SQC755" s="43"/>
      <c r="SQD755" s="43"/>
      <c r="SQE755" s="43"/>
      <c r="SQF755" s="43"/>
      <c r="SQG755" s="43"/>
      <c r="SQH755" s="43"/>
      <c r="SQI755" s="43"/>
      <c r="SQJ755" s="43"/>
      <c r="SQK755" s="43"/>
      <c r="SQL755" s="43"/>
      <c r="SQM755" s="43"/>
      <c r="SQN755" s="43"/>
      <c r="SQO755" s="43"/>
      <c r="SQP755" s="43"/>
      <c r="SQQ755" s="43"/>
      <c r="SQR755" s="43"/>
      <c r="SQS755" s="43"/>
      <c r="SQT755" s="43"/>
      <c r="SQU755" s="43"/>
      <c r="SQV755" s="43"/>
      <c r="SQW755" s="43"/>
      <c r="SQX755" s="43"/>
      <c r="SQY755" s="43"/>
      <c r="SQZ755" s="43"/>
      <c r="SRA755" s="43"/>
      <c r="SRB755" s="43"/>
      <c r="SRC755" s="43"/>
      <c r="SRD755" s="43"/>
      <c r="SRE755" s="43"/>
      <c r="SRF755" s="43"/>
      <c r="SRG755" s="43"/>
      <c r="SRH755" s="43"/>
      <c r="SRI755" s="43"/>
      <c r="SRJ755" s="43"/>
      <c r="SRK755" s="43"/>
      <c r="SRL755" s="43"/>
      <c r="SRM755" s="43"/>
      <c r="SRN755" s="43"/>
      <c r="SRO755" s="43"/>
      <c r="SRP755" s="43"/>
      <c r="SRQ755" s="43"/>
      <c r="SRR755" s="43"/>
      <c r="SRS755" s="43"/>
      <c r="SRT755" s="43"/>
      <c r="SRU755" s="43"/>
      <c r="SRV755" s="43"/>
      <c r="SRW755" s="43"/>
      <c r="SRX755" s="43"/>
      <c r="SRY755" s="43"/>
      <c r="SRZ755" s="43"/>
      <c r="SSA755" s="43"/>
      <c r="SSB755" s="43"/>
      <c r="SSC755" s="43"/>
      <c r="SSD755" s="43"/>
      <c r="SSE755" s="43"/>
      <c r="SSF755" s="43"/>
      <c r="SSG755" s="43"/>
      <c r="SSH755" s="43"/>
      <c r="SSI755" s="43"/>
      <c r="SSJ755" s="43"/>
      <c r="SSK755" s="43"/>
      <c r="SSL755" s="43"/>
      <c r="SSM755" s="43"/>
      <c r="SSN755" s="43"/>
      <c r="SSO755" s="43"/>
      <c r="SSP755" s="43"/>
      <c r="SSQ755" s="43"/>
      <c r="SSR755" s="43"/>
      <c r="SSS755" s="43"/>
      <c r="SST755" s="43"/>
      <c r="SSU755" s="43"/>
      <c r="SSV755" s="43"/>
      <c r="SSW755" s="43"/>
      <c r="SSX755" s="43"/>
      <c r="SSY755" s="43"/>
      <c r="SSZ755" s="43"/>
      <c r="STA755" s="43"/>
      <c r="STB755" s="43"/>
      <c r="STC755" s="43"/>
      <c r="STD755" s="43"/>
      <c r="STE755" s="43"/>
      <c r="STF755" s="43"/>
      <c r="STG755" s="43"/>
      <c r="STH755" s="43"/>
      <c r="STI755" s="43"/>
      <c r="STJ755" s="43"/>
      <c r="STK755" s="43"/>
      <c r="STL755" s="43"/>
      <c r="STM755" s="43"/>
      <c r="STN755" s="43"/>
      <c r="STO755" s="43"/>
      <c r="STP755" s="43"/>
      <c r="STQ755" s="43"/>
      <c r="STR755" s="43"/>
      <c r="STS755" s="43"/>
      <c r="STT755" s="43"/>
      <c r="STU755" s="43"/>
      <c r="STV755" s="43"/>
      <c r="STW755" s="43"/>
      <c r="STX755" s="43"/>
      <c r="STY755" s="43"/>
      <c r="STZ755" s="43"/>
      <c r="SUA755" s="43"/>
      <c r="SUB755" s="43"/>
      <c r="SUC755" s="43"/>
      <c r="SUD755" s="43"/>
      <c r="SUE755" s="43"/>
      <c r="SUF755" s="43"/>
      <c r="SUG755" s="43"/>
      <c r="SUH755" s="43"/>
      <c r="SUI755" s="43"/>
      <c r="SUJ755" s="43"/>
      <c r="SUK755" s="43"/>
      <c r="SUL755" s="43"/>
      <c r="SUM755" s="43"/>
      <c r="SUN755" s="43"/>
      <c r="SUO755" s="43"/>
      <c r="SUP755" s="43"/>
      <c r="SUQ755" s="43"/>
      <c r="SUR755" s="43"/>
      <c r="SUS755" s="43"/>
      <c r="SUT755" s="43"/>
      <c r="SUU755" s="43"/>
      <c r="SUV755" s="43"/>
      <c r="SUW755" s="43"/>
      <c r="SUX755" s="43"/>
      <c r="SUY755" s="43"/>
      <c r="SUZ755" s="43"/>
      <c r="SVA755" s="43"/>
      <c r="SVB755" s="43"/>
      <c r="SVC755" s="43"/>
      <c r="SVD755" s="43"/>
      <c r="SVE755" s="43"/>
      <c r="SVF755" s="43"/>
      <c r="SVG755" s="43"/>
      <c r="SVH755" s="43"/>
      <c r="SVI755" s="43"/>
      <c r="SVJ755" s="43"/>
      <c r="SVK755" s="43"/>
      <c r="SVL755" s="43"/>
      <c r="SVM755" s="43"/>
      <c r="SVN755" s="43"/>
      <c r="SVO755" s="43"/>
      <c r="SVP755" s="43"/>
      <c r="SVQ755" s="43"/>
      <c r="SVR755" s="43"/>
      <c r="SVS755" s="43"/>
      <c r="SVT755" s="43"/>
      <c r="SVU755" s="43"/>
      <c r="SVV755" s="43"/>
      <c r="SVW755" s="43"/>
      <c r="SVX755" s="43"/>
      <c r="SVY755" s="43"/>
      <c r="SVZ755" s="43"/>
      <c r="SWA755" s="43"/>
      <c r="SWB755" s="43"/>
      <c r="SWC755" s="43"/>
      <c r="SWD755" s="43"/>
      <c r="SWE755" s="43"/>
      <c r="SWF755" s="43"/>
      <c r="SWG755" s="43"/>
      <c r="SWH755" s="43"/>
      <c r="SWI755" s="43"/>
      <c r="SWJ755" s="43"/>
      <c r="SWK755" s="43"/>
      <c r="SWL755" s="43"/>
      <c r="SWM755" s="43"/>
      <c r="SWN755" s="43"/>
      <c r="SWO755" s="43"/>
      <c r="SWP755" s="43"/>
      <c r="SWQ755" s="43"/>
      <c r="SWR755" s="43"/>
      <c r="SWS755" s="43"/>
      <c r="SWT755" s="43"/>
      <c r="SWU755" s="43"/>
      <c r="SWV755" s="43"/>
      <c r="SWW755" s="43"/>
      <c r="SWX755" s="43"/>
      <c r="SWY755" s="43"/>
      <c r="SWZ755" s="43"/>
      <c r="SXA755" s="43"/>
      <c r="SXB755" s="43"/>
      <c r="SXC755" s="43"/>
      <c r="SXD755" s="43"/>
      <c r="SXE755" s="43"/>
      <c r="SXF755" s="43"/>
      <c r="SXG755" s="43"/>
      <c r="SXH755" s="43"/>
      <c r="SXI755" s="43"/>
      <c r="SXJ755" s="43"/>
      <c r="SXK755" s="43"/>
      <c r="SXL755" s="43"/>
      <c r="SXM755" s="43"/>
      <c r="SXN755" s="43"/>
      <c r="SXO755" s="43"/>
      <c r="SXP755" s="43"/>
      <c r="SXQ755" s="43"/>
      <c r="SXR755" s="43"/>
      <c r="SXS755" s="43"/>
      <c r="SXT755" s="43"/>
      <c r="SXU755" s="43"/>
      <c r="SXV755" s="43"/>
      <c r="SXW755" s="43"/>
      <c r="SXX755" s="43"/>
      <c r="SXY755" s="43"/>
      <c r="SXZ755" s="43"/>
      <c r="SYA755" s="43"/>
      <c r="SYB755" s="43"/>
      <c r="SYC755" s="43"/>
      <c r="SYD755" s="43"/>
      <c r="SYE755" s="43"/>
      <c r="SYF755" s="43"/>
      <c r="SYG755" s="43"/>
      <c r="SYH755" s="43"/>
      <c r="SYI755" s="43"/>
      <c r="SYJ755" s="43"/>
      <c r="SYK755" s="43"/>
      <c r="SYL755" s="43"/>
      <c r="SYM755" s="43"/>
      <c r="SYN755" s="43"/>
      <c r="SYO755" s="43"/>
      <c r="SYP755" s="43"/>
      <c r="SYQ755" s="43"/>
      <c r="SYR755" s="43"/>
      <c r="SYS755" s="43"/>
      <c r="SYT755" s="43"/>
      <c r="SYU755" s="43"/>
      <c r="SYV755" s="43"/>
      <c r="SYW755" s="43"/>
      <c r="SYX755" s="43"/>
      <c r="SYY755" s="43"/>
      <c r="SYZ755" s="43"/>
      <c r="SZA755" s="43"/>
      <c r="SZB755" s="43"/>
      <c r="SZC755" s="43"/>
      <c r="SZD755" s="43"/>
      <c r="SZE755" s="43"/>
      <c r="SZF755" s="43"/>
      <c r="SZG755" s="43"/>
      <c r="SZH755" s="43"/>
      <c r="SZI755" s="43"/>
      <c r="SZJ755" s="43"/>
      <c r="SZK755" s="43"/>
      <c r="SZL755" s="43"/>
      <c r="SZM755" s="43"/>
      <c r="SZN755" s="43"/>
      <c r="SZO755" s="43"/>
      <c r="SZP755" s="43"/>
      <c r="SZQ755" s="43"/>
      <c r="SZR755" s="43"/>
      <c r="SZS755" s="43"/>
      <c r="SZT755" s="43"/>
      <c r="SZU755" s="43"/>
      <c r="SZV755" s="43"/>
      <c r="SZW755" s="43"/>
      <c r="SZX755" s="43"/>
      <c r="SZY755" s="43"/>
      <c r="SZZ755" s="43"/>
      <c r="TAA755" s="43"/>
      <c r="TAB755" s="43"/>
      <c r="TAC755" s="43"/>
      <c r="TAD755" s="43"/>
      <c r="TAE755" s="43"/>
      <c r="TAF755" s="43"/>
      <c r="TAG755" s="43"/>
      <c r="TAH755" s="43"/>
      <c r="TAI755" s="43"/>
      <c r="TAJ755" s="43"/>
      <c r="TAK755" s="43"/>
      <c r="TAL755" s="43"/>
      <c r="TAM755" s="43"/>
      <c r="TAN755" s="43"/>
      <c r="TAO755" s="43"/>
      <c r="TAP755" s="43"/>
      <c r="TAQ755" s="43"/>
      <c r="TAR755" s="43"/>
      <c r="TAS755" s="43"/>
      <c r="TAT755" s="43"/>
      <c r="TAU755" s="43"/>
      <c r="TAV755" s="43"/>
      <c r="TAW755" s="43"/>
      <c r="TAX755" s="43"/>
      <c r="TAY755" s="43"/>
      <c r="TAZ755" s="43"/>
      <c r="TBA755" s="43"/>
      <c r="TBB755" s="43"/>
      <c r="TBC755" s="43"/>
      <c r="TBD755" s="43"/>
      <c r="TBE755" s="43"/>
      <c r="TBF755" s="43"/>
      <c r="TBG755" s="43"/>
      <c r="TBH755" s="43"/>
      <c r="TBI755" s="43"/>
      <c r="TBJ755" s="43"/>
      <c r="TBK755" s="43"/>
      <c r="TBL755" s="43"/>
      <c r="TBM755" s="43"/>
      <c r="TBN755" s="43"/>
      <c r="TBO755" s="43"/>
      <c r="TBP755" s="43"/>
      <c r="TBQ755" s="43"/>
      <c r="TBR755" s="43"/>
      <c r="TBS755" s="43"/>
      <c r="TBT755" s="43"/>
      <c r="TBU755" s="43"/>
      <c r="TBV755" s="43"/>
      <c r="TBW755" s="43"/>
      <c r="TBX755" s="43"/>
      <c r="TBY755" s="43"/>
      <c r="TBZ755" s="43"/>
      <c r="TCA755" s="43"/>
      <c r="TCB755" s="43"/>
      <c r="TCC755" s="43"/>
      <c r="TCD755" s="43"/>
      <c r="TCE755" s="43"/>
      <c r="TCF755" s="43"/>
      <c r="TCG755" s="43"/>
      <c r="TCH755" s="43"/>
      <c r="TCI755" s="43"/>
      <c r="TCJ755" s="43"/>
      <c r="TCK755" s="43"/>
      <c r="TCL755" s="43"/>
      <c r="TCM755" s="43"/>
      <c r="TCN755" s="43"/>
      <c r="TCO755" s="43"/>
      <c r="TCP755" s="43"/>
      <c r="TCQ755" s="43"/>
      <c r="TCR755" s="43"/>
      <c r="TCS755" s="43"/>
      <c r="TCT755" s="43"/>
      <c r="TCU755" s="43"/>
      <c r="TCV755" s="43"/>
      <c r="TCW755" s="43"/>
      <c r="TCX755" s="43"/>
      <c r="TCY755" s="43"/>
      <c r="TCZ755" s="43"/>
      <c r="TDA755" s="43"/>
      <c r="TDB755" s="43"/>
      <c r="TDC755" s="43"/>
      <c r="TDD755" s="43"/>
      <c r="TDE755" s="43"/>
      <c r="TDF755" s="43"/>
      <c r="TDG755" s="43"/>
      <c r="TDH755" s="43"/>
      <c r="TDI755" s="43"/>
      <c r="TDJ755" s="43"/>
      <c r="TDK755" s="43"/>
      <c r="TDL755" s="43"/>
      <c r="TDM755" s="43"/>
      <c r="TDN755" s="43"/>
      <c r="TDO755" s="43"/>
      <c r="TDP755" s="43"/>
      <c r="TDQ755" s="43"/>
      <c r="TDR755" s="43"/>
      <c r="TDS755" s="43"/>
      <c r="TDT755" s="43"/>
      <c r="TDU755" s="43"/>
      <c r="TDV755" s="43"/>
      <c r="TDW755" s="43"/>
      <c r="TDX755" s="43"/>
      <c r="TDY755" s="43"/>
      <c r="TDZ755" s="43"/>
      <c r="TEA755" s="43"/>
      <c r="TEB755" s="43"/>
      <c r="TEC755" s="43"/>
      <c r="TED755" s="43"/>
      <c r="TEE755" s="43"/>
      <c r="TEF755" s="43"/>
      <c r="TEG755" s="43"/>
      <c r="TEH755" s="43"/>
      <c r="TEI755" s="43"/>
      <c r="TEJ755" s="43"/>
      <c r="TEK755" s="43"/>
      <c r="TEL755" s="43"/>
      <c r="TEM755" s="43"/>
      <c r="TEN755" s="43"/>
      <c r="TEO755" s="43"/>
      <c r="TEP755" s="43"/>
      <c r="TEQ755" s="43"/>
      <c r="TER755" s="43"/>
      <c r="TES755" s="43"/>
      <c r="TET755" s="43"/>
      <c r="TEU755" s="43"/>
      <c r="TEV755" s="43"/>
      <c r="TEW755" s="43"/>
      <c r="TEX755" s="43"/>
      <c r="TEY755" s="43"/>
      <c r="TEZ755" s="43"/>
      <c r="TFA755" s="43"/>
      <c r="TFB755" s="43"/>
      <c r="TFC755" s="43"/>
      <c r="TFD755" s="43"/>
      <c r="TFE755" s="43"/>
      <c r="TFF755" s="43"/>
      <c r="TFG755" s="43"/>
      <c r="TFH755" s="43"/>
      <c r="TFI755" s="43"/>
      <c r="TFJ755" s="43"/>
      <c r="TFK755" s="43"/>
      <c r="TFL755" s="43"/>
      <c r="TFM755" s="43"/>
      <c r="TFN755" s="43"/>
      <c r="TFO755" s="43"/>
      <c r="TFP755" s="43"/>
      <c r="TFQ755" s="43"/>
      <c r="TFR755" s="43"/>
      <c r="TFS755" s="43"/>
      <c r="TFT755" s="43"/>
      <c r="TFU755" s="43"/>
      <c r="TFV755" s="43"/>
      <c r="TFW755" s="43"/>
      <c r="TFX755" s="43"/>
      <c r="TFY755" s="43"/>
      <c r="TFZ755" s="43"/>
      <c r="TGA755" s="43"/>
      <c r="TGB755" s="43"/>
      <c r="TGC755" s="43"/>
      <c r="TGD755" s="43"/>
      <c r="TGE755" s="43"/>
      <c r="TGF755" s="43"/>
      <c r="TGG755" s="43"/>
      <c r="TGH755" s="43"/>
      <c r="TGI755" s="43"/>
      <c r="TGJ755" s="43"/>
      <c r="TGK755" s="43"/>
      <c r="TGL755" s="43"/>
      <c r="TGM755" s="43"/>
      <c r="TGN755" s="43"/>
      <c r="TGO755" s="43"/>
      <c r="TGP755" s="43"/>
      <c r="TGQ755" s="43"/>
      <c r="TGR755" s="43"/>
      <c r="TGS755" s="43"/>
      <c r="TGT755" s="43"/>
      <c r="TGU755" s="43"/>
      <c r="TGV755" s="43"/>
      <c r="TGW755" s="43"/>
      <c r="TGX755" s="43"/>
      <c r="TGY755" s="43"/>
      <c r="TGZ755" s="43"/>
      <c r="THA755" s="43"/>
      <c r="THB755" s="43"/>
      <c r="THC755" s="43"/>
      <c r="THD755" s="43"/>
      <c r="THE755" s="43"/>
      <c r="THF755" s="43"/>
      <c r="THG755" s="43"/>
      <c r="THH755" s="43"/>
      <c r="THI755" s="43"/>
      <c r="THJ755" s="43"/>
      <c r="THK755" s="43"/>
      <c r="THL755" s="43"/>
      <c r="THM755" s="43"/>
      <c r="THN755" s="43"/>
      <c r="THO755" s="43"/>
      <c r="THP755" s="43"/>
      <c r="THQ755" s="43"/>
      <c r="THR755" s="43"/>
      <c r="THS755" s="43"/>
      <c r="THT755" s="43"/>
      <c r="THU755" s="43"/>
      <c r="THV755" s="43"/>
      <c r="THW755" s="43"/>
      <c r="THX755" s="43"/>
      <c r="THY755" s="43"/>
      <c r="THZ755" s="43"/>
      <c r="TIA755" s="43"/>
      <c r="TIB755" s="43"/>
      <c r="TIC755" s="43"/>
      <c r="TID755" s="43"/>
      <c r="TIE755" s="43"/>
      <c r="TIF755" s="43"/>
      <c r="TIG755" s="43"/>
      <c r="TIH755" s="43"/>
      <c r="TII755" s="43"/>
      <c r="TIJ755" s="43"/>
      <c r="TIK755" s="43"/>
      <c r="TIL755" s="43"/>
      <c r="TIM755" s="43"/>
      <c r="TIN755" s="43"/>
      <c r="TIO755" s="43"/>
      <c r="TIP755" s="43"/>
      <c r="TIQ755" s="43"/>
      <c r="TIR755" s="43"/>
      <c r="TIS755" s="43"/>
      <c r="TIT755" s="43"/>
      <c r="TIU755" s="43"/>
      <c r="TIV755" s="43"/>
      <c r="TIW755" s="43"/>
      <c r="TIX755" s="43"/>
      <c r="TIY755" s="43"/>
      <c r="TIZ755" s="43"/>
      <c r="TJA755" s="43"/>
      <c r="TJB755" s="43"/>
      <c r="TJC755" s="43"/>
      <c r="TJD755" s="43"/>
      <c r="TJE755" s="43"/>
      <c r="TJF755" s="43"/>
      <c r="TJG755" s="43"/>
      <c r="TJH755" s="43"/>
      <c r="TJI755" s="43"/>
      <c r="TJJ755" s="43"/>
      <c r="TJK755" s="43"/>
      <c r="TJL755" s="43"/>
      <c r="TJM755" s="43"/>
      <c r="TJN755" s="43"/>
      <c r="TJO755" s="43"/>
      <c r="TJP755" s="43"/>
      <c r="TJQ755" s="43"/>
      <c r="TJR755" s="43"/>
      <c r="TJS755" s="43"/>
      <c r="TJT755" s="43"/>
      <c r="TJU755" s="43"/>
      <c r="TJV755" s="43"/>
      <c r="TJW755" s="43"/>
      <c r="TJX755" s="43"/>
      <c r="TJY755" s="43"/>
      <c r="TJZ755" s="43"/>
      <c r="TKA755" s="43"/>
      <c r="TKB755" s="43"/>
      <c r="TKC755" s="43"/>
      <c r="TKD755" s="43"/>
      <c r="TKE755" s="43"/>
      <c r="TKF755" s="43"/>
      <c r="TKG755" s="43"/>
      <c r="TKH755" s="43"/>
      <c r="TKI755" s="43"/>
      <c r="TKJ755" s="43"/>
      <c r="TKK755" s="43"/>
      <c r="TKL755" s="43"/>
      <c r="TKM755" s="43"/>
      <c r="TKN755" s="43"/>
      <c r="TKO755" s="43"/>
      <c r="TKP755" s="43"/>
      <c r="TKQ755" s="43"/>
      <c r="TKR755" s="43"/>
      <c r="TKS755" s="43"/>
      <c r="TKT755" s="43"/>
      <c r="TKU755" s="43"/>
      <c r="TKV755" s="43"/>
      <c r="TKW755" s="43"/>
      <c r="TKX755" s="43"/>
      <c r="TKY755" s="43"/>
      <c r="TKZ755" s="43"/>
      <c r="TLA755" s="43"/>
      <c r="TLB755" s="43"/>
      <c r="TLC755" s="43"/>
      <c r="TLD755" s="43"/>
      <c r="TLE755" s="43"/>
      <c r="TLF755" s="43"/>
      <c r="TLG755" s="43"/>
      <c r="TLH755" s="43"/>
      <c r="TLI755" s="43"/>
      <c r="TLJ755" s="43"/>
      <c r="TLK755" s="43"/>
      <c r="TLL755" s="43"/>
      <c r="TLM755" s="43"/>
      <c r="TLN755" s="43"/>
      <c r="TLO755" s="43"/>
      <c r="TLP755" s="43"/>
      <c r="TLQ755" s="43"/>
      <c r="TLR755" s="43"/>
      <c r="TLS755" s="43"/>
      <c r="TLT755" s="43"/>
      <c r="TLU755" s="43"/>
      <c r="TLV755" s="43"/>
      <c r="TLW755" s="43"/>
      <c r="TLX755" s="43"/>
      <c r="TLY755" s="43"/>
      <c r="TLZ755" s="43"/>
      <c r="TMA755" s="43"/>
      <c r="TMB755" s="43"/>
      <c r="TMC755" s="43"/>
      <c r="TMD755" s="43"/>
      <c r="TME755" s="43"/>
      <c r="TMF755" s="43"/>
      <c r="TMG755" s="43"/>
      <c r="TMH755" s="43"/>
      <c r="TMI755" s="43"/>
      <c r="TMJ755" s="43"/>
      <c r="TMK755" s="43"/>
      <c r="TML755" s="43"/>
      <c r="TMM755" s="43"/>
      <c r="TMN755" s="43"/>
      <c r="TMO755" s="43"/>
      <c r="TMP755" s="43"/>
      <c r="TMQ755" s="43"/>
      <c r="TMR755" s="43"/>
      <c r="TMS755" s="43"/>
      <c r="TMT755" s="43"/>
      <c r="TMU755" s="43"/>
      <c r="TMV755" s="43"/>
      <c r="TMW755" s="43"/>
      <c r="TMX755" s="43"/>
      <c r="TMY755" s="43"/>
      <c r="TMZ755" s="43"/>
      <c r="TNA755" s="43"/>
      <c r="TNB755" s="43"/>
      <c r="TNC755" s="43"/>
      <c r="TND755" s="43"/>
      <c r="TNE755" s="43"/>
      <c r="TNF755" s="43"/>
      <c r="TNG755" s="43"/>
      <c r="TNH755" s="43"/>
      <c r="TNI755" s="43"/>
      <c r="TNJ755" s="43"/>
      <c r="TNK755" s="43"/>
      <c r="TNL755" s="43"/>
      <c r="TNM755" s="43"/>
      <c r="TNN755" s="43"/>
      <c r="TNO755" s="43"/>
      <c r="TNP755" s="43"/>
      <c r="TNQ755" s="43"/>
      <c r="TNR755" s="43"/>
      <c r="TNS755" s="43"/>
      <c r="TNT755" s="43"/>
      <c r="TNU755" s="43"/>
      <c r="TNV755" s="43"/>
      <c r="TNW755" s="43"/>
      <c r="TNX755" s="43"/>
      <c r="TNY755" s="43"/>
      <c r="TNZ755" s="43"/>
      <c r="TOA755" s="43"/>
      <c r="TOB755" s="43"/>
      <c r="TOC755" s="43"/>
      <c r="TOD755" s="43"/>
      <c r="TOE755" s="43"/>
      <c r="TOF755" s="43"/>
      <c r="TOG755" s="43"/>
      <c r="TOH755" s="43"/>
      <c r="TOI755" s="43"/>
      <c r="TOJ755" s="43"/>
      <c r="TOK755" s="43"/>
      <c r="TOL755" s="43"/>
      <c r="TOM755" s="43"/>
      <c r="TON755" s="43"/>
      <c r="TOO755" s="43"/>
      <c r="TOP755" s="43"/>
      <c r="TOQ755" s="43"/>
      <c r="TOR755" s="43"/>
      <c r="TOS755" s="43"/>
      <c r="TOT755" s="43"/>
      <c r="TOU755" s="43"/>
      <c r="TOV755" s="43"/>
      <c r="TOW755" s="43"/>
      <c r="TOX755" s="43"/>
      <c r="TOY755" s="43"/>
      <c r="TOZ755" s="43"/>
      <c r="TPA755" s="43"/>
      <c r="TPB755" s="43"/>
      <c r="TPC755" s="43"/>
      <c r="TPD755" s="43"/>
      <c r="TPE755" s="43"/>
      <c r="TPF755" s="43"/>
      <c r="TPG755" s="43"/>
      <c r="TPH755" s="43"/>
      <c r="TPI755" s="43"/>
      <c r="TPJ755" s="43"/>
      <c r="TPK755" s="43"/>
      <c r="TPL755" s="43"/>
      <c r="TPM755" s="43"/>
      <c r="TPN755" s="43"/>
      <c r="TPO755" s="43"/>
      <c r="TPP755" s="43"/>
      <c r="TPQ755" s="43"/>
      <c r="TPR755" s="43"/>
      <c r="TPS755" s="43"/>
      <c r="TPT755" s="43"/>
      <c r="TPU755" s="43"/>
      <c r="TPV755" s="43"/>
      <c r="TPW755" s="43"/>
      <c r="TPX755" s="43"/>
      <c r="TPY755" s="43"/>
      <c r="TPZ755" s="43"/>
      <c r="TQA755" s="43"/>
      <c r="TQB755" s="43"/>
      <c r="TQC755" s="43"/>
      <c r="TQD755" s="43"/>
      <c r="TQE755" s="43"/>
      <c r="TQF755" s="43"/>
      <c r="TQG755" s="43"/>
      <c r="TQH755" s="43"/>
      <c r="TQI755" s="43"/>
      <c r="TQJ755" s="43"/>
      <c r="TQK755" s="43"/>
      <c r="TQL755" s="43"/>
      <c r="TQM755" s="43"/>
      <c r="TQN755" s="43"/>
      <c r="TQO755" s="43"/>
      <c r="TQP755" s="43"/>
      <c r="TQQ755" s="43"/>
      <c r="TQR755" s="43"/>
      <c r="TQS755" s="43"/>
      <c r="TQT755" s="43"/>
      <c r="TQU755" s="43"/>
      <c r="TQV755" s="43"/>
      <c r="TQW755" s="43"/>
      <c r="TQX755" s="43"/>
      <c r="TQY755" s="43"/>
      <c r="TQZ755" s="43"/>
      <c r="TRA755" s="43"/>
      <c r="TRB755" s="43"/>
      <c r="TRC755" s="43"/>
      <c r="TRD755" s="43"/>
      <c r="TRE755" s="43"/>
      <c r="TRF755" s="43"/>
      <c r="TRG755" s="43"/>
      <c r="TRH755" s="43"/>
      <c r="TRI755" s="43"/>
      <c r="TRJ755" s="43"/>
      <c r="TRK755" s="43"/>
      <c r="TRL755" s="43"/>
      <c r="TRM755" s="43"/>
      <c r="TRN755" s="43"/>
      <c r="TRO755" s="43"/>
      <c r="TRP755" s="43"/>
      <c r="TRQ755" s="43"/>
      <c r="TRR755" s="43"/>
      <c r="TRS755" s="43"/>
      <c r="TRT755" s="43"/>
      <c r="TRU755" s="43"/>
      <c r="TRV755" s="43"/>
      <c r="TRW755" s="43"/>
      <c r="TRX755" s="43"/>
      <c r="TRY755" s="43"/>
      <c r="TRZ755" s="43"/>
      <c r="TSA755" s="43"/>
      <c r="TSB755" s="43"/>
      <c r="TSC755" s="43"/>
      <c r="TSD755" s="43"/>
      <c r="TSE755" s="43"/>
      <c r="TSF755" s="43"/>
      <c r="TSG755" s="43"/>
      <c r="TSH755" s="43"/>
      <c r="TSI755" s="43"/>
      <c r="TSJ755" s="43"/>
      <c r="TSK755" s="43"/>
      <c r="TSL755" s="43"/>
      <c r="TSM755" s="43"/>
      <c r="TSN755" s="43"/>
      <c r="TSO755" s="43"/>
      <c r="TSP755" s="43"/>
      <c r="TSQ755" s="43"/>
      <c r="TSR755" s="43"/>
      <c r="TSS755" s="43"/>
      <c r="TST755" s="43"/>
      <c r="TSU755" s="43"/>
      <c r="TSV755" s="43"/>
      <c r="TSW755" s="43"/>
      <c r="TSX755" s="43"/>
      <c r="TSY755" s="43"/>
      <c r="TSZ755" s="43"/>
      <c r="TTA755" s="43"/>
      <c r="TTB755" s="43"/>
      <c r="TTC755" s="43"/>
      <c r="TTD755" s="43"/>
      <c r="TTE755" s="43"/>
      <c r="TTF755" s="43"/>
      <c r="TTG755" s="43"/>
      <c r="TTH755" s="43"/>
      <c r="TTI755" s="43"/>
      <c r="TTJ755" s="43"/>
      <c r="TTK755" s="43"/>
      <c r="TTL755" s="43"/>
      <c r="TTM755" s="43"/>
      <c r="TTN755" s="43"/>
      <c r="TTO755" s="43"/>
      <c r="TTP755" s="43"/>
      <c r="TTQ755" s="43"/>
      <c r="TTR755" s="43"/>
      <c r="TTS755" s="43"/>
      <c r="TTT755" s="43"/>
      <c r="TTU755" s="43"/>
      <c r="TTV755" s="43"/>
      <c r="TTW755" s="43"/>
      <c r="TTX755" s="43"/>
      <c r="TTY755" s="43"/>
      <c r="TTZ755" s="43"/>
      <c r="TUA755" s="43"/>
      <c r="TUB755" s="43"/>
      <c r="TUC755" s="43"/>
      <c r="TUD755" s="43"/>
      <c r="TUE755" s="43"/>
      <c r="TUF755" s="43"/>
      <c r="TUG755" s="43"/>
      <c r="TUH755" s="43"/>
      <c r="TUI755" s="43"/>
      <c r="TUJ755" s="43"/>
      <c r="TUK755" s="43"/>
      <c r="TUL755" s="43"/>
      <c r="TUM755" s="43"/>
      <c r="TUN755" s="43"/>
      <c r="TUO755" s="43"/>
      <c r="TUP755" s="43"/>
      <c r="TUQ755" s="43"/>
      <c r="TUR755" s="43"/>
      <c r="TUS755" s="43"/>
      <c r="TUT755" s="43"/>
      <c r="TUU755" s="43"/>
      <c r="TUV755" s="43"/>
      <c r="TUW755" s="43"/>
      <c r="TUX755" s="43"/>
      <c r="TUY755" s="43"/>
      <c r="TUZ755" s="43"/>
      <c r="TVA755" s="43"/>
      <c r="TVB755" s="43"/>
      <c r="TVC755" s="43"/>
      <c r="TVD755" s="43"/>
      <c r="TVE755" s="43"/>
      <c r="TVF755" s="43"/>
      <c r="TVG755" s="43"/>
      <c r="TVH755" s="43"/>
      <c r="TVI755" s="43"/>
      <c r="TVJ755" s="43"/>
      <c r="TVK755" s="43"/>
      <c r="TVL755" s="43"/>
      <c r="TVM755" s="43"/>
      <c r="TVN755" s="43"/>
      <c r="TVO755" s="43"/>
      <c r="TVP755" s="43"/>
      <c r="TVQ755" s="43"/>
      <c r="TVR755" s="43"/>
      <c r="TVS755" s="43"/>
      <c r="TVT755" s="43"/>
      <c r="TVU755" s="43"/>
      <c r="TVV755" s="43"/>
      <c r="TVW755" s="43"/>
      <c r="TVX755" s="43"/>
      <c r="TVY755" s="43"/>
      <c r="TVZ755" s="43"/>
      <c r="TWA755" s="43"/>
      <c r="TWB755" s="43"/>
      <c r="TWC755" s="43"/>
      <c r="TWD755" s="43"/>
      <c r="TWE755" s="43"/>
      <c r="TWF755" s="43"/>
      <c r="TWG755" s="43"/>
      <c r="TWH755" s="43"/>
      <c r="TWI755" s="43"/>
      <c r="TWJ755" s="43"/>
      <c r="TWK755" s="43"/>
      <c r="TWL755" s="43"/>
      <c r="TWM755" s="43"/>
      <c r="TWN755" s="43"/>
      <c r="TWO755" s="43"/>
      <c r="TWP755" s="43"/>
      <c r="TWQ755" s="43"/>
      <c r="TWR755" s="43"/>
      <c r="TWS755" s="43"/>
      <c r="TWT755" s="43"/>
      <c r="TWU755" s="43"/>
      <c r="TWV755" s="43"/>
      <c r="TWW755" s="43"/>
      <c r="TWX755" s="43"/>
      <c r="TWY755" s="43"/>
      <c r="TWZ755" s="43"/>
      <c r="TXA755" s="43"/>
      <c r="TXB755" s="43"/>
      <c r="TXC755" s="43"/>
      <c r="TXD755" s="43"/>
      <c r="TXE755" s="43"/>
      <c r="TXF755" s="43"/>
      <c r="TXG755" s="43"/>
      <c r="TXH755" s="43"/>
      <c r="TXI755" s="43"/>
      <c r="TXJ755" s="43"/>
      <c r="TXK755" s="43"/>
      <c r="TXL755" s="43"/>
      <c r="TXM755" s="43"/>
      <c r="TXN755" s="43"/>
      <c r="TXO755" s="43"/>
      <c r="TXP755" s="43"/>
      <c r="TXQ755" s="43"/>
      <c r="TXR755" s="43"/>
      <c r="TXS755" s="43"/>
      <c r="TXT755" s="43"/>
      <c r="TXU755" s="43"/>
      <c r="TXV755" s="43"/>
      <c r="TXW755" s="43"/>
      <c r="TXX755" s="43"/>
      <c r="TXY755" s="43"/>
      <c r="TXZ755" s="43"/>
      <c r="TYA755" s="43"/>
      <c r="TYB755" s="43"/>
      <c r="TYC755" s="43"/>
      <c r="TYD755" s="43"/>
      <c r="TYE755" s="43"/>
      <c r="TYF755" s="43"/>
      <c r="TYG755" s="43"/>
      <c r="TYH755" s="43"/>
      <c r="TYI755" s="43"/>
      <c r="TYJ755" s="43"/>
      <c r="TYK755" s="43"/>
      <c r="TYL755" s="43"/>
      <c r="TYM755" s="43"/>
      <c r="TYN755" s="43"/>
      <c r="TYO755" s="43"/>
      <c r="TYP755" s="43"/>
      <c r="TYQ755" s="43"/>
      <c r="TYR755" s="43"/>
      <c r="TYS755" s="43"/>
      <c r="TYT755" s="43"/>
      <c r="TYU755" s="43"/>
      <c r="TYV755" s="43"/>
      <c r="TYW755" s="43"/>
      <c r="TYX755" s="43"/>
      <c r="TYY755" s="43"/>
      <c r="TYZ755" s="43"/>
      <c r="TZA755" s="43"/>
      <c r="TZB755" s="43"/>
      <c r="TZC755" s="43"/>
      <c r="TZD755" s="43"/>
      <c r="TZE755" s="43"/>
      <c r="TZF755" s="43"/>
      <c r="TZG755" s="43"/>
      <c r="TZH755" s="43"/>
      <c r="TZI755" s="43"/>
      <c r="TZJ755" s="43"/>
      <c r="TZK755" s="43"/>
      <c r="TZL755" s="43"/>
      <c r="TZM755" s="43"/>
      <c r="TZN755" s="43"/>
      <c r="TZO755" s="43"/>
      <c r="TZP755" s="43"/>
      <c r="TZQ755" s="43"/>
      <c r="TZR755" s="43"/>
      <c r="TZS755" s="43"/>
      <c r="TZT755" s="43"/>
      <c r="TZU755" s="43"/>
      <c r="TZV755" s="43"/>
      <c r="TZW755" s="43"/>
      <c r="TZX755" s="43"/>
      <c r="TZY755" s="43"/>
      <c r="TZZ755" s="43"/>
      <c r="UAA755" s="43"/>
      <c r="UAB755" s="43"/>
      <c r="UAC755" s="43"/>
      <c r="UAD755" s="43"/>
      <c r="UAE755" s="43"/>
      <c r="UAF755" s="43"/>
      <c r="UAG755" s="43"/>
      <c r="UAH755" s="43"/>
      <c r="UAI755" s="43"/>
      <c r="UAJ755" s="43"/>
      <c r="UAK755" s="43"/>
      <c r="UAL755" s="43"/>
      <c r="UAM755" s="43"/>
      <c r="UAN755" s="43"/>
      <c r="UAO755" s="43"/>
      <c r="UAP755" s="43"/>
      <c r="UAQ755" s="43"/>
      <c r="UAR755" s="43"/>
      <c r="UAS755" s="43"/>
      <c r="UAT755" s="43"/>
      <c r="UAU755" s="43"/>
      <c r="UAV755" s="43"/>
      <c r="UAW755" s="43"/>
      <c r="UAX755" s="43"/>
      <c r="UAY755" s="43"/>
      <c r="UAZ755" s="43"/>
      <c r="UBA755" s="43"/>
      <c r="UBB755" s="43"/>
      <c r="UBC755" s="43"/>
      <c r="UBD755" s="43"/>
      <c r="UBE755" s="43"/>
      <c r="UBF755" s="43"/>
      <c r="UBG755" s="43"/>
      <c r="UBH755" s="43"/>
      <c r="UBI755" s="43"/>
      <c r="UBJ755" s="43"/>
      <c r="UBK755" s="43"/>
      <c r="UBL755" s="43"/>
      <c r="UBM755" s="43"/>
      <c r="UBN755" s="43"/>
      <c r="UBO755" s="43"/>
      <c r="UBP755" s="43"/>
      <c r="UBQ755" s="43"/>
      <c r="UBR755" s="43"/>
      <c r="UBS755" s="43"/>
      <c r="UBT755" s="43"/>
      <c r="UBU755" s="43"/>
      <c r="UBV755" s="43"/>
      <c r="UBW755" s="43"/>
      <c r="UBX755" s="43"/>
      <c r="UBY755" s="43"/>
      <c r="UBZ755" s="43"/>
      <c r="UCA755" s="43"/>
      <c r="UCB755" s="43"/>
      <c r="UCC755" s="43"/>
      <c r="UCD755" s="43"/>
      <c r="UCE755" s="43"/>
      <c r="UCF755" s="43"/>
      <c r="UCG755" s="43"/>
      <c r="UCH755" s="43"/>
      <c r="UCI755" s="43"/>
      <c r="UCJ755" s="43"/>
      <c r="UCK755" s="43"/>
      <c r="UCL755" s="43"/>
      <c r="UCM755" s="43"/>
      <c r="UCN755" s="43"/>
      <c r="UCO755" s="43"/>
      <c r="UCP755" s="43"/>
      <c r="UCQ755" s="43"/>
      <c r="UCR755" s="43"/>
      <c r="UCS755" s="43"/>
      <c r="UCT755" s="43"/>
      <c r="UCU755" s="43"/>
      <c r="UCV755" s="43"/>
      <c r="UCW755" s="43"/>
      <c r="UCX755" s="43"/>
      <c r="UCY755" s="43"/>
      <c r="UCZ755" s="43"/>
      <c r="UDA755" s="43"/>
      <c r="UDB755" s="43"/>
      <c r="UDC755" s="43"/>
      <c r="UDD755" s="43"/>
      <c r="UDE755" s="43"/>
      <c r="UDF755" s="43"/>
      <c r="UDG755" s="43"/>
      <c r="UDH755" s="43"/>
      <c r="UDI755" s="43"/>
      <c r="UDJ755" s="43"/>
      <c r="UDK755" s="43"/>
      <c r="UDL755" s="43"/>
      <c r="UDM755" s="43"/>
      <c r="UDN755" s="43"/>
      <c r="UDO755" s="43"/>
      <c r="UDP755" s="43"/>
      <c r="UDQ755" s="43"/>
      <c r="UDR755" s="43"/>
      <c r="UDS755" s="43"/>
      <c r="UDT755" s="43"/>
      <c r="UDU755" s="43"/>
      <c r="UDV755" s="43"/>
      <c r="UDW755" s="43"/>
      <c r="UDX755" s="43"/>
      <c r="UDY755" s="43"/>
      <c r="UDZ755" s="43"/>
      <c r="UEA755" s="43"/>
      <c r="UEB755" s="43"/>
      <c r="UEC755" s="43"/>
      <c r="UED755" s="43"/>
      <c r="UEE755" s="43"/>
      <c r="UEF755" s="43"/>
      <c r="UEG755" s="43"/>
      <c r="UEH755" s="43"/>
      <c r="UEI755" s="43"/>
      <c r="UEJ755" s="43"/>
      <c r="UEK755" s="43"/>
      <c r="UEL755" s="43"/>
      <c r="UEM755" s="43"/>
      <c r="UEN755" s="43"/>
      <c r="UEO755" s="43"/>
      <c r="UEP755" s="43"/>
      <c r="UEQ755" s="43"/>
      <c r="UER755" s="43"/>
      <c r="UES755" s="43"/>
      <c r="UET755" s="43"/>
      <c r="UEU755" s="43"/>
      <c r="UEV755" s="43"/>
      <c r="UEW755" s="43"/>
      <c r="UEX755" s="43"/>
      <c r="UEY755" s="43"/>
      <c r="UEZ755" s="43"/>
      <c r="UFA755" s="43"/>
      <c r="UFB755" s="43"/>
      <c r="UFC755" s="43"/>
      <c r="UFD755" s="43"/>
      <c r="UFE755" s="43"/>
      <c r="UFF755" s="43"/>
      <c r="UFG755" s="43"/>
      <c r="UFH755" s="43"/>
      <c r="UFI755" s="43"/>
      <c r="UFJ755" s="43"/>
      <c r="UFK755" s="43"/>
      <c r="UFL755" s="43"/>
      <c r="UFM755" s="43"/>
      <c r="UFN755" s="43"/>
      <c r="UFO755" s="43"/>
      <c r="UFP755" s="43"/>
      <c r="UFQ755" s="43"/>
      <c r="UFR755" s="43"/>
      <c r="UFS755" s="43"/>
      <c r="UFT755" s="43"/>
      <c r="UFU755" s="43"/>
      <c r="UFV755" s="43"/>
      <c r="UFW755" s="43"/>
      <c r="UFX755" s="43"/>
      <c r="UFY755" s="43"/>
      <c r="UFZ755" s="43"/>
      <c r="UGA755" s="43"/>
      <c r="UGB755" s="43"/>
      <c r="UGC755" s="43"/>
      <c r="UGD755" s="43"/>
      <c r="UGE755" s="43"/>
      <c r="UGF755" s="43"/>
      <c r="UGG755" s="43"/>
      <c r="UGH755" s="43"/>
      <c r="UGI755" s="43"/>
      <c r="UGJ755" s="43"/>
      <c r="UGK755" s="43"/>
      <c r="UGL755" s="43"/>
      <c r="UGM755" s="43"/>
      <c r="UGN755" s="43"/>
      <c r="UGO755" s="43"/>
      <c r="UGP755" s="43"/>
      <c r="UGQ755" s="43"/>
      <c r="UGR755" s="43"/>
      <c r="UGS755" s="43"/>
      <c r="UGT755" s="43"/>
      <c r="UGU755" s="43"/>
      <c r="UGV755" s="43"/>
      <c r="UGW755" s="43"/>
      <c r="UGX755" s="43"/>
      <c r="UGY755" s="43"/>
      <c r="UGZ755" s="43"/>
      <c r="UHA755" s="43"/>
      <c r="UHB755" s="43"/>
      <c r="UHC755" s="43"/>
      <c r="UHD755" s="43"/>
      <c r="UHE755" s="43"/>
      <c r="UHF755" s="43"/>
      <c r="UHG755" s="43"/>
      <c r="UHH755" s="43"/>
      <c r="UHI755" s="43"/>
      <c r="UHJ755" s="43"/>
      <c r="UHK755" s="43"/>
      <c r="UHL755" s="43"/>
      <c r="UHM755" s="43"/>
      <c r="UHN755" s="43"/>
      <c r="UHO755" s="43"/>
      <c r="UHP755" s="43"/>
      <c r="UHQ755" s="43"/>
      <c r="UHR755" s="43"/>
      <c r="UHS755" s="43"/>
      <c r="UHT755" s="43"/>
      <c r="UHU755" s="43"/>
      <c r="UHV755" s="43"/>
      <c r="UHW755" s="43"/>
      <c r="UHX755" s="43"/>
      <c r="UHY755" s="43"/>
      <c r="UHZ755" s="43"/>
      <c r="UIA755" s="43"/>
      <c r="UIB755" s="43"/>
      <c r="UIC755" s="43"/>
      <c r="UID755" s="43"/>
      <c r="UIE755" s="43"/>
      <c r="UIF755" s="43"/>
      <c r="UIG755" s="43"/>
      <c r="UIH755" s="43"/>
      <c r="UII755" s="43"/>
      <c r="UIJ755" s="43"/>
      <c r="UIK755" s="43"/>
      <c r="UIL755" s="43"/>
      <c r="UIM755" s="43"/>
      <c r="UIN755" s="43"/>
      <c r="UIO755" s="43"/>
      <c r="UIP755" s="43"/>
      <c r="UIQ755" s="43"/>
      <c r="UIR755" s="43"/>
      <c r="UIS755" s="43"/>
      <c r="UIT755" s="43"/>
      <c r="UIU755" s="43"/>
      <c r="UIV755" s="43"/>
      <c r="UIW755" s="43"/>
      <c r="UIX755" s="43"/>
      <c r="UIY755" s="43"/>
      <c r="UIZ755" s="43"/>
      <c r="UJA755" s="43"/>
      <c r="UJB755" s="43"/>
      <c r="UJC755" s="43"/>
      <c r="UJD755" s="43"/>
      <c r="UJE755" s="43"/>
      <c r="UJF755" s="43"/>
      <c r="UJG755" s="43"/>
      <c r="UJH755" s="43"/>
      <c r="UJI755" s="43"/>
      <c r="UJJ755" s="43"/>
      <c r="UJK755" s="43"/>
      <c r="UJL755" s="43"/>
      <c r="UJM755" s="43"/>
      <c r="UJN755" s="43"/>
      <c r="UJO755" s="43"/>
      <c r="UJP755" s="43"/>
      <c r="UJQ755" s="43"/>
      <c r="UJR755" s="43"/>
      <c r="UJS755" s="43"/>
      <c r="UJT755" s="43"/>
      <c r="UJU755" s="43"/>
      <c r="UJV755" s="43"/>
      <c r="UJW755" s="43"/>
      <c r="UJX755" s="43"/>
      <c r="UJY755" s="43"/>
      <c r="UJZ755" s="43"/>
      <c r="UKA755" s="43"/>
      <c r="UKB755" s="43"/>
      <c r="UKC755" s="43"/>
      <c r="UKD755" s="43"/>
      <c r="UKE755" s="43"/>
      <c r="UKF755" s="43"/>
      <c r="UKG755" s="43"/>
      <c r="UKH755" s="43"/>
      <c r="UKI755" s="43"/>
      <c r="UKJ755" s="43"/>
      <c r="UKK755" s="43"/>
      <c r="UKL755" s="43"/>
      <c r="UKM755" s="43"/>
      <c r="UKN755" s="43"/>
      <c r="UKO755" s="43"/>
      <c r="UKP755" s="43"/>
      <c r="UKQ755" s="43"/>
      <c r="UKR755" s="43"/>
      <c r="UKS755" s="43"/>
      <c r="UKT755" s="43"/>
      <c r="UKU755" s="43"/>
      <c r="UKV755" s="43"/>
      <c r="UKW755" s="43"/>
      <c r="UKX755" s="43"/>
      <c r="UKY755" s="43"/>
      <c r="UKZ755" s="43"/>
      <c r="ULA755" s="43"/>
      <c r="ULB755" s="43"/>
      <c r="ULC755" s="43"/>
      <c r="ULD755" s="43"/>
      <c r="ULE755" s="43"/>
      <c r="ULF755" s="43"/>
      <c r="ULG755" s="43"/>
      <c r="ULH755" s="43"/>
      <c r="ULI755" s="43"/>
      <c r="ULJ755" s="43"/>
      <c r="ULK755" s="43"/>
      <c r="ULL755" s="43"/>
      <c r="ULM755" s="43"/>
      <c r="ULN755" s="43"/>
      <c r="ULO755" s="43"/>
      <c r="ULP755" s="43"/>
      <c r="ULQ755" s="43"/>
      <c r="ULR755" s="43"/>
      <c r="ULS755" s="43"/>
      <c r="ULT755" s="43"/>
      <c r="ULU755" s="43"/>
      <c r="ULV755" s="43"/>
      <c r="ULW755" s="43"/>
      <c r="ULX755" s="43"/>
      <c r="ULY755" s="43"/>
      <c r="ULZ755" s="43"/>
      <c r="UMA755" s="43"/>
      <c r="UMB755" s="43"/>
      <c r="UMC755" s="43"/>
      <c r="UMD755" s="43"/>
      <c r="UME755" s="43"/>
      <c r="UMF755" s="43"/>
      <c r="UMG755" s="43"/>
      <c r="UMH755" s="43"/>
      <c r="UMI755" s="43"/>
      <c r="UMJ755" s="43"/>
      <c r="UMK755" s="43"/>
      <c r="UML755" s="43"/>
      <c r="UMM755" s="43"/>
      <c r="UMN755" s="43"/>
      <c r="UMO755" s="43"/>
      <c r="UMP755" s="43"/>
      <c r="UMQ755" s="43"/>
      <c r="UMR755" s="43"/>
      <c r="UMS755" s="43"/>
      <c r="UMT755" s="43"/>
      <c r="UMU755" s="43"/>
      <c r="UMV755" s="43"/>
      <c r="UMW755" s="43"/>
      <c r="UMX755" s="43"/>
      <c r="UMY755" s="43"/>
      <c r="UMZ755" s="43"/>
      <c r="UNA755" s="43"/>
      <c r="UNB755" s="43"/>
      <c r="UNC755" s="43"/>
      <c r="UND755" s="43"/>
      <c r="UNE755" s="43"/>
      <c r="UNF755" s="43"/>
      <c r="UNG755" s="43"/>
      <c r="UNH755" s="43"/>
      <c r="UNI755" s="43"/>
      <c r="UNJ755" s="43"/>
      <c r="UNK755" s="43"/>
      <c r="UNL755" s="43"/>
      <c r="UNM755" s="43"/>
      <c r="UNN755" s="43"/>
      <c r="UNO755" s="43"/>
      <c r="UNP755" s="43"/>
      <c r="UNQ755" s="43"/>
      <c r="UNR755" s="43"/>
      <c r="UNS755" s="43"/>
      <c r="UNT755" s="43"/>
      <c r="UNU755" s="43"/>
      <c r="UNV755" s="43"/>
      <c r="UNW755" s="43"/>
      <c r="UNX755" s="43"/>
      <c r="UNY755" s="43"/>
      <c r="UNZ755" s="43"/>
      <c r="UOA755" s="43"/>
      <c r="UOB755" s="43"/>
      <c r="UOC755" s="43"/>
      <c r="UOD755" s="43"/>
      <c r="UOE755" s="43"/>
      <c r="UOF755" s="43"/>
      <c r="UOG755" s="43"/>
      <c r="UOH755" s="43"/>
      <c r="UOI755" s="43"/>
      <c r="UOJ755" s="43"/>
      <c r="UOK755" s="43"/>
      <c r="UOL755" s="43"/>
      <c r="UOM755" s="43"/>
      <c r="UON755" s="43"/>
      <c r="UOO755" s="43"/>
      <c r="UOP755" s="43"/>
      <c r="UOQ755" s="43"/>
      <c r="UOR755" s="43"/>
      <c r="UOS755" s="43"/>
      <c r="UOT755" s="43"/>
      <c r="UOU755" s="43"/>
      <c r="UOV755" s="43"/>
      <c r="UOW755" s="43"/>
      <c r="UOX755" s="43"/>
      <c r="UOY755" s="43"/>
      <c r="UOZ755" s="43"/>
      <c r="UPA755" s="43"/>
      <c r="UPB755" s="43"/>
      <c r="UPC755" s="43"/>
      <c r="UPD755" s="43"/>
      <c r="UPE755" s="43"/>
      <c r="UPF755" s="43"/>
      <c r="UPG755" s="43"/>
      <c r="UPH755" s="43"/>
      <c r="UPI755" s="43"/>
      <c r="UPJ755" s="43"/>
      <c r="UPK755" s="43"/>
      <c r="UPL755" s="43"/>
      <c r="UPM755" s="43"/>
      <c r="UPN755" s="43"/>
      <c r="UPO755" s="43"/>
      <c r="UPP755" s="43"/>
      <c r="UPQ755" s="43"/>
      <c r="UPR755" s="43"/>
      <c r="UPS755" s="43"/>
      <c r="UPT755" s="43"/>
      <c r="UPU755" s="43"/>
      <c r="UPV755" s="43"/>
      <c r="UPW755" s="43"/>
      <c r="UPX755" s="43"/>
      <c r="UPY755" s="43"/>
      <c r="UPZ755" s="43"/>
      <c r="UQA755" s="43"/>
      <c r="UQB755" s="43"/>
      <c r="UQC755" s="43"/>
      <c r="UQD755" s="43"/>
      <c r="UQE755" s="43"/>
      <c r="UQF755" s="43"/>
      <c r="UQG755" s="43"/>
      <c r="UQH755" s="43"/>
      <c r="UQI755" s="43"/>
      <c r="UQJ755" s="43"/>
      <c r="UQK755" s="43"/>
      <c r="UQL755" s="43"/>
      <c r="UQM755" s="43"/>
      <c r="UQN755" s="43"/>
      <c r="UQO755" s="43"/>
      <c r="UQP755" s="43"/>
      <c r="UQQ755" s="43"/>
      <c r="UQR755" s="43"/>
      <c r="UQS755" s="43"/>
      <c r="UQT755" s="43"/>
      <c r="UQU755" s="43"/>
      <c r="UQV755" s="43"/>
      <c r="UQW755" s="43"/>
      <c r="UQX755" s="43"/>
      <c r="UQY755" s="43"/>
      <c r="UQZ755" s="43"/>
      <c r="URA755" s="43"/>
      <c r="URB755" s="43"/>
      <c r="URC755" s="43"/>
      <c r="URD755" s="43"/>
      <c r="URE755" s="43"/>
      <c r="URF755" s="43"/>
      <c r="URG755" s="43"/>
      <c r="URH755" s="43"/>
      <c r="URI755" s="43"/>
      <c r="URJ755" s="43"/>
      <c r="URK755" s="43"/>
      <c r="URL755" s="43"/>
      <c r="URM755" s="43"/>
      <c r="URN755" s="43"/>
      <c r="URO755" s="43"/>
      <c r="URP755" s="43"/>
      <c r="URQ755" s="43"/>
      <c r="URR755" s="43"/>
      <c r="URS755" s="43"/>
      <c r="URT755" s="43"/>
      <c r="URU755" s="43"/>
      <c r="URV755" s="43"/>
      <c r="URW755" s="43"/>
      <c r="URX755" s="43"/>
      <c r="URY755" s="43"/>
      <c r="URZ755" s="43"/>
      <c r="USA755" s="43"/>
      <c r="USB755" s="43"/>
      <c r="USC755" s="43"/>
      <c r="USD755" s="43"/>
      <c r="USE755" s="43"/>
      <c r="USF755" s="43"/>
      <c r="USG755" s="43"/>
      <c r="USH755" s="43"/>
      <c r="USI755" s="43"/>
      <c r="USJ755" s="43"/>
      <c r="USK755" s="43"/>
      <c r="USL755" s="43"/>
      <c r="USM755" s="43"/>
      <c r="USN755" s="43"/>
      <c r="USO755" s="43"/>
      <c r="USP755" s="43"/>
      <c r="USQ755" s="43"/>
      <c r="USR755" s="43"/>
      <c r="USS755" s="43"/>
      <c r="UST755" s="43"/>
      <c r="USU755" s="43"/>
      <c r="USV755" s="43"/>
      <c r="USW755" s="43"/>
      <c r="USX755" s="43"/>
      <c r="USY755" s="43"/>
      <c r="USZ755" s="43"/>
      <c r="UTA755" s="43"/>
      <c r="UTB755" s="43"/>
      <c r="UTC755" s="43"/>
      <c r="UTD755" s="43"/>
      <c r="UTE755" s="43"/>
      <c r="UTF755" s="43"/>
      <c r="UTG755" s="43"/>
      <c r="UTH755" s="43"/>
      <c r="UTI755" s="43"/>
      <c r="UTJ755" s="43"/>
      <c r="UTK755" s="43"/>
      <c r="UTL755" s="43"/>
      <c r="UTM755" s="43"/>
      <c r="UTN755" s="43"/>
      <c r="UTO755" s="43"/>
      <c r="UTP755" s="43"/>
      <c r="UTQ755" s="43"/>
      <c r="UTR755" s="43"/>
      <c r="UTS755" s="43"/>
      <c r="UTT755" s="43"/>
      <c r="UTU755" s="43"/>
      <c r="UTV755" s="43"/>
      <c r="UTW755" s="43"/>
      <c r="UTX755" s="43"/>
      <c r="UTY755" s="43"/>
      <c r="UTZ755" s="43"/>
      <c r="UUA755" s="43"/>
      <c r="UUB755" s="43"/>
      <c r="UUC755" s="43"/>
      <c r="UUD755" s="43"/>
      <c r="UUE755" s="43"/>
      <c r="UUF755" s="43"/>
      <c r="UUG755" s="43"/>
      <c r="UUH755" s="43"/>
      <c r="UUI755" s="43"/>
      <c r="UUJ755" s="43"/>
      <c r="UUK755" s="43"/>
      <c r="UUL755" s="43"/>
      <c r="UUM755" s="43"/>
      <c r="UUN755" s="43"/>
      <c r="UUO755" s="43"/>
      <c r="UUP755" s="43"/>
      <c r="UUQ755" s="43"/>
      <c r="UUR755" s="43"/>
      <c r="UUS755" s="43"/>
      <c r="UUT755" s="43"/>
      <c r="UUU755" s="43"/>
      <c r="UUV755" s="43"/>
      <c r="UUW755" s="43"/>
      <c r="UUX755" s="43"/>
      <c r="UUY755" s="43"/>
      <c r="UUZ755" s="43"/>
      <c r="UVA755" s="43"/>
      <c r="UVB755" s="43"/>
      <c r="UVC755" s="43"/>
      <c r="UVD755" s="43"/>
      <c r="UVE755" s="43"/>
      <c r="UVF755" s="43"/>
      <c r="UVG755" s="43"/>
      <c r="UVH755" s="43"/>
      <c r="UVI755" s="43"/>
      <c r="UVJ755" s="43"/>
      <c r="UVK755" s="43"/>
      <c r="UVL755" s="43"/>
      <c r="UVM755" s="43"/>
      <c r="UVN755" s="43"/>
      <c r="UVO755" s="43"/>
      <c r="UVP755" s="43"/>
      <c r="UVQ755" s="43"/>
      <c r="UVR755" s="43"/>
      <c r="UVS755" s="43"/>
      <c r="UVT755" s="43"/>
      <c r="UVU755" s="43"/>
      <c r="UVV755" s="43"/>
      <c r="UVW755" s="43"/>
      <c r="UVX755" s="43"/>
      <c r="UVY755" s="43"/>
      <c r="UVZ755" s="43"/>
      <c r="UWA755" s="43"/>
      <c r="UWB755" s="43"/>
      <c r="UWC755" s="43"/>
      <c r="UWD755" s="43"/>
      <c r="UWE755" s="43"/>
      <c r="UWF755" s="43"/>
      <c r="UWG755" s="43"/>
      <c r="UWH755" s="43"/>
      <c r="UWI755" s="43"/>
      <c r="UWJ755" s="43"/>
      <c r="UWK755" s="43"/>
      <c r="UWL755" s="43"/>
      <c r="UWM755" s="43"/>
      <c r="UWN755" s="43"/>
      <c r="UWO755" s="43"/>
      <c r="UWP755" s="43"/>
      <c r="UWQ755" s="43"/>
      <c r="UWR755" s="43"/>
      <c r="UWS755" s="43"/>
      <c r="UWT755" s="43"/>
      <c r="UWU755" s="43"/>
      <c r="UWV755" s="43"/>
      <c r="UWW755" s="43"/>
      <c r="UWX755" s="43"/>
      <c r="UWY755" s="43"/>
      <c r="UWZ755" s="43"/>
      <c r="UXA755" s="43"/>
      <c r="UXB755" s="43"/>
      <c r="UXC755" s="43"/>
      <c r="UXD755" s="43"/>
      <c r="UXE755" s="43"/>
      <c r="UXF755" s="43"/>
      <c r="UXG755" s="43"/>
      <c r="UXH755" s="43"/>
      <c r="UXI755" s="43"/>
      <c r="UXJ755" s="43"/>
      <c r="UXK755" s="43"/>
      <c r="UXL755" s="43"/>
      <c r="UXM755" s="43"/>
      <c r="UXN755" s="43"/>
      <c r="UXO755" s="43"/>
      <c r="UXP755" s="43"/>
      <c r="UXQ755" s="43"/>
      <c r="UXR755" s="43"/>
      <c r="UXS755" s="43"/>
      <c r="UXT755" s="43"/>
      <c r="UXU755" s="43"/>
      <c r="UXV755" s="43"/>
      <c r="UXW755" s="43"/>
      <c r="UXX755" s="43"/>
      <c r="UXY755" s="43"/>
      <c r="UXZ755" s="43"/>
      <c r="UYA755" s="43"/>
      <c r="UYB755" s="43"/>
      <c r="UYC755" s="43"/>
      <c r="UYD755" s="43"/>
      <c r="UYE755" s="43"/>
      <c r="UYF755" s="43"/>
      <c r="UYG755" s="43"/>
      <c r="UYH755" s="43"/>
      <c r="UYI755" s="43"/>
      <c r="UYJ755" s="43"/>
      <c r="UYK755" s="43"/>
      <c r="UYL755" s="43"/>
      <c r="UYM755" s="43"/>
      <c r="UYN755" s="43"/>
      <c r="UYO755" s="43"/>
      <c r="UYP755" s="43"/>
      <c r="UYQ755" s="43"/>
      <c r="UYR755" s="43"/>
      <c r="UYS755" s="43"/>
      <c r="UYT755" s="43"/>
      <c r="UYU755" s="43"/>
      <c r="UYV755" s="43"/>
      <c r="UYW755" s="43"/>
      <c r="UYX755" s="43"/>
      <c r="UYY755" s="43"/>
      <c r="UYZ755" s="43"/>
      <c r="UZA755" s="43"/>
      <c r="UZB755" s="43"/>
      <c r="UZC755" s="43"/>
      <c r="UZD755" s="43"/>
      <c r="UZE755" s="43"/>
      <c r="UZF755" s="43"/>
      <c r="UZG755" s="43"/>
      <c r="UZH755" s="43"/>
      <c r="UZI755" s="43"/>
      <c r="UZJ755" s="43"/>
      <c r="UZK755" s="43"/>
      <c r="UZL755" s="43"/>
      <c r="UZM755" s="43"/>
      <c r="UZN755" s="43"/>
      <c r="UZO755" s="43"/>
      <c r="UZP755" s="43"/>
      <c r="UZQ755" s="43"/>
      <c r="UZR755" s="43"/>
      <c r="UZS755" s="43"/>
      <c r="UZT755" s="43"/>
      <c r="UZU755" s="43"/>
      <c r="UZV755" s="43"/>
      <c r="UZW755" s="43"/>
      <c r="UZX755" s="43"/>
      <c r="UZY755" s="43"/>
      <c r="UZZ755" s="43"/>
      <c r="VAA755" s="43"/>
      <c r="VAB755" s="43"/>
      <c r="VAC755" s="43"/>
      <c r="VAD755" s="43"/>
      <c r="VAE755" s="43"/>
      <c r="VAF755" s="43"/>
      <c r="VAG755" s="43"/>
      <c r="VAH755" s="43"/>
      <c r="VAI755" s="43"/>
      <c r="VAJ755" s="43"/>
      <c r="VAK755" s="43"/>
      <c r="VAL755" s="43"/>
      <c r="VAM755" s="43"/>
      <c r="VAN755" s="43"/>
      <c r="VAO755" s="43"/>
      <c r="VAP755" s="43"/>
      <c r="VAQ755" s="43"/>
      <c r="VAR755" s="43"/>
      <c r="VAS755" s="43"/>
      <c r="VAT755" s="43"/>
      <c r="VAU755" s="43"/>
      <c r="VAV755" s="43"/>
      <c r="VAW755" s="43"/>
      <c r="VAX755" s="43"/>
      <c r="VAY755" s="43"/>
      <c r="VAZ755" s="43"/>
      <c r="VBA755" s="43"/>
      <c r="VBB755" s="43"/>
      <c r="VBC755" s="43"/>
      <c r="VBD755" s="43"/>
      <c r="VBE755" s="43"/>
      <c r="VBF755" s="43"/>
      <c r="VBG755" s="43"/>
      <c r="VBH755" s="43"/>
      <c r="VBI755" s="43"/>
      <c r="VBJ755" s="43"/>
      <c r="VBK755" s="43"/>
      <c r="VBL755" s="43"/>
      <c r="VBM755" s="43"/>
      <c r="VBN755" s="43"/>
      <c r="VBO755" s="43"/>
      <c r="VBP755" s="43"/>
      <c r="VBQ755" s="43"/>
      <c r="VBR755" s="43"/>
      <c r="VBS755" s="43"/>
      <c r="VBT755" s="43"/>
      <c r="VBU755" s="43"/>
      <c r="VBV755" s="43"/>
      <c r="VBW755" s="43"/>
      <c r="VBX755" s="43"/>
      <c r="VBY755" s="43"/>
      <c r="VBZ755" s="43"/>
      <c r="VCA755" s="43"/>
      <c r="VCB755" s="43"/>
      <c r="VCC755" s="43"/>
      <c r="VCD755" s="43"/>
      <c r="VCE755" s="43"/>
      <c r="VCF755" s="43"/>
      <c r="VCG755" s="43"/>
      <c r="VCH755" s="43"/>
      <c r="VCI755" s="43"/>
      <c r="VCJ755" s="43"/>
      <c r="VCK755" s="43"/>
      <c r="VCL755" s="43"/>
      <c r="VCM755" s="43"/>
      <c r="VCN755" s="43"/>
      <c r="VCO755" s="43"/>
      <c r="VCP755" s="43"/>
      <c r="VCQ755" s="43"/>
      <c r="VCR755" s="43"/>
      <c r="VCS755" s="43"/>
      <c r="VCT755" s="43"/>
      <c r="VCU755" s="43"/>
      <c r="VCV755" s="43"/>
      <c r="VCW755" s="43"/>
      <c r="VCX755" s="43"/>
      <c r="VCY755" s="43"/>
      <c r="VCZ755" s="43"/>
      <c r="VDA755" s="43"/>
      <c r="VDB755" s="43"/>
      <c r="VDC755" s="43"/>
      <c r="VDD755" s="43"/>
      <c r="VDE755" s="43"/>
      <c r="VDF755" s="43"/>
      <c r="VDG755" s="43"/>
      <c r="VDH755" s="43"/>
      <c r="VDI755" s="43"/>
      <c r="VDJ755" s="43"/>
      <c r="VDK755" s="43"/>
      <c r="VDL755" s="43"/>
      <c r="VDM755" s="43"/>
      <c r="VDN755" s="43"/>
      <c r="VDO755" s="43"/>
      <c r="VDP755" s="43"/>
      <c r="VDQ755" s="43"/>
      <c r="VDR755" s="43"/>
      <c r="VDS755" s="43"/>
      <c r="VDT755" s="43"/>
      <c r="VDU755" s="43"/>
      <c r="VDV755" s="43"/>
      <c r="VDW755" s="43"/>
      <c r="VDX755" s="43"/>
      <c r="VDY755" s="43"/>
      <c r="VDZ755" s="43"/>
      <c r="VEA755" s="43"/>
      <c r="VEB755" s="43"/>
      <c r="VEC755" s="43"/>
      <c r="VED755" s="43"/>
      <c r="VEE755" s="43"/>
      <c r="VEF755" s="43"/>
      <c r="VEG755" s="43"/>
      <c r="VEH755" s="43"/>
      <c r="VEI755" s="43"/>
      <c r="VEJ755" s="43"/>
      <c r="VEK755" s="43"/>
      <c r="VEL755" s="43"/>
      <c r="VEM755" s="43"/>
      <c r="VEN755" s="43"/>
      <c r="VEO755" s="43"/>
      <c r="VEP755" s="43"/>
      <c r="VEQ755" s="43"/>
      <c r="VER755" s="43"/>
      <c r="VES755" s="43"/>
      <c r="VET755" s="43"/>
      <c r="VEU755" s="43"/>
      <c r="VEV755" s="43"/>
      <c r="VEW755" s="43"/>
      <c r="VEX755" s="43"/>
      <c r="VEY755" s="43"/>
      <c r="VEZ755" s="43"/>
      <c r="VFA755" s="43"/>
      <c r="VFB755" s="43"/>
      <c r="VFC755" s="43"/>
      <c r="VFD755" s="43"/>
      <c r="VFE755" s="43"/>
      <c r="VFF755" s="43"/>
      <c r="VFG755" s="43"/>
      <c r="VFH755" s="43"/>
      <c r="VFI755" s="43"/>
      <c r="VFJ755" s="43"/>
      <c r="VFK755" s="43"/>
      <c r="VFL755" s="43"/>
      <c r="VFM755" s="43"/>
      <c r="VFN755" s="43"/>
      <c r="VFO755" s="43"/>
      <c r="VFP755" s="43"/>
      <c r="VFQ755" s="43"/>
      <c r="VFR755" s="43"/>
      <c r="VFS755" s="43"/>
      <c r="VFT755" s="43"/>
      <c r="VFU755" s="43"/>
      <c r="VFV755" s="43"/>
      <c r="VFW755" s="43"/>
      <c r="VFX755" s="43"/>
      <c r="VFY755" s="43"/>
      <c r="VFZ755" s="43"/>
      <c r="VGA755" s="43"/>
      <c r="VGB755" s="43"/>
      <c r="VGC755" s="43"/>
      <c r="VGD755" s="43"/>
      <c r="VGE755" s="43"/>
      <c r="VGF755" s="43"/>
      <c r="VGG755" s="43"/>
      <c r="VGH755" s="43"/>
      <c r="VGI755" s="43"/>
      <c r="VGJ755" s="43"/>
      <c r="VGK755" s="43"/>
      <c r="VGL755" s="43"/>
      <c r="VGM755" s="43"/>
      <c r="VGN755" s="43"/>
      <c r="VGO755" s="43"/>
      <c r="VGP755" s="43"/>
      <c r="VGQ755" s="43"/>
      <c r="VGR755" s="43"/>
      <c r="VGS755" s="43"/>
      <c r="VGT755" s="43"/>
      <c r="VGU755" s="43"/>
      <c r="VGV755" s="43"/>
      <c r="VGW755" s="43"/>
      <c r="VGX755" s="43"/>
      <c r="VGY755" s="43"/>
      <c r="VGZ755" s="43"/>
      <c r="VHA755" s="43"/>
      <c r="VHB755" s="43"/>
      <c r="VHC755" s="43"/>
      <c r="VHD755" s="43"/>
      <c r="VHE755" s="43"/>
      <c r="VHF755" s="43"/>
      <c r="VHG755" s="43"/>
      <c r="VHH755" s="43"/>
      <c r="VHI755" s="43"/>
      <c r="VHJ755" s="43"/>
      <c r="VHK755" s="43"/>
      <c r="VHL755" s="43"/>
      <c r="VHM755" s="43"/>
      <c r="VHN755" s="43"/>
      <c r="VHO755" s="43"/>
      <c r="VHP755" s="43"/>
      <c r="VHQ755" s="43"/>
      <c r="VHR755" s="43"/>
      <c r="VHS755" s="43"/>
      <c r="VHT755" s="43"/>
      <c r="VHU755" s="43"/>
      <c r="VHV755" s="43"/>
      <c r="VHW755" s="43"/>
      <c r="VHX755" s="43"/>
      <c r="VHY755" s="43"/>
      <c r="VHZ755" s="43"/>
      <c r="VIA755" s="43"/>
      <c r="VIB755" s="43"/>
      <c r="VIC755" s="43"/>
      <c r="VID755" s="43"/>
      <c r="VIE755" s="43"/>
      <c r="VIF755" s="43"/>
      <c r="VIG755" s="43"/>
      <c r="VIH755" s="43"/>
      <c r="VII755" s="43"/>
      <c r="VIJ755" s="43"/>
      <c r="VIK755" s="43"/>
      <c r="VIL755" s="43"/>
      <c r="VIM755" s="43"/>
      <c r="VIN755" s="43"/>
      <c r="VIO755" s="43"/>
      <c r="VIP755" s="43"/>
      <c r="VIQ755" s="43"/>
      <c r="VIR755" s="43"/>
      <c r="VIS755" s="43"/>
      <c r="VIT755" s="43"/>
      <c r="VIU755" s="43"/>
      <c r="VIV755" s="43"/>
      <c r="VIW755" s="43"/>
      <c r="VIX755" s="43"/>
      <c r="VIY755" s="43"/>
      <c r="VIZ755" s="43"/>
      <c r="VJA755" s="43"/>
      <c r="VJB755" s="43"/>
      <c r="VJC755" s="43"/>
      <c r="VJD755" s="43"/>
      <c r="VJE755" s="43"/>
      <c r="VJF755" s="43"/>
      <c r="VJG755" s="43"/>
      <c r="VJH755" s="43"/>
      <c r="VJI755" s="43"/>
      <c r="VJJ755" s="43"/>
      <c r="VJK755" s="43"/>
      <c r="VJL755" s="43"/>
      <c r="VJM755" s="43"/>
      <c r="VJN755" s="43"/>
      <c r="VJO755" s="43"/>
      <c r="VJP755" s="43"/>
      <c r="VJQ755" s="43"/>
      <c r="VJR755" s="43"/>
      <c r="VJS755" s="43"/>
      <c r="VJT755" s="43"/>
      <c r="VJU755" s="43"/>
      <c r="VJV755" s="43"/>
      <c r="VJW755" s="43"/>
      <c r="VJX755" s="43"/>
      <c r="VJY755" s="43"/>
      <c r="VJZ755" s="43"/>
      <c r="VKA755" s="43"/>
      <c r="VKB755" s="43"/>
      <c r="VKC755" s="43"/>
      <c r="VKD755" s="43"/>
      <c r="VKE755" s="43"/>
      <c r="VKF755" s="43"/>
      <c r="VKG755" s="43"/>
      <c r="VKH755" s="43"/>
      <c r="VKI755" s="43"/>
      <c r="VKJ755" s="43"/>
      <c r="VKK755" s="43"/>
      <c r="VKL755" s="43"/>
      <c r="VKM755" s="43"/>
      <c r="VKN755" s="43"/>
      <c r="VKO755" s="43"/>
      <c r="VKP755" s="43"/>
      <c r="VKQ755" s="43"/>
      <c r="VKR755" s="43"/>
      <c r="VKS755" s="43"/>
      <c r="VKT755" s="43"/>
      <c r="VKU755" s="43"/>
      <c r="VKV755" s="43"/>
      <c r="VKW755" s="43"/>
      <c r="VKX755" s="43"/>
      <c r="VKY755" s="43"/>
      <c r="VKZ755" s="43"/>
      <c r="VLA755" s="43"/>
      <c r="VLB755" s="43"/>
      <c r="VLC755" s="43"/>
      <c r="VLD755" s="43"/>
      <c r="VLE755" s="43"/>
      <c r="VLF755" s="43"/>
      <c r="VLG755" s="43"/>
      <c r="VLH755" s="43"/>
      <c r="VLI755" s="43"/>
      <c r="VLJ755" s="43"/>
      <c r="VLK755" s="43"/>
      <c r="VLL755" s="43"/>
      <c r="VLM755" s="43"/>
      <c r="VLN755" s="43"/>
      <c r="VLO755" s="43"/>
      <c r="VLP755" s="43"/>
      <c r="VLQ755" s="43"/>
      <c r="VLR755" s="43"/>
      <c r="VLS755" s="43"/>
      <c r="VLT755" s="43"/>
      <c r="VLU755" s="43"/>
      <c r="VLV755" s="43"/>
      <c r="VLW755" s="43"/>
      <c r="VLX755" s="43"/>
      <c r="VLY755" s="43"/>
      <c r="VLZ755" s="43"/>
      <c r="VMA755" s="43"/>
      <c r="VMB755" s="43"/>
      <c r="VMC755" s="43"/>
      <c r="VMD755" s="43"/>
      <c r="VME755" s="43"/>
      <c r="VMF755" s="43"/>
      <c r="VMG755" s="43"/>
      <c r="VMH755" s="43"/>
      <c r="VMI755" s="43"/>
      <c r="VMJ755" s="43"/>
      <c r="VMK755" s="43"/>
      <c r="VML755" s="43"/>
      <c r="VMM755" s="43"/>
      <c r="VMN755" s="43"/>
      <c r="VMO755" s="43"/>
      <c r="VMP755" s="43"/>
      <c r="VMQ755" s="43"/>
      <c r="VMR755" s="43"/>
      <c r="VMS755" s="43"/>
      <c r="VMT755" s="43"/>
      <c r="VMU755" s="43"/>
      <c r="VMV755" s="43"/>
      <c r="VMW755" s="43"/>
      <c r="VMX755" s="43"/>
      <c r="VMY755" s="43"/>
      <c r="VMZ755" s="43"/>
      <c r="VNA755" s="43"/>
      <c r="VNB755" s="43"/>
      <c r="VNC755" s="43"/>
      <c r="VND755" s="43"/>
      <c r="VNE755" s="43"/>
      <c r="VNF755" s="43"/>
      <c r="VNG755" s="43"/>
      <c r="VNH755" s="43"/>
      <c r="VNI755" s="43"/>
      <c r="VNJ755" s="43"/>
      <c r="VNK755" s="43"/>
      <c r="VNL755" s="43"/>
      <c r="VNM755" s="43"/>
      <c r="VNN755" s="43"/>
      <c r="VNO755" s="43"/>
      <c r="VNP755" s="43"/>
      <c r="VNQ755" s="43"/>
      <c r="VNR755" s="43"/>
      <c r="VNS755" s="43"/>
      <c r="VNT755" s="43"/>
      <c r="VNU755" s="43"/>
      <c r="VNV755" s="43"/>
      <c r="VNW755" s="43"/>
      <c r="VNX755" s="43"/>
      <c r="VNY755" s="43"/>
      <c r="VNZ755" s="43"/>
      <c r="VOA755" s="43"/>
      <c r="VOB755" s="43"/>
      <c r="VOC755" s="43"/>
      <c r="VOD755" s="43"/>
      <c r="VOE755" s="43"/>
      <c r="VOF755" s="43"/>
      <c r="VOG755" s="43"/>
      <c r="VOH755" s="43"/>
      <c r="VOI755" s="43"/>
      <c r="VOJ755" s="43"/>
      <c r="VOK755" s="43"/>
      <c r="VOL755" s="43"/>
      <c r="VOM755" s="43"/>
      <c r="VON755" s="43"/>
      <c r="VOO755" s="43"/>
      <c r="VOP755" s="43"/>
      <c r="VOQ755" s="43"/>
      <c r="VOR755" s="43"/>
      <c r="VOS755" s="43"/>
      <c r="VOT755" s="43"/>
      <c r="VOU755" s="43"/>
      <c r="VOV755" s="43"/>
      <c r="VOW755" s="43"/>
      <c r="VOX755" s="43"/>
      <c r="VOY755" s="43"/>
      <c r="VOZ755" s="43"/>
      <c r="VPA755" s="43"/>
      <c r="VPB755" s="43"/>
      <c r="VPC755" s="43"/>
      <c r="VPD755" s="43"/>
      <c r="VPE755" s="43"/>
      <c r="VPF755" s="43"/>
      <c r="VPG755" s="43"/>
      <c r="VPH755" s="43"/>
      <c r="VPI755" s="43"/>
      <c r="VPJ755" s="43"/>
      <c r="VPK755" s="43"/>
      <c r="VPL755" s="43"/>
      <c r="VPM755" s="43"/>
      <c r="VPN755" s="43"/>
      <c r="VPO755" s="43"/>
      <c r="VPP755" s="43"/>
      <c r="VPQ755" s="43"/>
      <c r="VPR755" s="43"/>
      <c r="VPS755" s="43"/>
      <c r="VPT755" s="43"/>
      <c r="VPU755" s="43"/>
      <c r="VPV755" s="43"/>
      <c r="VPW755" s="43"/>
      <c r="VPX755" s="43"/>
      <c r="VPY755" s="43"/>
      <c r="VPZ755" s="43"/>
      <c r="VQA755" s="43"/>
      <c r="VQB755" s="43"/>
      <c r="VQC755" s="43"/>
      <c r="VQD755" s="43"/>
      <c r="VQE755" s="43"/>
      <c r="VQF755" s="43"/>
      <c r="VQG755" s="43"/>
      <c r="VQH755" s="43"/>
      <c r="VQI755" s="43"/>
      <c r="VQJ755" s="43"/>
      <c r="VQK755" s="43"/>
      <c r="VQL755" s="43"/>
      <c r="VQM755" s="43"/>
      <c r="VQN755" s="43"/>
      <c r="VQO755" s="43"/>
      <c r="VQP755" s="43"/>
      <c r="VQQ755" s="43"/>
      <c r="VQR755" s="43"/>
      <c r="VQS755" s="43"/>
      <c r="VQT755" s="43"/>
      <c r="VQU755" s="43"/>
      <c r="VQV755" s="43"/>
      <c r="VQW755" s="43"/>
      <c r="VQX755" s="43"/>
      <c r="VQY755" s="43"/>
      <c r="VQZ755" s="43"/>
      <c r="VRA755" s="43"/>
      <c r="VRB755" s="43"/>
      <c r="VRC755" s="43"/>
      <c r="VRD755" s="43"/>
      <c r="VRE755" s="43"/>
      <c r="VRF755" s="43"/>
      <c r="VRG755" s="43"/>
      <c r="VRH755" s="43"/>
      <c r="VRI755" s="43"/>
      <c r="VRJ755" s="43"/>
      <c r="VRK755" s="43"/>
      <c r="VRL755" s="43"/>
      <c r="VRM755" s="43"/>
      <c r="VRN755" s="43"/>
      <c r="VRO755" s="43"/>
      <c r="VRP755" s="43"/>
      <c r="VRQ755" s="43"/>
      <c r="VRR755" s="43"/>
      <c r="VRS755" s="43"/>
      <c r="VRT755" s="43"/>
      <c r="VRU755" s="43"/>
      <c r="VRV755" s="43"/>
      <c r="VRW755" s="43"/>
      <c r="VRX755" s="43"/>
      <c r="VRY755" s="43"/>
      <c r="VRZ755" s="43"/>
      <c r="VSA755" s="43"/>
      <c r="VSB755" s="43"/>
      <c r="VSC755" s="43"/>
      <c r="VSD755" s="43"/>
      <c r="VSE755" s="43"/>
      <c r="VSF755" s="43"/>
      <c r="VSG755" s="43"/>
      <c r="VSH755" s="43"/>
      <c r="VSI755" s="43"/>
      <c r="VSJ755" s="43"/>
      <c r="VSK755" s="43"/>
      <c r="VSL755" s="43"/>
      <c r="VSM755" s="43"/>
      <c r="VSN755" s="43"/>
      <c r="VSO755" s="43"/>
      <c r="VSP755" s="43"/>
      <c r="VSQ755" s="43"/>
      <c r="VSR755" s="43"/>
      <c r="VSS755" s="43"/>
      <c r="VST755" s="43"/>
      <c r="VSU755" s="43"/>
      <c r="VSV755" s="43"/>
      <c r="VSW755" s="43"/>
      <c r="VSX755" s="43"/>
      <c r="VSY755" s="43"/>
      <c r="VSZ755" s="43"/>
      <c r="VTA755" s="43"/>
      <c r="VTB755" s="43"/>
      <c r="VTC755" s="43"/>
      <c r="VTD755" s="43"/>
      <c r="VTE755" s="43"/>
      <c r="VTF755" s="43"/>
      <c r="VTG755" s="43"/>
      <c r="VTH755" s="43"/>
      <c r="VTI755" s="43"/>
      <c r="VTJ755" s="43"/>
      <c r="VTK755" s="43"/>
      <c r="VTL755" s="43"/>
      <c r="VTM755" s="43"/>
      <c r="VTN755" s="43"/>
      <c r="VTO755" s="43"/>
      <c r="VTP755" s="43"/>
      <c r="VTQ755" s="43"/>
      <c r="VTR755" s="43"/>
      <c r="VTS755" s="43"/>
      <c r="VTT755" s="43"/>
      <c r="VTU755" s="43"/>
      <c r="VTV755" s="43"/>
      <c r="VTW755" s="43"/>
      <c r="VTX755" s="43"/>
      <c r="VTY755" s="43"/>
      <c r="VTZ755" s="43"/>
      <c r="VUA755" s="43"/>
      <c r="VUB755" s="43"/>
      <c r="VUC755" s="43"/>
      <c r="VUD755" s="43"/>
      <c r="VUE755" s="43"/>
      <c r="VUF755" s="43"/>
      <c r="VUG755" s="43"/>
      <c r="VUH755" s="43"/>
      <c r="VUI755" s="43"/>
      <c r="VUJ755" s="43"/>
      <c r="VUK755" s="43"/>
      <c r="VUL755" s="43"/>
      <c r="VUM755" s="43"/>
      <c r="VUN755" s="43"/>
      <c r="VUO755" s="43"/>
      <c r="VUP755" s="43"/>
      <c r="VUQ755" s="43"/>
      <c r="VUR755" s="43"/>
      <c r="VUS755" s="43"/>
      <c r="VUT755" s="43"/>
      <c r="VUU755" s="43"/>
      <c r="VUV755" s="43"/>
      <c r="VUW755" s="43"/>
      <c r="VUX755" s="43"/>
      <c r="VUY755" s="43"/>
      <c r="VUZ755" s="43"/>
      <c r="VVA755" s="43"/>
      <c r="VVB755" s="43"/>
      <c r="VVC755" s="43"/>
      <c r="VVD755" s="43"/>
      <c r="VVE755" s="43"/>
      <c r="VVF755" s="43"/>
      <c r="VVG755" s="43"/>
      <c r="VVH755" s="43"/>
      <c r="VVI755" s="43"/>
      <c r="VVJ755" s="43"/>
      <c r="VVK755" s="43"/>
      <c r="VVL755" s="43"/>
      <c r="VVM755" s="43"/>
      <c r="VVN755" s="43"/>
      <c r="VVO755" s="43"/>
      <c r="VVP755" s="43"/>
      <c r="VVQ755" s="43"/>
      <c r="VVR755" s="43"/>
      <c r="VVS755" s="43"/>
      <c r="VVT755" s="43"/>
      <c r="VVU755" s="43"/>
      <c r="VVV755" s="43"/>
      <c r="VVW755" s="43"/>
      <c r="VVX755" s="43"/>
      <c r="VVY755" s="43"/>
      <c r="VVZ755" s="43"/>
      <c r="VWA755" s="43"/>
      <c r="VWB755" s="43"/>
      <c r="VWC755" s="43"/>
      <c r="VWD755" s="43"/>
      <c r="VWE755" s="43"/>
      <c r="VWF755" s="43"/>
      <c r="VWG755" s="43"/>
      <c r="VWH755" s="43"/>
      <c r="VWI755" s="43"/>
      <c r="VWJ755" s="43"/>
      <c r="VWK755" s="43"/>
      <c r="VWL755" s="43"/>
      <c r="VWM755" s="43"/>
      <c r="VWN755" s="43"/>
      <c r="VWO755" s="43"/>
      <c r="VWP755" s="43"/>
      <c r="VWQ755" s="43"/>
      <c r="VWR755" s="43"/>
      <c r="VWS755" s="43"/>
      <c r="VWT755" s="43"/>
      <c r="VWU755" s="43"/>
      <c r="VWV755" s="43"/>
      <c r="VWW755" s="43"/>
      <c r="VWX755" s="43"/>
      <c r="VWY755" s="43"/>
      <c r="VWZ755" s="43"/>
      <c r="VXA755" s="43"/>
      <c r="VXB755" s="43"/>
      <c r="VXC755" s="43"/>
      <c r="VXD755" s="43"/>
      <c r="VXE755" s="43"/>
      <c r="VXF755" s="43"/>
      <c r="VXG755" s="43"/>
      <c r="VXH755" s="43"/>
      <c r="VXI755" s="43"/>
      <c r="VXJ755" s="43"/>
      <c r="VXK755" s="43"/>
      <c r="VXL755" s="43"/>
      <c r="VXM755" s="43"/>
      <c r="VXN755" s="43"/>
      <c r="VXO755" s="43"/>
      <c r="VXP755" s="43"/>
      <c r="VXQ755" s="43"/>
      <c r="VXR755" s="43"/>
      <c r="VXS755" s="43"/>
      <c r="VXT755" s="43"/>
      <c r="VXU755" s="43"/>
      <c r="VXV755" s="43"/>
      <c r="VXW755" s="43"/>
      <c r="VXX755" s="43"/>
      <c r="VXY755" s="43"/>
      <c r="VXZ755" s="43"/>
      <c r="VYA755" s="43"/>
      <c r="VYB755" s="43"/>
      <c r="VYC755" s="43"/>
      <c r="VYD755" s="43"/>
      <c r="VYE755" s="43"/>
      <c r="VYF755" s="43"/>
      <c r="VYG755" s="43"/>
      <c r="VYH755" s="43"/>
      <c r="VYI755" s="43"/>
      <c r="VYJ755" s="43"/>
      <c r="VYK755" s="43"/>
      <c r="VYL755" s="43"/>
      <c r="VYM755" s="43"/>
      <c r="VYN755" s="43"/>
      <c r="VYO755" s="43"/>
      <c r="VYP755" s="43"/>
      <c r="VYQ755" s="43"/>
      <c r="VYR755" s="43"/>
      <c r="VYS755" s="43"/>
      <c r="VYT755" s="43"/>
      <c r="VYU755" s="43"/>
      <c r="VYV755" s="43"/>
      <c r="VYW755" s="43"/>
      <c r="VYX755" s="43"/>
      <c r="VYY755" s="43"/>
      <c r="VYZ755" s="43"/>
      <c r="VZA755" s="43"/>
      <c r="VZB755" s="43"/>
      <c r="VZC755" s="43"/>
      <c r="VZD755" s="43"/>
      <c r="VZE755" s="43"/>
      <c r="VZF755" s="43"/>
      <c r="VZG755" s="43"/>
      <c r="VZH755" s="43"/>
      <c r="VZI755" s="43"/>
      <c r="VZJ755" s="43"/>
      <c r="VZK755" s="43"/>
      <c r="VZL755" s="43"/>
      <c r="VZM755" s="43"/>
      <c r="VZN755" s="43"/>
      <c r="VZO755" s="43"/>
      <c r="VZP755" s="43"/>
      <c r="VZQ755" s="43"/>
      <c r="VZR755" s="43"/>
      <c r="VZS755" s="43"/>
      <c r="VZT755" s="43"/>
      <c r="VZU755" s="43"/>
      <c r="VZV755" s="43"/>
      <c r="VZW755" s="43"/>
      <c r="VZX755" s="43"/>
      <c r="VZY755" s="43"/>
      <c r="VZZ755" s="43"/>
      <c r="WAA755" s="43"/>
      <c r="WAB755" s="43"/>
      <c r="WAC755" s="43"/>
      <c r="WAD755" s="43"/>
      <c r="WAE755" s="43"/>
      <c r="WAF755" s="43"/>
      <c r="WAG755" s="43"/>
      <c r="WAH755" s="43"/>
      <c r="WAI755" s="43"/>
      <c r="WAJ755" s="43"/>
      <c r="WAK755" s="43"/>
      <c r="WAL755" s="43"/>
      <c r="WAM755" s="43"/>
      <c r="WAN755" s="43"/>
      <c r="WAO755" s="43"/>
      <c r="WAP755" s="43"/>
      <c r="WAQ755" s="43"/>
      <c r="WAR755" s="43"/>
      <c r="WAS755" s="43"/>
      <c r="WAT755" s="43"/>
      <c r="WAU755" s="43"/>
      <c r="WAV755" s="43"/>
      <c r="WAW755" s="43"/>
      <c r="WAX755" s="43"/>
      <c r="WAY755" s="43"/>
      <c r="WAZ755" s="43"/>
      <c r="WBA755" s="43"/>
      <c r="WBB755" s="43"/>
      <c r="WBC755" s="43"/>
      <c r="WBD755" s="43"/>
      <c r="WBE755" s="43"/>
      <c r="WBF755" s="43"/>
      <c r="WBG755" s="43"/>
      <c r="WBH755" s="43"/>
      <c r="WBI755" s="43"/>
      <c r="WBJ755" s="43"/>
      <c r="WBK755" s="43"/>
      <c r="WBL755" s="43"/>
      <c r="WBM755" s="43"/>
      <c r="WBN755" s="43"/>
      <c r="WBO755" s="43"/>
      <c r="WBP755" s="43"/>
      <c r="WBQ755" s="43"/>
      <c r="WBR755" s="43"/>
      <c r="WBS755" s="43"/>
      <c r="WBT755" s="43"/>
      <c r="WBU755" s="43"/>
      <c r="WBV755" s="43"/>
      <c r="WBW755" s="43"/>
      <c r="WBX755" s="43"/>
      <c r="WBY755" s="43"/>
      <c r="WBZ755" s="43"/>
      <c r="WCA755" s="43"/>
      <c r="WCB755" s="43"/>
      <c r="WCC755" s="43"/>
      <c r="WCD755" s="43"/>
      <c r="WCE755" s="43"/>
      <c r="WCF755" s="43"/>
      <c r="WCG755" s="43"/>
      <c r="WCH755" s="43"/>
      <c r="WCI755" s="43"/>
      <c r="WCJ755" s="43"/>
      <c r="WCK755" s="43"/>
      <c r="WCL755" s="43"/>
      <c r="WCM755" s="43"/>
      <c r="WCN755" s="43"/>
      <c r="WCO755" s="43"/>
      <c r="WCP755" s="43"/>
      <c r="WCQ755" s="43"/>
      <c r="WCR755" s="43"/>
      <c r="WCS755" s="43"/>
      <c r="WCT755" s="43"/>
      <c r="WCU755" s="43"/>
      <c r="WCV755" s="43"/>
      <c r="WCW755" s="43"/>
      <c r="WCX755" s="43"/>
      <c r="WCY755" s="43"/>
      <c r="WCZ755" s="43"/>
      <c r="WDA755" s="43"/>
      <c r="WDB755" s="43"/>
      <c r="WDC755" s="43"/>
      <c r="WDD755" s="43"/>
      <c r="WDE755" s="43"/>
      <c r="WDF755" s="43"/>
      <c r="WDG755" s="43"/>
      <c r="WDH755" s="43"/>
      <c r="WDI755" s="43"/>
      <c r="WDJ755" s="43"/>
      <c r="WDK755" s="43"/>
      <c r="WDL755" s="43"/>
      <c r="WDM755" s="43"/>
      <c r="WDN755" s="43"/>
      <c r="WDO755" s="43"/>
      <c r="WDP755" s="43"/>
      <c r="WDQ755" s="43"/>
      <c r="WDR755" s="43"/>
      <c r="WDS755" s="43"/>
      <c r="WDT755" s="43"/>
      <c r="WDU755" s="43"/>
      <c r="WDV755" s="43"/>
      <c r="WDW755" s="43"/>
      <c r="WDX755" s="43"/>
      <c r="WDY755" s="43"/>
      <c r="WDZ755" s="43"/>
      <c r="WEA755" s="43"/>
      <c r="WEB755" s="43"/>
      <c r="WEC755" s="43"/>
      <c r="WED755" s="43"/>
      <c r="WEE755" s="43"/>
      <c r="WEF755" s="43"/>
      <c r="WEG755" s="43"/>
      <c r="WEH755" s="43"/>
      <c r="WEI755" s="43"/>
      <c r="WEJ755" s="43"/>
      <c r="WEK755" s="43"/>
      <c r="WEL755" s="43"/>
      <c r="WEM755" s="43"/>
      <c r="WEN755" s="43"/>
      <c r="WEO755" s="43"/>
      <c r="WEP755" s="43"/>
      <c r="WEQ755" s="43"/>
      <c r="WER755" s="43"/>
      <c r="WES755" s="43"/>
      <c r="WET755" s="43"/>
      <c r="WEU755" s="43"/>
      <c r="WEV755" s="43"/>
      <c r="WEW755" s="43"/>
      <c r="WEX755" s="43"/>
      <c r="WEY755" s="43"/>
      <c r="WEZ755" s="43"/>
      <c r="WFA755" s="43"/>
      <c r="WFB755" s="43"/>
      <c r="WFC755" s="43"/>
      <c r="WFD755" s="43"/>
      <c r="WFE755" s="43"/>
      <c r="WFF755" s="43"/>
      <c r="WFG755" s="43"/>
      <c r="WFH755" s="43"/>
      <c r="WFI755" s="43"/>
      <c r="WFJ755" s="43"/>
      <c r="WFK755" s="43"/>
      <c r="WFL755" s="43"/>
      <c r="WFM755" s="43"/>
      <c r="WFN755" s="43"/>
      <c r="WFO755" s="43"/>
      <c r="WFP755" s="43"/>
      <c r="WFQ755" s="43"/>
      <c r="WFR755" s="43"/>
      <c r="WFS755" s="43"/>
      <c r="WFT755" s="43"/>
      <c r="WFU755" s="43"/>
      <c r="WFV755" s="43"/>
      <c r="WFW755" s="43"/>
      <c r="WFX755" s="43"/>
      <c r="WFY755" s="43"/>
      <c r="WFZ755" s="43"/>
      <c r="WGA755" s="43"/>
      <c r="WGB755" s="43"/>
      <c r="WGC755" s="43"/>
      <c r="WGD755" s="43"/>
      <c r="WGE755" s="43"/>
      <c r="WGF755" s="43"/>
      <c r="WGG755" s="43"/>
      <c r="WGH755" s="43"/>
      <c r="WGI755" s="43"/>
      <c r="WGJ755" s="43"/>
      <c r="WGK755" s="43"/>
      <c r="WGL755" s="43"/>
      <c r="WGM755" s="43"/>
      <c r="WGN755" s="43"/>
      <c r="WGO755" s="43"/>
      <c r="WGP755" s="43"/>
      <c r="WGQ755" s="43"/>
      <c r="WGR755" s="43"/>
      <c r="WGS755" s="43"/>
      <c r="WGT755" s="43"/>
      <c r="WGU755" s="43"/>
      <c r="WGV755" s="43"/>
      <c r="WGW755" s="43"/>
      <c r="WGX755" s="43"/>
      <c r="WGY755" s="43"/>
      <c r="WGZ755" s="43"/>
      <c r="WHA755" s="43"/>
      <c r="WHB755" s="43"/>
      <c r="WHC755" s="43"/>
      <c r="WHD755" s="43"/>
      <c r="WHE755" s="43"/>
      <c r="WHF755" s="43"/>
      <c r="WHG755" s="43"/>
      <c r="WHH755" s="43"/>
      <c r="WHI755" s="43"/>
      <c r="WHJ755" s="43"/>
      <c r="WHK755" s="43"/>
      <c r="WHL755" s="43"/>
      <c r="WHM755" s="43"/>
      <c r="WHN755" s="43"/>
      <c r="WHO755" s="43"/>
      <c r="WHP755" s="43"/>
      <c r="WHQ755" s="43"/>
      <c r="WHR755" s="43"/>
      <c r="WHS755" s="43"/>
      <c r="WHT755" s="43"/>
      <c r="WHU755" s="43"/>
      <c r="WHV755" s="43"/>
      <c r="WHW755" s="43"/>
      <c r="WHX755" s="43"/>
      <c r="WHY755" s="43"/>
      <c r="WHZ755" s="43"/>
      <c r="WIA755" s="43"/>
      <c r="WIB755" s="43"/>
      <c r="WIC755" s="43"/>
      <c r="WID755" s="43"/>
      <c r="WIE755" s="43"/>
      <c r="WIF755" s="43"/>
      <c r="WIG755" s="43"/>
      <c r="WIH755" s="43"/>
      <c r="WII755" s="43"/>
      <c r="WIJ755" s="43"/>
      <c r="WIK755" s="43"/>
      <c r="WIL755" s="43"/>
      <c r="WIM755" s="43"/>
      <c r="WIN755" s="43"/>
      <c r="WIO755" s="43"/>
      <c r="WIP755" s="43"/>
      <c r="WIQ755" s="43"/>
      <c r="WIR755" s="43"/>
      <c r="WIS755" s="43"/>
      <c r="WIT755" s="43"/>
      <c r="WIU755" s="43"/>
      <c r="WIV755" s="43"/>
      <c r="WIW755" s="43"/>
      <c r="WIX755" s="43"/>
      <c r="WIY755" s="43"/>
      <c r="WIZ755" s="43"/>
      <c r="WJA755" s="43"/>
      <c r="WJB755" s="43"/>
      <c r="WJC755" s="43"/>
      <c r="WJD755" s="43"/>
      <c r="WJE755" s="43"/>
      <c r="WJF755" s="43"/>
      <c r="WJG755" s="43"/>
      <c r="WJH755" s="43"/>
      <c r="WJI755" s="43"/>
      <c r="WJJ755" s="43"/>
      <c r="WJK755" s="43"/>
      <c r="WJL755" s="43"/>
      <c r="WJM755" s="43"/>
      <c r="WJN755" s="43"/>
      <c r="WJO755" s="43"/>
      <c r="WJP755" s="43"/>
      <c r="WJQ755" s="43"/>
      <c r="WJR755" s="43"/>
      <c r="WJS755" s="43"/>
      <c r="WJT755" s="43"/>
      <c r="WJU755" s="43"/>
      <c r="WJV755" s="43"/>
      <c r="WJW755" s="43"/>
      <c r="WJX755" s="43"/>
      <c r="WJY755" s="43"/>
      <c r="WJZ755" s="43"/>
      <c r="WKA755" s="43"/>
      <c r="WKB755" s="43"/>
      <c r="WKC755" s="43"/>
      <c r="WKD755" s="43"/>
      <c r="WKE755" s="43"/>
      <c r="WKF755" s="43"/>
      <c r="WKG755" s="43"/>
      <c r="WKH755" s="43"/>
      <c r="WKI755" s="43"/>
      <c r="WKJ755" s="43"/>
      <c r="WKK755" s="43"/>
      <c r="WKL755" s="43"/>
      <c r="WKM755" s="43"/>
      <c r="WKN755" s="43"/>
      <c r="WKO755" s="43"/>
      <c r="WKP755" s="43"/>
      <c r="WKQ755" s="43"/>
      <c r="WKR755" s="43"/>
      <c r="WKS755" s="43"/>
      <c r="WKT755" s="43"/>
      <c r="WKU755" s="43"/>
      <c r="WKV755" s="43"/>
      <c r="WKW755" s="43"/>
      <c r="WKX755" s="43"/>
      <c r="WKY755" s="43"/>
      <c r="WKZ755" s="43"/>
      <c r="WLA755" s="43"/>
      <c r="WLB755" s="43"/>
      <c r="WLC755" s="43"/>
      <c r="WLD755" s="43"/>
      <c r="WLE755" s="43"/>
      <c r="WLF755" s="43"/>
      <c r="WLG755" s="43"/>
      <c r="WLH755" s="43"/>
      <c r="WLI755" s="43"/>
      <c r="WLJ755" s="43"/>
      <c r="WLK755" s="43"/>
      <c r="WLL755" s="43"/>
      <c r="WLM755" s="43"/>
      <c r="WLN755" s="43"/>
      <c r="WLO755" s="43"/>
      <c r="WLP755" s="43"/>
      <c r="WLQ755" s="43"/>
      <c r="WLR755" s="43"/>
      <c r="WLS755" s="43"/>
      <c r="WLT755" s="43"/>
      <c r="WLU755" s="43"/>
      <c r="WLV755" s="43"/>
      <c r="WLW755" s="43"/>
      <c r="WLX755" s="43"/>
      <c r="WLY755" s="43"/>
      <c r="WLZ755" s="43"/>
      <c r="WMA755" s="43"/>
      <c r="WMB755" s="43"/>
      <c r="WMC755" s="43"/>
      <c r="WMD755" s="43"/>
      <c r="WME755" s="43"/>
      <c r="WMF755" s="43"/>
      <c r="WMG755" s="43"/>
      <c r="WMH755" s="43"/>
      <c r="WMI755" s="43"/>
      <c r="WMJ755" s="43"/>
      <c r="WMK755" s="43"/>
      <c r="WML755" s="43"/>
      <c r="WMM755" s="43"/>
      <c r="WMN755" s="43"/>
      <c r="WMO755" s="43"/>
      <c r="WMP755" s="43"/>
      <c r="WMQ755" s="43"/>
      <c r="WMR755" s="43"/>
      <c r="WMS755" s="43"/>
      <c r="WMT755" s="43"/>
      <c r="WMU755" s="43"/>
      <c r="WMV755" s="43"/>
      <c r="WMW755" s="43"/>
      <c r="WMX755" s="43"/>
      <c r="WMY755" s="43"/>
      <c r="WMZ755" s="43"/>
      <c r="WNA755" s="43"/>
      <c r="WNB755" s="43"/>
      <c r="WNC755" s="43"/>
      <c r="WND755" s="43"/>
      <c r="WNE755" s="43"/>
      <c r="WNF755" s="43"/>
      <c r="WNG755" s="43"/>
      <c r="WNH755" s="43"/>
      <c r="WNI755" s="43"/>
      <c r="WNJ755" s="43"/>
      <c r="WNK755" s="43"/>
      <c r="WNL755" s="43"/>
      <c r="WNM755" s="43"/>
      <c r="WNN755" s="43"/>
      <c r="WNO755" s="43"/>
      <c r="WNP755" s="43"/>
      <c r="WNQ755" s="43"/>
      <c r="WNR755" s="43"/>
      <c r="WNS755" s="43"/>
      <c r="WNT755" s="43"/>
      <c r="WNU755" s="43"/>
      <c r="WNV755" s="43"/>
      <c r="WNW755" s="43"/>
      <c r="WNX755" s="43"/>
      <c r="WNY755" s="43"/>
      <c r="WNZ755" s="43"/>
      <c r="WOA755" s="43"/>
      <c r="WOB755" s="43"/>
      <c r="WOC755" s="43"/>
      <c r="WOD755" s="43"/>
      <c r="WOE755" s="43"/>
      <c r="WOF755" s="43"/>
      <c r="WOG755" s="43"/>
      <c r="WOH755" s="43"/>
      <c r="WOI755" s="43"/>
      <c r="WOJ755" s="43"/>
      <c r="WOK755" s="43"/>
      <c r="WOL755" s="43"/>
      <c r="WOM755" s="43"/>
      <c r="WON755" s="43"/>
      <c r="WOO755" s="43"/>
      <c r="WOP755" s="43"/>
      <c r="WOQ755" s="43"/>
      <c r="WOR755" s="43"/>
      <c r="WOS755" s="43"/>
      <c r="WOT755" s="43"/>
      <c r="WOU755" s="43"/>
      <c r="WOV755" s="43"/>
      <c r="WOW755" s="43"/>
      <c r="WOX755" s="43"/>
      <c r="WOY755" s="43"/>
      <c r="WOZ755" s="43"/>
      <c r="WPA755" s="43"/>
      <c r="WPB755" s="43"/>
      <c r="WPC755" s="43"/>
      <c r="WPD755" s="43"/>
      <c r="WPE755" s="43"/>
      <c r="WPF755" s="43"/>
      <c r="WPG755" s="43"/>
      <c r="WPH755" s="43"/>
      <c r="WPI755" s="43"/>
      <c r="WPJ755" s="43"/>
      <c r="WPK755" s="43"/>
      <c r="WPL755" s="43"/>
      <c r="WPM755" s="43"/>
      <c r="WPN755" s="43"/>
      <c r="WPO755" s="43"/>
      <c r="WPP755" s="43"/>
      <c r="WPQ755" s="43"/>
      <c r="WPR755" s="43"/>
      <c r="WPS755" s="43"/>
      <c r="WPT755" s="43"/>
      <c r="WPU755" s="43"/>
      <c r="WPV755" s="43"/>
      <c r="WPW755" s="43"/>
      <c r="WPX755" s="43"/>
      <c r="WPY755" s="43"/>
      <c r="WPZ755" s="43"/>
      <c r="WQA755" s="43"/>
      <c r="WQB755" s="43"/>
      <c r="WQC755" s="43"/>
      <c r="WQD755" s="43"/>
      <c r="WQE755" s="43"/>
      <c r="WQF755" s="43"/>
      <c r="WQG755" s="43"/>
      <c r="WQH755" s="43"/>
      <c r="WQI755" s="43"/>
      <c r="WQJ755" s="43"/>
      <c r="WQK755" s="43"/>
      <c r="WQL755" s="43"/>
      <c r="WQM755" s="43"/>
      <c r="WQN755" s="43"/>
      <c r="WQO755" s="43"/>
      <c r="WQP755" s="43"/>
      <c r="WQQ755" s="43"/>
      <c r="WQR755" s="43"/>
      <c r="WQS755" s="43"/>
      <c r="WQT755" s="43"/>
      <c r="WQU755" s="43"/>
      <c r="WQV755" s="43"/>
      <c r="WQW755" s="43"/>
      <c r="WQX755" s="43"/>
      <c r="WQY755" s="43"/>
      <c r="WQZ755" s="43"/>
      <c r="WRA755" s="43"/>
      <c r="WRB755" s="43"/>
      <c r="WRC755" s="43"/>
      <c r="WRD755" s="43"/>
      <c r="WRE755" s="43"/>
      <c r="WRF755" s="43"/>
      <c r="WRG755" s="43"/>
      <c r="WRH755" s="43"/>
      <c r="WRI755" s="43"/>
      <c r="WRJ755" s="43"/>
      <c r="WRK755" s="43"/>
      <c r="WRL755" s="43"/>
      <c r="WRM755" s="43"/>
      <c r="WRN755" s="43"/>
      <c r="WRO755" s="43"/>
      <c r="WRP755" s="43"/>
      <c r="WRQ755" s="43"/>
      <c r="WRR755" s="43"/>
      <c r="WRS755" s="43"/>
      <c r="WRT755" s="43"/>
      <c r="WRU755" s="43"/>
      <c r="WRV755" s="43"/>
      <c r="WRW755" s="43"/>
      <c r="WRX755" s="43"/>
      <c r="WRY755" s="43"/>
      <c r="WRZ755" s="43"/>
      <c r="WSA755" s="43"/>
      <c r="WSB755" s="43"/>
      <c r="WSC755" s="43"/>
      <c r="WSD755" s="43"/>
      <c r="WSE755" s="43"/>
      <c r="WSF755" s="43"/>
      <c r="WSG755" s="43"/>
      <c r="WSH755" s="43"/>
      <c r="WSI755" s="43"/>
      <c r="WSJ755" s="43"/>
      <c r="WSK755" s="43"/>
      <c r="WSL755" s="43"/>
      <c r="WSM755" s="43"/>
      <c r="WSN755" s="43"/>
      <c r="WSO755" s="43"/>
      <c r="WSP755" s="43"/>
      <c r="WSQ755" s="43"/>
      <c r="WSR755" s="43"/>
      <c r="WSS755" s="43"/>
      <c r="WST755" s="43"/>
      <c r="WSU755" s="43"/>
      <c r="WSV755" s="43"/>
      <c r="WSW755" s="43"/>
      <c r="WSX755" s="43"/>
      <c r="WSY755" s="43"/>
      <c r="WSZ755" s="43"/>
      <c r="WTA755" s="43"/>
      <c r="WTB755" s="43"/>
      <c r="WTC755" s="43"/>
      <c r="WTD755" s="43"/>
      <c r="WTE755" s="43"/>
      <c r="WTF755" s="43"/>
      <c r="WTG755" s="43"/>
      <c r="WTH755" s="43"/>
      <c r="WTI755" s="43"/>
      <c r="WTJ755" s="43"/>
      <c r="WTK755" s="43"/>
      <c r="WTL755" s="43"/>
      <c r="WTM755" s="43"/>
      <c r="WTN755" s="43"/>
      <c r="WTO755" s="43"/>
      <c r="WTP755" s="43"/>
      <c r="WTQ755" s="43"/>
      <c r="WTR755" s="43"/>
      <c r="WTS755" s="43"/>
      <c r="WTT755" s="43"/>
      <c r="WTU755" s="43"/>
      <c r="WTV755" s="43"/>
      <c r="WTW755" s="43"/>
      <c r="WTX755" s="43"/>
      <c r="WTY755" s="43"/>
      <c r="WTZ755" s="43"/>
      <c r="WUA755" s="43"/>
      <c r="WUB755" s="43"/>
      <c r="WUC755" s="43"/>
      <c r="WUD755" s="43"/>
      <c r="WUE755" s="43"/>
      <c r="WUF755" s="43"/>
      <c r="WUG755" s="43"/>
      <c r="WUH755" s="43"/>
      <c r="WUI755" s="43"/>
      <c r="WUJ755" s="43"/>
      <c r="WUK755" s="43"/>
      <c r="WUL755" s="43"/>
      <c r="WUM755" s="43"/>
      <c r="WUN755" s="43"/>
      <c r="WUO755" s="43"/>
      <c r="WUP755" s="43"/>
      <c r="WUQ755" s="43"/>
      <c r="WUR755" s="43"/>
      <c r="WUS755" s="43"/>
      <c r="WUT755" s="43"/>
      <c r="WUU755" s="43"/>
      <c r="WUV755" s="43"/>
      <c r="WUW755" s="43"/>
      <c r="WUX755" s="43"/>
      <c r="WUY755" s="43"/>
      <c r="WUZ755" s="43"/>
      <c r="WVA755" s="43"/>
      <c r="WVB755" s="43"/>
      <c r="WVC755" s="43"/>
      <c r="WVD755" s="43"/>
      <c r="WVE755" s="43"/>
      <c r="WVF755" s="43"/>
      <c r="WVG755" s="43"/>
      <c r="WVH755" s="43"/>
      <c r="WVI755" s="43"/>
      <c r="WVJ755" s="43"/>
      <c r="WVK755" s="43"/>
      <c r="WVL755" s="43"/>
      <c r="WVM755" s="43"/>
      <c r="WVN755" s="43"/>
      <c r="WVO755" s="43"/>
      <c r="WVP755" s="43"/>
      <c r="WVQ755" s="43"/>
      <c r="WVR755" s="43"/>
      <c r="WVS755" s="43"/>
      <c r="WVT755" s="43"/>
      <c r="WVU755" s="43"/>
      <c r="WVV755" s="43"/>
      <c r="WVW755" s="43"/>
      <c r="WVX755" s="43"/>
      <c r="WVY755" s="43"/>
      <c r="WVZ755" s="43"/>
      <c r="WWA755" s="43"/>
      <c r="WWB755" s="43"/>
      <c r="WWC755" s="43"/>
      <c r="WWD755" s="43"/>
      <c r="WWE755" s="43"/>
      <c r="WWF755" s="43"/>
      <c r="WWG755" s="43"/>
      <c r="WWH755" s="43"/>
      <c r="WWI755" s="43"/>
      <c r="WWJ755" s="43"/>
      <c r="WWK755" s="43"/>
      <c r="WWL755" s="43"/>
      <c r="WWM755" s="43"/>
      <c r="WWN755" s="43"/>
      <c r="WWO755" s="43"/>
      <c r="WWP755" s="43"/>
      <c r="WWQ755" s="43"/>
      <c r="WWR755" s="43"/>
      <c r="WWS755" s="43"/>
      <c r="WWT755" s="43"/>
      <c r="WWU755" s="43"/>
      <c r="WWV755" s="43"/>
      <c r="WWW755" s="43"/>
      <c r="WWX755" s="43"/>
      <c r="WWY755" s="43"/>
      <c r="WWZ755" s="43"/>
      <c r="WXA755" s="43"/>
      <c r="WXB755" s="43"/>
      <c r="WXC755" s="43"/>
      <c r="WXD755" s="43"/>
      <c r="WXE755" s="43"/>
      <c r="WXF755" s="43"/>
      <c r="WXG755" s="43"/>
      <c r="WXH755" s="43"/>
      <c r="WXI755" s="43"/>
      <c r="WXJ755" s="43"/>
      <c r="WXK755" s="43"/>
      <c r="WXL755" s="43"/>
      <c r="WXM755" s="43"/>
      <c r="WXN755" s="43"/>
      <c r="WXO755" s="43"/>
      <c r="WXP755" s="43"/>
      <c r="WXQ755" s="43"/>
      <c r="WXR755" s="43"/>
      <c r="WXS755" s="43"/>
      <c r="WXT755" s="43"/>
      <c r="WXU755" s="43"/>
      <c r="WXV755" s="43"/>
      <c r="WXW755" s="43"/>
      <c r="WXX755" s="43"/>
      <c r="WXY755" s="43"/>
      <c r="WXZ755" s="43"/>
      <c r="WYA755" s="43"/>
      <c r="WYB755" s="43"/>
      <c r="WYC755" s="43"/>
      <c r="WYD755" s="43"/>
      <c r="WYE755" s="43"/>
      <c r="WYF755" s="43"/>
      <c r="WYG755" s="43"/>
      <c r="WYH755" s="43"/>
      <c r="WYI755" s="43"/>
      <c r="WYJ755" s="43"/>
      <c r="WYK755" s="43"/>
      <c r="WYL755" s="43"/>
      <c r="WYM755" s="43"/>
      <c r="WYN755" s="43"/>
      <c r="WYO755" s="43"/>
      <c r="WYP755" s="43"/>
      <c r="WYQ755" s="43"/>
      <c r="WYR755" s="43"/>
      <c r="WYS755" s="43"/>
      <c r="WYT755" s="43"/>
      <c r="WYU755" s="43"/>
      <c r="WYV755" s="43"/>
      <c r="WYW755" s="43"/>
      <c r="WYX755" s="43"/>
      <c r="WYY755" s="43"/>
      <c r="WYZ755" s="43"/>
      <c r="WZA755" s="43"/>
      <c r="WZB755" s="43"/>
      <c r="WZC755" s="43"/>
      <c r="WZD755" s="43"/>
      <c r="WZE755" s="43"/>
      <c r="WZF755" s="43"/>
      <c r="WZG755" s="43"/>
      <c r="WZH755" s="43"/>
      <c r="WZI755" s="43"/>
      <c r="WZJ755" s="43"/>
      <c r="WZK755" s="43"/>
      <c r="WZL755" s="43"/>
      <c r="WZM755" s="43"/>
      <c r="WZN755" s="43"/>
      <c r="WZO755" s="43"/>
      <c r="WZP755" s="43"/>
      <c r="WZQ755" s="43"/>
      <c r="WZR755" s="43"/>
      <c r="WZS755" s="43"/>
      <c r="WZT755" s="43"/>
      <c r="WZU755" s="43"/>
      <c r="WZV755" s="43"/>
      <c r="WZW755" s="43"/>
      <c r="WZX755" s="43"/>
      <c r="WZY755" s="43"/>
      <c r="WZZ755" s="43"/>
      <c r="XAA755" s="43"/>
      <c r="XAB755" s="43"/>
      <c r="XAC755" s="43"/>
      <c r="XAD755" s="43"/>
      <c r="XAE755" s="43"/>
      <c r="XAF755" s="43"/>
      <c r="XAG755" s="43"/>
      <c r="XAH755" s="43"/>
      <c r="XAI755" s="43"/>
      <c r="XAJ755" s="43"/>
      <c r="XAK755" s="43"/>
      <c r="XAL755" s="43"/>
      <c r="XAM755" s="43"/>
      <c r="XAN755" s="43"/>
      <c r="XAO755" s="43"/>
      <c r="XAP755" s="43"/>
      <c r="XAQ755" s="43"/>
      <c r="XAR755" s="43"/>
      <c r="XAS755" s="43"/>
      <c r="XAT755" s="43"/>
      <c r="XAU755" s="43"/>
      <c r="XAV755" s="43"/>
      <c r="XAW755" s="43"/>
      <c r="XAX755" s="43"/>
      <c r="XAY755" s="43"/>
      <c r="XAZ755" s="43"/>
      <c r="XBA755" s="43"/>
      <c r="XBB755" s="43"/>
      <c r="XBC755" s="43"/>
      <c r="XBD755" s="43"/>
      <c r="XBE755" s="43"/>
      <c r="XBF755" s="43"/>
      <c r="XBG755" s="43"/>
      <c r="XBH755" s="43"/>
      <c r="XBI755" s="43"/>
      <c r="XBJ755" s="43"/>
      <c r="XBK755" s="43"/>
      <c r="XBL755" s="43"/>
      <c r="XBM755" s="43"/>
      <c r="XBN755" s="43"/>
      <c r="XBO755" s="43"/>
      <c r="XBP755" s="43"/>
      <c r="XBQ755" s="43"/>
      <c r="XBR755" s="43"/>
      <c r="XBS755" s="43"/>
      <c r="XBT755" s="43"/>
      <c r="XBU755" s="43"/>
      <c r="XBV755" s="43"/>
      <c r="XBW755" s="43"/>
      <c r="XBX755" s="43"/>
      <c r="XBY755" s="43"/>
      <c r="XBZ755" s="43"/>
      <c r="XCA755" s="43"/>
      <c r="XCB755" s="43"/>
      <c r="XCC755" s="43"/>
      <c r="XCD755" s="43"/>
      <c r="XCE755" s="43"/>
      <c r="XCF755" s="43"/>
      <c r="XCG755" s="43"/>
      <c r="XCH755" s="43"/>
      <c r="XCI755" s="43"/>
      <c r="XCJ755" s="43"/>
      <c r="XCK755" s="43"/>
      <c r="XCL755" s="43"/>
      <c r="XCM755" s="43"/>
      <c r="XCN755" s="43"/>
      <c r="XCO755" s="43"/>
      <c r="XCP755" s="43"/>
      <c r="XCQ755" s="43"/>
      <c r="XCR755" s="43"/>
      <c r="XCS755" s="43"/>
      <c r="XCT755" s="43"/>
      <c r="XCU755" s="43"/>
      <c r="XCV755" s="43"/>
      <c r="XCW755" s="43"/>
      <c r="XCX755" s="43"/>
      <c r="XCY755" s="43"/>
      <c r="XCZ755" s="43"/>
      <c r="XDA755" s="43"/>
      <c r="XDB755" s="43"/>
      <c r="XDC755" s="43"/>
      <c r="XDD755" s="43"/>
      <c r="XDE755" s="43"/>
      <c r="XDF755" s="43"/>
      <c r="XDG755" s="43"/>
      <c r="XDH755" s="43"/>
      <c r="XDI755" s="43"/>
      <c r="XDJ755" s="43"/>
      <c r="XDK755" s="43"/>
      <c r="XDL755" s="43"/>
      <c r="XDM755" s="43"/>
      <c r="XDN755" s="43"/>
      <c r="XDO755" s="43"/>
      <c r="XDP755" s="43"/>
      <c r="XDQ755" s="43"/>
      <c r="XDR755" s="43"/>
      <c r="XDS755" s="43"/>
      <c r="XDT755" s="43"/>
      <c r="XDU755" s="43"/>
      <c r="XDV755" s="43"/>
      <c r="XDW755" s="43"/>
      <c r="XDX755" s="43"/>
      <c r="XDY755" s="43"/>
      <c r="XDZ755" s="43"/>
      <c r="XEA755" s="43"/>
      <c r="XEB755" s="43"/>
      <c r="XEC755" s="43"/>
      <c r="XED755" s="43"/>
      <c r="XEE755" s="43"/>
      <c r="XEF755" s="43"/>
      <c r="XEG755" s="43"/>
      <c r="XEH755" s="43"/>
      <c r="XEI755" s="43"/>
      <c r="XEJ755" s="43"/>
      <c r="XEK755" s="43"/>
      <c r="XEL755" s="43"/>
      <c r="XEM755" s="43"/>
      <c r="XEN755" s="43"/>
      <c r="XEO755" s="43"/>
      <c r="XEP755" s="43"/>
      <c r="XEQ755" s="43"/>
      <c r="XER755" s="43"/>
      <c r="XES755" s="43"/>
      <c r="XET755" s="43"/>
      <c r="XEU755" s="43"/>
      <c r="XEV755" s="43"/>
      <c r="XEW755" s="43"/>
      <c r="XEX755" s="43"/>
      <c r="XEY755" s="43"/>
      <c r="XEZ755" s="43"/>
    </row>
    <row r="756" customHeight="1" spans="1:20">
      <c r="A756" s="17">
        <v>753</v>
      </c>
      <c r="B756" s="17" t="s">
        <v>337</v>
      </c>
      <c r="C756" s="40" t="s">
        <v>5940</v>
      </c>
      <c r="D756" s="40" t="s">
        <v>2143</v>
      </c>
      <c r="E756" s="40">
        <v>4.35</v>
      </c>
      <c r="F756" s="41">
        <v>20000</v>
      </c>
      <c r="G756" s="42" t="s">
        <v>2144</v>
      </c>
      <c r="H756" s="42" t="s">
        <v>2145</v>
      </c>
      <c r="I756" s="17">
        <v>357.67</v>
      </c>
      <c r="J756" s="30">
        <v>20200331</v>
      </c>
      <c r="K756" s="17" t="s">
        <v>4199</v>
      </c>
      <c r="L756" s="40">
        <v>4.35</v>
      </c>
      <c r="M756" s="17" t="s">
        <v>2146</v>
      </c>
      <c r="N756" s="40" t="s">
        <v>5941</v>
      </c>
      <c r="O756" s="40" t="s">
        <v>5942</v>
      </c>
      <c r="P756" s="17" t="s">
        <v>4202</v>
      </c>
      <c r="Q756" s="17" t="s">
        <v>4202</v>
      </c>
      <c r="R756" s="17" t="str">
        <f>VLOOKUP(O756,'[2]2019年11月-2020年3月31新贷款人员'!$K$4:$O$97,4,FALSE)</f>
        <v>崔永齐</v>
      </c>
      <c r="S756" s="74" t="str">
        <f>VLOOKUP(O756,'[2]2019年11月-2020年3月31新贷款人员'!$K$4:$O$97,5,FALSE)</f>
        <v>37802032400007375</v>
      </c>
      <c r="T756" s="9"/>
    </row>
    <row r="757" customHeight="1" spans="1:20">
      <c r="A757" s="17">
        <v>754</v>
      </c>
      <c r="B757" s="17" t="s">
        <v>337</v>
      </c>
      <c r="C757" s="40" t="s">
        <v>5943</v>
      </c>
      <c r="D757" s="40" t="s">
        <v>2147</v>
      </c>
      <c r="E757" s="40">
        <v>4.35</v>
      </c>
      <c r="F757" s="41">
        <v>10000</v>
      </c>
      <c r="G757" s="42" t="s">
        <v>135</v>
      </c>
      <c r="H757" s="42" t="s">
        <v>136</v>
      </c>
      <c r="I757" s="17">
        <v>151.04</v>
      </c>
      <c r="J757" s="30">
        <v>20200331</v>
      </c>
      <c r="K757" s="17" t="s">
        <v>4199</v>
      </c>
      <c r="L757" s="40">
        <v>4.35</v>
      </c>
      <c r="M757" s="17" t="s">
        <v>2148</v>
      </c>
      <c r="N757" s="40" t="s">
        <v>5944</v>
      </c>
      <c r="O757" s="40" t="s">
        <v>5945</v>
      </c>
      <c r="P757" s="17" t="s">
        <v>4202</v>
      </c>
      <c r="Q757" s="17" t="s">
        <v>4202</v>
      </c>
      <c r="R757" s="17" t="str">
        <f>VLOOKUP(O757,'[2]2019年11月-2020年3月31新贷款人员'!$K$4:$O$97,4,FALSE)</f>
        <v>窦品全</v>
      </c>
      <c r="S757" s="74" t="str">
        <f>VLOOKUP(O757,'[2]2019年11月-2020年3月31新贷款人员'!$K$4:$O$97,5,FALSE)</f>
        <v>37802002000005582</v>
      </c>
      <c r="T757" s="9"/>
    </row>
    <row r="758" customHeight="1" spans="1:20">
      <c r="A758" s="17">
        <v>755</v>
      </c>
      <c r="B758" s="17" t="s">
        <v>337</v>
      </c>
      <c r="C758" s="40" t="s">
        <v>5946</v>
      </c>
      <c r="D758" s="40" t="s">
        <v>2149</v>
      </c>
      <c r="E758" s="40">
        <v>4.35</v>
      </c>
      <c r="F758" s="41">
        <v>50000</v>
      </c>
      <c r="G758" s="42" t="s">
        <v>2150</v>
      </c>
      <c r="H758" s="42" t="s">
        <v>2151</v>
      </c>
      <c r="I758" s="17">
        <v>465.21</v>
      </c>
      <c r="J758" s="30">
        <v>20200331</v>
      </c>
      <c r="K758" s="17" t="s">
        <v>4199</v>
      </c>
      <c r="L758" s="40">
        <v>4.35</v>
      </c>
      <c r="M758" s="17" t="s">
        <v>2152</v>
      </c>
      <c r="N758" s="40" t="s">
        <v>5947</v>
      </c>
      <c r="O758" s="40" t="s">
        <v>5948</v>
      </c>
      <c r="P758" s="17" t="s">
        <v>4202</v>
      </c>
      <c r="Q758" s="17" t="s">
        <v>4202</v>
      </c>
      <c r="R758" s="17" t="str">
        <f>VLOOKUP(O758,'[2]2019年11月-2020年3月31新贷款人员'!$K$4:$O$97,4,FALSE)</f>
        <v>辛东风</v>
      </c>
      <c r="S758" s="74" t="str">
        <f>VLOOKUP(O758,'[2]2019年11月-2020年3月31新贷款人员'!$K$4:$O$97,5,FALSE)</f>
        <v>621585137800580348</v>
      </c>
      <c r="T758" s="9"/>
    </row>
    <row r="759" customHeight="1" spans="1:20">
      <c r="A759" s="17">
        <v>756</v>
      </c>
      <c r="B759" s="17" t="s">
        <v>337</v>
      </c>
      <c r="C759" s="40" t="s">
        <v>5949</v>
      </c>
      <c r="D759" s="40" t="s">
        <v>2153</v>
      </c>
      <c r="E759" s="40">
        <v>4.35</v>
      </c>
      <c r="F759" s="41">
        <v>50000</v>
      </c>
      <c r="G759" s="42" t="s">
        <v>2154</v>
      </c>
      <c r="H759" s="42" t="s">
        <v>2155</v>
      </c>
      <c r="I759" s="17">
        <v>447.08</v>
      </c>
      <c r="J759" s="30">
        <v>20200331</v>
      </c>
      <c r="K759" s="17" t="s">
        <v>4199</v>
      </c>
      <c r="L759" s="40">
        <v>4.35</v>
      </c>
      <c r="M759" s="17" t="s">
        <v>2156</v>
      </c>
      <c r="N759" s="40" t="s">
        <v>5950</v>
      </c>
      <c r="O759" s="40" t="s">
        <v>5951</v>
      </c>
      <c r="P759" s="17" t="s">
        <v>4202</v>
      </c>
      <c r="Q759" s="17" t="s">
        <v>4202</v>
      </c>
      <c r="R759" s="17" t="str">
        <f>VLOOKUP(O759,'[2]2019年11月-2020年3月31新贷款人员'!$K$4:$O$97,4,FALSE)</f>
        <v>杨林</v>
      </c>
      <c r="S759" s="74" t="str">
        <f>VLOOKUP(O759,'[2]2019年11月-2020年3月31新贷款人员'!$K$4:$O$97,5,FALSE)</f>
        <v>621585137800604858</v>
      </c>
      <c r="T759" s="9"/>
    </row>
    <row r="760" customHeight="1" spans="1:20">
      <c r="A760" s="17">
        <v>757</v>
      </c>
      <c r="B760" s="17" t="s">
        <v>337</v>
      </c>
      <c r="C760" s="40" t="s">
        <v>5949</v>
      </c>
      <c r="D760" s="40" t="s">
        <v>2157</v>
      </c>
      <c r="E760" s="40">
        <v>4.35</v>
      </c>
      <c r="F760" s="41">
        <v>50000</v>
      </c>
      <c r="G760" s="42" t="s">
        <v>2158</v>
      </c>
      <c r="H760" s="42" t="s">
        <v>2159</v>
      </c>
      <c r="I760" s="17">
        <v>441.04</v>
      </c>
      <c r="J760" s="30">
        <v>20200331</v>
      </c>
      <c r="K760" s="17" t="s">
        <v>4199</v>
      </c>
      <c r="L760" s="40">
        <v>4.35</v>
      </c>
      <c r="M760" s="17" t="s">
        <v>2156</v>
      </c>
      <c r="N760" s="40" t="s">
        <v>5950</v>
      </c>
      <c r="O760" s="40" t="s">
        <v>5952</v>
      </c>
      <c r="P760" s="17" t="s">
        <v>4202</v>
      </c>
      <c r="Q760" s="17" t="s">
        <v>4202</v>
      </c>
      <c r="R760" s="17" t="str">
        <f>VLOOKUP(O760,'[2]2019年11月-2020年3月31新贷款人员'!$K$4:$O$97,4,FALSE)</f>
        <v>杨茜</v>
      </c>
      <c r="S760" s="74" t="str">
        <f>VLOOKUP(O760,'[2]2019年11月-2020年3月31新贷款人员'!$K$4:$O$97,5,FALSE)</f>
        <v>621585137800580785</v>
      </c>
      <c r="T760" s="9"/>
    </row>
    <row r="761" customHeight="1" spans="1:20">
      <c r="A761" s="17">
        <v>758</v>
      </c>
      <c r="B761" s="17" t="s">
        <v>337</v>
      </c>
      <c r="C761" s="40" t="s">
        <v>5949</v>
      </c>
      <c r="D761" s="40" t="s">
        <v>1017</v>
      </c>
      <c r="E761" s="40">
        <v>4.35</v>
      </c>
      <c r="F761" s="41">
        <v>50000</v>
      </c>
      <c r="G761" s="42" t="s">
        <v>2158</v>
      </c>
      <c r="H761" s="42" t="s">
        <v>2159</v>
      </c>
      <c r="I761" s="17">
        <v>441.04</v>
      </c>
      <c r="J761" s="30">
        <v>20200331</v>
      </c>
      <c r="K761" s="17" t="s">
        <v>4199</v>
      </c>
      <c r="L761" s="40">
        <v>4.35</v>
      </c>
      <c r="M761" s="17" t="s">
        <v>2156</v>
      </c>
      <c r="N761" s="40" t="s">
        <v>5953</v>
      </c>
      <c r="O761" s="40" t="s">
        <v>5954</v>
      </c>
      <c r="P761" s="17" t="s">
        <v>4202</v>
      </c>
      <c r="Q761" s="17" t="s">
        <v>4202</v>
      </c>
      <c r="R761" s="17" t="str">
        <f>VLOOKUP(O761,'[2]2019年11月-2020年3月31新贷款人员'!$K$4:$O$97,4,FALSE)</f>
        <v>李勇</v>
      </c>
      <c r="S761" s="74" t="str">
        <f>VLOOKUP(O761,'[2]2019年11月-2020年3月31新贷款人员'!$K$4:$O$97,5,FALSE)</f>
        <v>621585137800604874</v>
      </c>
      <c r="T761" s="9"/>
    </row>
    <row r="762" customHeight="1" spans="1:20">
      <c r="A762" s="17">
        <v>759</v>
      </c>
      <c r="B762" s="17" t="s">
        <v>337</v>
      </c>
      <c r="C762" s="40" t="s">
        <v>5949</v>
      </c>
      <c r="D762" s="40" t="s">
        <v>2160</v>
      </c>
      <c r="E762" s="40">
        <v>4.35</v>
      </c>
      <c r="F762" s="41">
        <v>50000</v>
      </c>
      <c r="G762" s="42" t="s">
        <v>2158</v>
      </c>
      <c r="H762" s="42" t="s">
        <v>2159</v>
      </c>
      <c r="I762" s="17">
        <v>441.04</v>
      </c>
      <c r="J762" s="30">
        <v>20200331</v>
      </c>
      <c r="K762" s="17" t="s">
        <v>4199</v>
      </c>
      <c r="L762" s="40">
        <v>4.35</v>
      </c>
      <c r="M762" s="17" t="s">
        <v>2156</v>
      </c>
      <c r="N762" s="40" t="s">
        <v>5950</v>
      </c>
      <c r="O762" s="40" t="s">
        <v>5955</v>
      </c>
      <c r="P762" s="17" t="s">
        <v>4202</v>
      </c>
      <c r="Q762" s="17" t="s">
        <v>4202</v>
      </c>
      <c r="R762" s="17" t="str">
        <f>VLOOKUP(O762,'[2]2019年11月-2020年3月31新贷款人员'!$K$4:$O$97,4,FALSE)</f>
        <v>周明庄</v>
      </c>
      <c r="S762" s="74" t="str">
        <f>VLOOKUP(O762,'[2]2019年11月-2020年3月31新贷款人员'!$K$4:$O$97,5,FALSE)</f>
        <v>621585137800604866</v>
      </c>
      <c r="T762" s="9"/>
    </row>
    <row r="763" customHeight="1" spans="1:20">
      <c r="A763" s="17">
        <v>760</v>
      </c>
      <c r="B763" s="17" t="s">
        <v>337</v>
      </c>
      <c r="C763" s="40" t="s">
        <v>5949</v>
      </c>
      <c r="D763" s="40" t="s">
        <v>2161</v>
      </c>
      <c r="E763" s="40">
        <v>4.35</v>
      </c>
      <c r="F763" s="41">
        <v>50000</v>
      </c>
      <c r="G763" s="42" t="s">
        <v>2162</v>
      </c>
      <c r="H763" s="42" t="s">
        <v>2163</v>
      </c>
      <c r="I763" s="17">
        <v>422.92</v>
      </c>
      <c r="J763" s="30">
        <v>20200331</v>
      </c>
      <c r="K763" s="17" t="s">
        <v>4199</v>
      </c>
      <c r="L763" s="40">
        <v>4.35</v>
      </c>
      <c r="M763" s="17" t="s">
        <v>2156</v>
      </c>
      <c r="N763" s="40" t="s">
        <v>5950</v>
      </c>
      <c r="O763" s="40" t="s">
        <v>5956</v>
      </c>
      <c r="P763" s="17" t="s">
        <v>4202</v>
      </c>
      <c r="Q763" s="17" t="s">
        <v>4202</v>
      </c>
      <c r="R763" s="17" t="str">
        <f>VLOOKUP(O763,'[2]2019年11月-2020年3月31新贷款人员'!$K$4:$O$97,4,FALSE)</f>
        <v>杨彬</v>
      </c>
      <c r="S763" s="74" t="str">
        <f>VLOOKUP(O763,'[2]2019年11月-2020年3月31新贷款人员'!$K$4:$O$97,5,FALSE)</f>
        <v>623059137800817156</v>
      </c>
      <c r="T763" s="9"/>
    </row>
    <row r="764" customHeight="1" spans="1:20">
      <c r="A764" s="17">
        <v>761</v>
      </c>
      <c r="B764" s="17" t="s">
        <v>337</v>
      </c>
      <c r="C764" s="40" t="s">
        <v>5943</v>
      </c>
      <c r="D764" s="40" t="s">
        <v>2164</v>
      </c>
      <c r="E764" s="40">
        <v>4.35</v>
      </c>
      <c r="F764" s="41">
        <v>50000</v>
      </c>
      <c r="G764" s="42" t="s">
        <v>2162</v>
      </c>
      <c r="H764" s="42" t="s">
        <v>2163</v>
      </c>
      <c r="I764" s="17">
        <v>422.92</v>
      </c>
      <c r="J764" s="30">
        <v>20200331</v>
      </c>
      <c r="K764" s="17" t="s">
        <v>4199</v>
      </c>
      <c r="L764" s="40">
        <v>4.35</v>
      </c>
      <c r="M764" s="17" t="s">
        <v>2156</v>
      </c>
      <c r="N764" s="40" t="s">
        <v>5957</v>
      </c>
      <c r="O764" s="40" t="s">
        <v>5958</v>
      </c>
      <c r="P764" s="17" t="s">
        <v>4202</v>
      </c>
      <c r="Q764" s="17" t="s">
        <v>4202</v>
      </c>
      <c r="R764" s="17" t="str">
        <f>VLOOKUP(O764,'[2]2019年11月-2020年3月31新贷款人员'!$K$4:$O$97,4,FALSE)</f>
        <v>焦新响</v>
      </c>
      <c r="S764" s="74" t="str">
        <f>VLOOKUP(O764,'[2]2019年11月-2020年3月31新贷款人员'!$K$4:$O$97,5,FALSE)</f>
        <v>621585137800587244</v>
      </c>
      <c r="T764" s="9"/>
    </row>
    <row r="765" customHeight="1" spans="1:20">
      <c r="A765" s="17">
        <v>762</v>
      </c>
      <c r="B765" s="17" t="s">
        <v>337</v>
      </c>
      <c r="C765" s="40" t="s">
        <v>5949</v>
      </c>
      <c r="D765" s="40" t="s">
        <v>2167</v>
      </c>
      <c r="E765" s="40">
        <v>4.35</v>
      </c>
      <c r="F765" s="41">
        <v>50000</v>
      </c>
      <c r="G765" s="42" t="s">
        <v>2165</v>
      </c>
      <c r="H765" s="42" t="s">
        <v>2166</v>
      </c>
      <c r="I765" s="17">
        <v>416.88</v>
      </c>
      <c r="J765" s="30">
        <v>20200331</v>
      </c>
      <c r="K765" s="17" t="s">
        <v>4199</v>
      </c>
      <c r="L765" s="40">
        <v>4.35</v>
      </c>
      <c r="M765" s="17" t="s">
        <v>2156</v>
      </c>
      <c r="N765" s="40" t="s">
        <v>5950</v>
      </c>
      <c r="O765" s="40" t="s">
        <v>5959</v>
      </c>
      <c r="P765" s="17" t="s">
        <v>4202</v>
      </c>
      <c r="Q765" s="17" t="s">
        <v>4202</v>
      </c>
      <c r="R765" s="17" t="str">
        <f>VLOOKUP(O765,'[2]2019年11月-2020年3月31新贷款人员'!$K$4:$O$97,4,FALSE)</f>
        <v>李永卫</v>
      </c>
      <c r="S765" s="74" t="str">
        <f>VLOOKUP(O765,'[2]2019年11月-2020年3月31新贷款人员'!$K$4:$O$97,5,FALSE)</f>
        <v>00000202890323784889</v>
      </c>
      <c r="T765" s="9"/>
    </row>
    <row r="766" customHeight="1" spans="1:20">
      <c r="A766" s="17">
        <v>763</v>
      </c>
      <c r="B766" s="17" t="s">
        <v>337</v>
      </c>
      <c r="C766" s="40" t="s">
        <v>5949</v>
      </c>
      <c r="D766" s="40" t="s">
        <v>899</v>
      </c>
      <c r="E766" s="40">
        <v>4.35</v>
      </c>
      <c r="F766" s="41">
        <v>50000</v>
      </c>
      <c r="G766" s="42" t="s">
        <v>2165</v>
      </c>
      <c r="H766" s="42" t="s">
        <v>2166</v>
      </c>
      <c r="I766" s="17">
        <v>416.88</v>
      </c>
      <c r="J766" s="30">
        <v>20200331</v>
      </c>
      <c r="K766" s="17" t="s">
        <v>4199</v>
      </c>
      <c r="L766" s="40">
        <v>4.35</v>
      </c>
      <c r="M766" s="17" t="s">
        <v>2156</v>
      </c>
      <c r="N766" s="40" t="s">
        <v>5950</v>
      </c>
      <c r="O766" s="40" t="s">
        <v>5960</v>
      </c>
      <c r="P766" s="17" t="s">
        <v>4202</v>
      </c>
      <c r="Q766" s="17" t="s">
        <v>4202</v>
      </c>
      <c r="R766" s="17" t="str">
        <f>VLOOKUP(O766,'[2]2019年11月-2020年3月31新贷款人员'!$K$4:$O$97,4,FALSE)</f>
        <v>李伟</v>
      </c>
      <c r="S766" s="74" t="str">
        <f>VLOOKUP(O766,'[2]2019年11月-2020年3月31新贷款人员'!$K$4:$O$97,5,FALSE)</f>
        <v>00000158963863785889</v>
      </c>
      <c r="T766" s="9"/>
    </row>
    <row r="767" customHeight="1" spans="1:20">
      <c r="A767" s="17">
        <v>764</v>
      </c>
      <c r="B767" s="17" t="s">
        <v>337</v>
      </c>
      <c r="C767" s="40" t="s">
        <v>5949</v>
      </c>
      <c r="D767" s="40" t="s">
        <v>2168</v>
      </c>
      <c r="E767" s="40">
        <v>4.35</v>
      </c>
      <c r="F767" s="41">
        <v>50000</v>
      </c>
      <c r="G767" s="42" t="s">
        <v>2169</v>
      </c>
      <c r="H767" s="42" t="s">
        <v>2170</v>
      </c>
      <c r="I767" s="17">
        <v>410.83</v>
      </c>
      <c r="J767" s="30">
        <v>20200331</v>
      </c>
      <c r="K767" s="17" t="s">
        <v>4199</v>
      </c>
      <c r="L767" s="40">
        <v>4.35</v>
      </c>
      <c r="M767" s="17" t="s">
        <v>2156</v>
      </c>
      <c r="N767" s="40" t="s">
        <v>5953</v>
      </c>
      <c r="O767" s="40" t="s">
        <v>5961</v>
      </c>
      <c r="P767" s="17" t="s">
        <v>4202</v>
      </c>
      <c r="Q767" s="17" t="s">
        <v>4202</v>
      </c>
      <c r="R767" s="17" t="str">
        <f>VLOOKUP(O767,'[2]2019年11月-2020年3月31新贷款人员'!$K$4:$O$97,4,FALSE)</f>
        <v>杨建峰</v>
      </c>
      <c r="S767" s="74" t="str">
        <f>VLOOKUP(O767,'[2]2019年11月-2020年3月31新贷款人员'!$K$4:$O$97,5,FALSE)</f>
        <v>37802002600009073</v>
      </c>
      <c r="T767" s="9"/>
    </row>
    <row r="768" customHeight="1" spans="1:20">
      <c r="A768" s="17">
        <v>765</v>
      </c>
      <c r="B768" s="17" t="s">
        <v>337</v>
      </c>
      <c r="C768" s="40" t="s">
        <v>5949</v>
      </c>
      <c r="D768" s="40" t="s">
        <v>2171</v>
      </c>
      <c r="E768" s="40">
        <v>4.35</v>
      </c>
      <c r="F768" s="41">
        <v>50000</v>
      </c>
      <c r="G768" s="42" t="s">
        <v>2172</v>
      </c>
      <c r="H768" s="42" t="s">
        <v>2173</v>
      </c>
      <c r="I768" s="17">
        <v>223.53</v>
      </c>
      <c r="J768" s="30">
        <v>20200331</v>
      </c>
      <c r="K768" s="17" t="s">
        <v>4199</v>
      </c>
      <c r="L768" s="40">
        <v>4.35</v>
      </c>
      <c r="M768" s="17" t="s">
        <v>2156</v>
      </c>
      <c r="N768" s="40" t="s">
        <v>5950</v>
      </c>
      <c r="O768" s="40" t="s">
        <v>5962</v>
      </c>
      <c r="P768" s="17" t="s">
        <v>4202</v>
      </c>
      <c r="Q768" s="17" t="s">
        <v>4202</v>
      </c>
      <c r="R768" s="17" t="str">
        <f>VLOOKUP(O768,'[2]2019年11月-2020年3月31新贷款人员'!$K$4:$O$97,4,FALSE)</f>
        <v>杨会领</v>
      </c>
      <c r="S768" s="74" t="str">
        <f>VLOOKUP(O768,'[2]2019年11月-2020年3月31新贷款人员'!$K$4:$O$97,5,FALSE)</f>
        <v>621585137800587426</v>
      </c>
      <c r="T768" s="9"/>
    </row>
    <row r="769" customHeight="1" spans="1:20">
      <c r="A769" s="17">
        <v>766</v>
      </c>
      <c r="B769" s="17" t="s">
        <v>337</v>
      </c>
      <c r="C769" s="40" t="s">
        <v>5949</v>
      </c>
      <c r="D769" s="40" t="s">
        <v>2174</v>
      </c>
      <c r="E769" s="40">
        <v>4.35</v>
      </c>
      <c r="F769" s="41">
        <v>50000</v>
      </c>
      <c r="G769" s="42" t="s">
        <v>2175</v>
      </c>
      <c r="H769" s="42" t="s">
        <v>2176</v>
      </c>
      <c r="I769" s="17">
        <v>120.83</v>
      </c>
      <c r="J769" s="30">
        <v>20200331</v>
      </c>
      <c r="K769" s="17" t="s">
        <v>4199</v>
      </c>
      <c r="L769" s="40">
        <v>4.35</v>
      </c>
      <c r="M769" s="17" t="s">
        <v>2156</v>
      </c>
      <c r="N769" s="40" t="s">
        <v>5950</v>
      </c>
      <c r="O769" s="40" t="s">
        <v>5963</v>
      </c>
      <c r="P769" s="17" t="s">
        <v>4202</v>
      </c>
      <c r="Q769" s="17" t="s">
        <v>4202</v>
      </c>
      <c r="R769" s="17" t="str">
        <f>VLOOKUP(O769,'[2]2019年11月-2020年3月31新贷款人员'!$K$4:$O$97,4,FALSE)</f>
        <v>杨赛</v>
      </c>
      <c r="S769" s="74" t="str">
        <f>VLOOKUP(O769,'[2]2019年11月-2020年3月31新贷款人员'!$K$4:$O$97,5,FALSE)</f>
        <v>621585137800604999</v>
      </c>
      <c r="T769" s="9"/>
    </row>
    <row r="770" customHeight="1" spans="1:20">
      <c r="A770" s="17">
        <v>767</v>
      </c>
      <c r="B770" s="17" t="s">
        <v>337</v>
      </c>
      <c r="C770" s="40" t="s">
        <v>5964</v>
      </c>
      <c r="D770" s="40" t="s">
        <v>2177</v>
      </c>
      <c r="E770" s="40">
        <v>4.35</v>
      </c>
      <c r="F770" s="41">
        <v>40000</v>
      </c>
      <c r="G770" s="42" t="s">
        <v>2178</v>
      </c>
      <c r="H770" s="42" t="s">
        <v>2179</v>
      </c>
      <c r="I770" s="17">
        <v>72.5</v>
      </c>
      <c r="J770" s="30">
        <v>20200331</v>
      </c>
      <c r="K770" s="17" t="s">
        <v>4199</v>
      </c>
      <c r="L770" s="40">
        <v>4.35</v>
      </c>
      <c r="M770" s="17" t="s">
        <v>27</v>
      </c>
      <c r="N770" s="40" t="s">
        <v>5965</v>
      </c>
      <c r="O770" s="40" t="s">
        <v>5966</v>
      </c>
      <c r="P770" s="17" t="s">
        <v>4202</v>
      </c>
      <c r="Q770" s="17" t="s">
        <v>4202</v>
      </c>
      <c r="R770" s="17" t="str">
        <f>VLOOKUP(O770,'[2]2019年11月-2020年3月31新贷款人员'!$K$4:$O$97,4,FALSE)</f>
        <v>王新富</v>
      </c>
      <c r="S770" s="74" t="str">
        <f>VLOOKUP(O770,'[2]2019年11月-2020年3月31新贷款人员'!$K$4:$O$97,5,FALSE)</f>
        <v>00000022877543785889</v>
      </c>
      <c r="T770" s="9"/>
    </row>
    <row r="771" customHeight="1" spans="1:20">
      <c r="A771" s="17">
        <v>768</v>
      </c>
      <c r="B771" s="17" t="s">
        <v>337</v>
      </c>
      <c r="C771" s="40" t="s">
        <v>5967</v>
      </c>
      <c r="D771" s="40" t="s">
        <v>345</v>
      </c>
      <c r="E771" s="40">
        <v>4.35</v>
      </c>
      <c r="F771" s="41">
        <v>50000</v>
      </c>
      <c r="G771" s="42" t="s">
        <v>346</v>
      </c>
      <c r="H771" s="42" t="s">
        <v>347</v>
      </c>
      <c r="I771" s="17">
        <v>66.46</v>
      </c>
      <c r="J771" s="30">
        <v>20200331</v>
      </c>
      <c r="K771" s="17" t="s">
        <v>4199</v>
      </c>
      <c r="L771" s="40">
        <v>4.35</v>
      </c>
      <c r="M771" s="17" t="s">
        <v>348</v>
      </c>
      <c r="N771" s="40" t="s">
        <v>5968</v>
      </c>
      <c r="O771" s="40" t="s">
        <v>5969</v>
      </c>
      <c r="P771" s="17" t="s">
        <v>4202</v>
      </c>
      <c r="Q771" s="17" t="s">
        <v>4202</v>
      </c>
      <c r="R771" s="17" t="str">
        <f>VLOOKUP(O771,'[2]2019年11月-2020年3月31新贷款人员'!$K$4:$O$97,4,FALSE)</f>
        <v>申林</v>
      </c>
      <c r="S771" s="74" t="str">
        <f>VLOOKUP(O771,'[2]2019年11月-2020年3月31新贷款人员'!$K$4:$O$97,5,FALSE)</f>
        <v>621585137800580686</v>
      </c>
      <c r="T771" s="9"/>
    </row>
    <row r="772" customHeight="1" spans="1:20">
      <c r="A772" s="17">
        <v>769</v>
      </c>
      <c r="B772" s="17" t="s">
        <v>5158</v>
      </c>
      <c r="C772" s="17" t="s">
        <v>5201</v>
      </c>
      <c r="D772" s="17" t="s">
        <v>2300</v>
      </c>
      <c r="E772" s="19">
        <v>4.35</v>
      </c>
      <c r="F772" s="19">
        <v>20000</v>
      </c>
      <c r="G772" s="30">
        <v>20191104</v>
      </c>
      <c r="H772" s="30">
        <v>20201104</v>
      </c>
      <c r="I772" s="17">
        <v>357.67</v>
      </c>
      <c r="J772" s="30">
        <v>20200331</v>
      </c>
      <c r="K772" s="17" t="s">
        <v>4199</v>
      </c>
      <c r="L772" s="19">
        <v>4.35</v>
      </c>
      <c r="M772" s="17" t="s">
        <v>363</v>
      </c>
      <c r="N772" s="17" t="s">
        <v>5970</v>
      </c>
      <c r="O772" s="17" t="s">
        <v>5971</v>
      </c>
      <c r="P772" s="17" t="s">
        <v>4202</v>
      </c>
      <c r="Q772" s="17" t="s">
        <v>4202</v>
      </c>
      <c r="R772" s="17" t="str">
        <f>VLOOKUP(O772,[9]贷款未到期或已还款需贴息人员1!$L$3:$O$219,4,FALSE)</f>
        <v>曹党生</v>
      </c>
      <c r="S772" s="17" t="str">
        <f>VLOOKUP(O772,[9]贷款未到期或已还款需贴息人员1!$L$3:$P$219,5,FALSE)</f>
        <v>00000027947223785889</v>
      </c>
      <c r="T772" s="9"/>
    </row>
    <row r="773" customHeight="1" spans="1:20">
      <c r="A773" s="17">
        <v>770</v>
      </c>
      <c r="B773" s="17" t="s">
        <v>5158</v>
      </c>
      <c r="C773" s="17" t="s">
        <v>5972</v>
      </c>
      <c r="D773" s="17" t="s">
        <v>2301</v>
      </c>
      <c r="E773" s="19">
        <v>4.35</v>
      </c>
      <c r="F773" s="19">
        <v>5000</v>
      </c>
      <c r="G773" s="30">
        <v>20191108</v>
      </c>
      <c r="H773" s="30">
        <v>20201108</v>
      </c>
      <c r="I773" s="17">
        <v>87</v>
      </c>
      <c r="J773" s="30">
        <v>20200331</v>
      </c>
      <c r="K773" s="17" t="s">
        <v>4199</v>
      </c>
      <c r="L773" s="19">
        <v>4.35</v>
      </c>
      <c r="M773" s="17" t="s">
        <v>2203</v>
      </c>
      <c r="N773" s="17" t="s">
        <v>5973</v>
      </c>
      <c r="O773" s="17" t="s">
        <v>5974</v>
      </c>
      <c r="P773" s="17" t="s">
        <v>4202</v>
      </c>
      <c r="Q773" s="17" t="s">
        <v>4202</v>
      </c>
      <c r="R773" s="17" t="str">
        <f>VLOOKUP(O773,[9]贷款未到期或已还款需贴息人员1!$L$3:$O$219,4,FALSE)</f>
        <v>戚建里</v>
      </c>
      <c r="S773" s="17" t="str">
        <f>VLOOKUP(O773,[9]贷款未到期或已还款需贴息人员1!$L$3:$P$219,5,FALSE)</f>
        <v>623059137802345289</v>
      </c>
      <c r="T773" s="9"/>
    </row>
    <row r="774" customHeight="1" spans="1:20">
      <c r="A774" s="17">
        <v>771</v>
      </c>
      <c r="B774" s="17" t="s">
        <v>5158</v>
      </c>
      <c r="C774" s="17" t="s">
        <v>5975</v>
      </c>
      <c r="D774" s="17" t="s">
        <v>2302</v>
      </c>
      <c r="E774" s="19">
        <v>4.35</v>
      </c>
      <c r="F774" s="19">
        <v>5000</v>
      </c>
      <c r="G774" s="30">
        <v>20191109</v>
      </c>
      <c r="H774" s="30">
        <v>20201109</v>
      </c>
      <c r="I774" s="17">
        <v>86.4</v>
      </c>
      <c r="J774" s="30">
        <v>20200331</v>
      </c>
      <c r="K774" s="17" t="s">
        <v>4199</v>
      </c>
      <c r="L774" s="19">
        <v>4.35</v>
      </c>
      <c r="M774" s="17" t="s">
        <v>87</v>
      </c>
      <c r="N774" s="17" t="s">
        <v>5976</v>
      </c>
      <c r="O774" s="17" t="s">
        <v>5977</v>
      </c>
      <c r="P774" s="17" t="s">
        <v>4202</v>
      </c>
      <c r="Q774" s="17" t="s">
        <v>4202</v>
      </c>
      <c r="R774" s="17" t="str">
        <f>VLOOKUP(O774,[9]贷款未到期或已还款需贴息人员1!$L$3:$O$219,4,FALSE)</f>
        <v>刘万里</v>
      </c>
      <c r="S774" s="17" t="str">
        <f>VLOOKUP(O774,[9]贷款未到期或已还款需贴息人员1!$L$3:$P$219,5,FALSE)</f>
        <v>623059137803341261</v>
      </c>
      <c r="T774" s="9"/>
    </row>
    <row r="775" customHeight="1" spans="1:20">
      <c r="A775" s="17">
        <v>772</v>
      </c>
      <c r="B775" s="17" t="s">
        <v>5158</v>
      </c>
      <c r="C775" s="17" t="s">
        <v>5160</v>
      </c>
      <c r="D775" s="17" t="s">
        <v>2303</v>
      </c>
      <c r="E775" s="19">
        <v>4.35</v>
      </c>
      <c r="F775" s="19">
        <v>5000</v>
      </c>
      <c r="G775" s="30">
        <v>20191109</v>
      </c>
      <c r="H775" s="30">
        <v>20201109</v>
      </c>
      <c r="I775" s="17">
        <v>86.4</v>
      </c>
      <c r="J775" s="30">
        <v>20200331</v>
      </c>
      <c r="K775" s="17" t="s">
        <v>4199</v>
      </c>
      <c r="L775" s="19">
        <v>4.35</v>
      </c>
      <c r="M775" s="17" t="s">
        <v>87</v>
      </c>
      <c r="N775" s="17" t="s">
        <v>5978</v>
      </c>
      <c r="O775" s="17" t="s">
        <v>5979</v>
      </c>
      <c r="P775" s="17" t="s">
        <v>4202</v>
      </c>
      <c r="Q775" s="17" t="s">
        <v>4202</v>
      </c>
      <c r="R775" s="17" t="str">
        <f>VLOOKUP(O775,[9]贷款未到期或已还款需贴息人员1!$L$3:$O$219,4,FALSE)</f>
        <v>钟小勇</v>
      </c>
      <c r="S775" s="74" t="str">
        <f>VLOOKUP(O775,[9]贷款未到期或已还款需贴息人员1!$L$3:$P$219,5,FALSE)</f>
        <v>00000158058053789889</v>
      </c>
      <c r="T775" s="9"/>
    </row>
    <row r="776" customHeight="1" spans="1:20">
      <c r="A776" s="17">
        <v>773</v>
      </c>
      <c r="B776" s="17" t="s">
        <v>5158</v>
      </c>
      <c r="C776" s="17" t="s">
        <v>5980</v>
      </c>
      <c r="D776" s="17" t="s">
        <v>2304</v>
      </c>
      <c r="E776" s="19">
        <v>4.35</v>
      </c>
      <c r="F776" s="19">
        <v>5000</v>
      </c>
      <c r="G776" s="30">
        <v>20191109</v>
      </c>
      <c r="H776" s="30">
        <v>20201109</v>
      </c>
      <c r="I776" s="17">
        <v>89.4</v>
      </c>
      <c r="J776" s="30">
        <v>20200331</v>
      </c>
      <c r="K776" s="17" t="s">
        <v>4199</v>
      </c>
      <c r="L776" s="19">
        <v>4.35</v>
      </c>
      <c r="M776" s="17" t="s">
        <v>87</v>
      </c>
      <c r="N776" s="17" t="s">
        <v>5981</v>
      </c>
      <c r="O776" s="17" t="s">
        <v>5982</v>
      </c>
      <c r="P776" s="17" t="s">
        <v>4202</v>
      </c>
      <c r="Q776" s="17" t="s">
        <v>4202</v>
      </c>
      <c r="R776" s="17" t="str">
        <f>VLOOKUP(O776,[9]贷款未到期或已还款需贴息人员1!$L$3:$O$219,4,FALSE)</f>
        <v>王保钢</v>
      </c>
      <c r="S776" s="17" t="str">
        <f>VLOOKUP(O776,[9]贷款未到期或已还款需贴息人员1!$L$3:$P$219,5,FALSE)</f>
        <v>623059137803591121</v>
      </c>
      <c r="T776" s="9"/>
    </row>
    <row r="777" customHeight="1" spans="1:20">
      <c r="A777" s="17">
        <v>774</v>
      </c>
      <c r="B777" s="17" t="s">
        <v>5158</v>
      </c>
      <c r="C777" s="17" t="s">
        <v>5983</v>
      </c>
      <c r="D777" s="17" t="s">
        <v>2305</v>
      </c>
      <c r="E777" s="19">
        <v>4.35</v>
      </c>
      <c r="F777" s="19">
        <v>5000</v>
      </c>
      <c r="G777" s="30">
        <v>20191110</v>
      </c>
      <c r="H777" s="30">
        <v>20201110</v>
      </c>
      <c r="I777" s="17">
        <v>85.79</v>
      </c>
      <c r="J777" s="30">
        <v>20200331</v>
      </c>
      <c r="K777" s="17" t="s">
        <v>4199</v>
      </c>
      <c r="L777" s="19">
        <v>4.35</v>
      </c>
      <c r="M777" s="17" t="s">
        <v>87</v>
      </c>
      <c r="N777" s="17" t="s">
        <v>5984</v>
      </c>
      <c r="O777" s="17" t="s">
        <v>5985</v>
      </c>
      <c r="P777" s="17" t="s">
        <v>4202</v>
      </c>
      <c r="Q777" s="17" t="s">
        <v>4202</v>
      </c>
      <c r="R777" s="17" t="str">
        <f>VLOOKUP(O777,[9]贷款未到期或已还款需贴息人员1!$L$3:$O$219,4,FALSE)</f>
        <v>马磊</v>
      </c>
      <c r="S777" s="74" t="str">
        <f>VLOOKUP(O777,[9]贷款未到期或已还款需贴息人员1!$L$3:$P$219,5,FALSE)</f>
        <v>623059137801608265</v>
      </c>
      <c r="T777" s="9"/>
    </row>
    <row r="778" customHeight="1" spans="1:20">
      <c r="A778" s="17">
        <v>775</v>
      </c>
      <c r="B778" s="17" t="s">
        <v>5158</v>
      </c>
      <c r="C778" s="17" t="s">
        <v>5986</v>
      </c>
      <c r="D778" s="17" t="s">
        <v>2306</v>
      </c>
      <c r="E778" s="19">
        <v>4.35</v>
      </c>
      <c r="F778" s="19">
        <v>30000</v>
      </c>
      <c r="G778" s="30">
        <v>20191111</v>
      </c>
      <c r="H778" s="30">
        <v>20201111</v>
      </c>
      <c r="I778" s="17">
        <v>511.13</v>
      </c>
      <c r="J778" s="30">
        <v>20200331</v>
      </c>
      <c r="K778" s="17" t="s">
        <v>4199</v>
      </c>
      <c r="L778" s="19">
        <v>4.35</v>
      </c>
      <c r="M778" s="17" t="s">
        <v>27</v>
      </c>
      <c r="N778" s="17" t="s">
        <v>5987</v>
      </c>
      <c r="O778" s="17" t="s">
        <v>5988</v>
      </c>
      <c r="P778" s="17" t="s">
        <v>4202</v>
      </c>
      <c r="Q778" s="17" t="s">
        <v>4202</v>
      </c>
      <c r="R778" s="17" t="str">
        <f>VLOOKUP(O778,[9]贷款未到期或已还款需贴息人员1!$L$3:$O$219,4,FALSE)</f>
        <v>张防洪</v>
      </c>
      <c r="S778" s="17" t="str">
        <f>VLOOKUP(O778,[9]贷款未到期或已还款需贴息人员1!$L$3:$P$219,5,FALSE)</f>
        <v>623059137802963941</v>
      </c>
      <c r="T778" s="9"/>
    </row>
    <row r="779" customHeight="1" spans="1:20">
      <c r="A779" s="17">
        <v>776</v>
      </c>
      <c r="B779" s="17" t="s">
        <v>5158</v>
      </c>
      <c r="C779" s="17" t="s">
        <v>5989</v>
      </c>
      <c r="D779" s="17" t="s">
        <v>2307</v>
      </c>
      <c r="E779" s="19">
        <v>4.35</v>
      </c>
      <c r="F779" s="19">
        <v>5000</v>
      </c>
      <c r="G779" s="30">
        <v>20191111</v>
      </c>
      <c r="H779" s="30">
        <v>20201111</v>
      </c>
      <c r="I779" s="17">
        <v>85.19</v>
      </c>
      <c r="J779" s="30">
        <v>20200331</v>
      </c>
      <c r="K779" s="17" t="s">
        <v>4199</v>
      </c>
      <c r="L779" s="19">
        <v>4.35</v>
      </c>
      <c r="M779" s="17" t="s">
        <v>363</v>
      </c>
      <c r="N779" s="17" t="s">
        <v>5990</v>
      </c>
      <c r="O779" s="17" t="s">
        <v>5991</v>
      </c>
      <c r="P779" s="17" t="s">
        <v>4202</v>
      </c>
      <c r="Q779" s="17" t="s">
        <v>4202</v>
      </c>
      <c r="R779" s="17" t="str">
        <f>VLOOKUP(O779,[9]贷款未到期或已还款需贴息人员1!$L$3:$O$219,4,FALSE)</f>
        <v>李王营</v>
      </c>
      <c r="S779" s="17" t="str">
        <f>VLOOKUP(O779,[9]贷款未到期或已还款需贴息人员1!$L$3:$P$219,5,FALSE)</f>
        <v>623059137803340925</v>
      </c>
      <c r="T779" s="9"/>
    </row>
    <row r="780" customHeight="1" spans="1:20">
      <c r="A780" s="17">
        <v>777</v>
      </c>
      <c r="B780" s="17" t="s">
        <v>5158</v>
      </c>
      <c r="C780" s="17" t="s">
        <v>5980</v>
      </c>
      <c r="D780" s="17" t="s">
        <v>5992</v>
      </c>
      <c r="E780" s="19">
        <v>4.35</v>
      </c>
      <c r="F780" s="19">
        <v>5000</v>
      </c>
      <c r="G780" s="30">
        <v>20191112</v>
      </c>
      <c r="H780" s="30">
        <v>20201112</v>
      </c>
      <c r="I780" s="17">
        <v>38.06</v>
      </c>
      <c r="J780" s="30">
        <v>20200114</v>
      </c>
      <c r="K780" s="17" t="s">
        <v>4333</v>
      </c>
      <c r="L780" s="19">
        <v>4.35</v>
      </c>
      <c r="M780" s="17" t="s">
        <v>367</v>
      </c>
      <c r="N780" s="17" t="s">
        <v>5981</v>
      </c>
      <c r="O780" s="17" t="s">
        <v>5993</v>
      </c>
      <c r="P780" s="17" t="s">
        <v>4202</v>
      </c>
      <c r="Q780" s="17" t="s">
        <v>4202</v>
      </c>
      <c r="R780" s="17" t="str">
        <f>VLOOKUP(O780,[9]贷款未到期或已还款需贴息人员1!$L$3:$O$219,4,FALSE)</f>
        <v>王山领</v>
      </c>
      <c r="S780" s="17" t="str">
        <f>VLOOKUP(O780,[9]贷款未到期或已还款需贴息人员1!$L$3:$P$219,5,FALSE)</f>
        <v>623059137802958669</v>
      </c>
      <c r="T780" s="9"/>
    </row>
    <row r="781" customHeight="1" spans="1:20">
      <c r="A781" s="17">
        <v>778</v>
      </c>
      <c r="B781" s="17" t="s">
        <v>5158</v>
      </c>
      <c r="C781" s="17" t="s">
        <v>5989</v>
      </c>
      <c r="D781" s="17" t="s">
        <v>2308</v>
      </c>
      <c r="E781" s="19">
        <v>4.35</v>
      </c>
      <c r="F781" s="19">
        <v>5000</v>
      </c>
      <c r="G781" s="30">
        <v>20191112</v>
      </c>
      <c r="H781" s="30">
        <v>20201112</v>
      </c>
      <c r="I781" s="17">
        <v>84.58</v>
      </c>
      <c r="J781" s="30">
        <v>20200331</v>
      </c>
      <c r="K781" s="17" t="s">
        <v>4199</v>
      </c>
      <c r="L781" s="19">
        <v>4.35</v>
      </c>
      <c r="M781" s="17" t="s">
        <v>367</v>
      </c>
      <c r="N781" s="17" t="s">
        <v>5994</v>
      </c>
      <c r="O781" s="17" t="s">
        <v>5995</v>
      </c>
      <c r="P781" s="17" t="s">
        <v>4202</v>
      </c>
      <c r="Q781" s="17" t="s">
        <v>4202</v>
      </c>
      <c r="R781" s="17" t="str">
        <f>VLOOKUP(O781,[9]贷款未到期或已还款需贴息人员1!$L$3:$O$219,4,FALSE)</f>
        <v>单树志</v>
      </c>
      <c r="S781" s="17" t="str">
        <f>VLOOKUP(O781,[9]贷款未到期或已还款需贴息人员1!$L$3:$P$219,5,FALSE)</f>
        <v>37819002500002435</v>
      </c>
      <c r="T781" s="9"/>
    </row>
    <row r="782" customHeight="1" spans="1:20">
      <c r="A782" s="17">
        <v>779</v>
      </c>
      <c r="B782" s="17" t="s">
        <v>5158</v>
      </c>
      <c r="C782" s="17" t="s">
        <v>5996</v>
      </c>
      <c r="D782" s="17" t="s">
        <v>5997</v>
      </c>
      <c r="E782" s="19">
        <v>4.35</v>
      </c>
      <c r="F782" s="19">
        <v>4000</v>
      </c>
      <c r="G782" s="30">
        <v>20191113</v>
      </c>
      <c r="H782" s="30">
        <v>20201113</v>
      </c>
      <c r="I782" s="17">
        <v>57.52</v>
      </c>
      <c r="J782" s="30">
        <v>20200311</v>
      </c>
      <c r="K782" s="17" t="s">
        <v>4333</v>
      </c>
      <c r="L782" s="19">
        <v>4.35</v>
      </c>
      <c r="M782" s="17" t="s">
        <v>363</v>
      </c>
      <c r="N782" s="17" t="s">
        <v>5998</v>
      </c>
      <c r="O782" s="17" t="s">
        <v>5999</v>
      </c>
      <c r="P782" s="17" t="s">
        <v>4202</v>
      </c>
      <c r="Q782" s="17" t="s">
        <v>4202</v>
      </c>
      <c r="R782" s="17" t="str">
        <f>VLOOKUP(O782,[9]贷款未到期或已还款需贴息人员1!$L$3:$O$219,4,FALSE)</f>
        <v>张其花</v>
      </c>
      <c r="S782" s="17" t="str">
        <f>VLOOKUP(O782,[9]贷款未到期或已还款需贴息人员1!$L$3:$P$219,5,FALSE)</f>
        <v>623059137803591345</v>
      </c>
      <c r="T782" s="9"/>
    </row>
    <row r="783" customHeight="1" spans="1:20">
      <c r="A783" s="17">
        <v>780</v>
      </c>
      <c r="B783" s="17" t="s">
        <v>5158</v>
      </c>
      <c r="C783" s="17" t="s">
        <v>5989</v>
      </c>
      <c r="D783" s="17" t="s">
        <v>2309</v>
      </c>
      <c r="E783" s="19">
        <v>4.35</v>
      </c>
      <c r="F783" s="19">
        <v>5000</v>
      </c>
      <c r="G783" s="30">
        <v>20191113</v>
      </c>
      <c r="H783" s="30">
        <v>20201113</v>
      </c>
      <c r="I783" s="17">
        <v>83.98</v>
      </c>
      <c r="J783" s="30">
        <v>20200331</v>
      </c>
      <c r="K783" s="17" t="s">
        <v>4199</v>
      </c>
      <c r="L783" s="19">
        <v>4.35</v>
      </c>
      <c r="M783" s="17" t="s">
        <v>27</v>
      </c>
      <c r="N783" s="17" t="s">
        <v>6000</v>
      </c>
      <c r="O783" s="17" t="s">
        <v>6001</v>
      </c>
      <c r="P783" s="17" t="s">
        <v>4202</v>
      </c>
      <c r="Q783" s="17" t="s">
        <v>4202</v>
      </c>
      <c r="R783" s="17" t="str">
        <f>VLOOKUP(O783,[9]贷款未到期或已还款需贴息人员1!$L$3:$O$219,4,FALSE)</f>
        <v>单参军</v>
      </c>
      <c r="S783" s="17" t="str">
        <f>VLOOKUP(O783,[9]贷款未到期或已还款需贴息人员1!$L$3:$P$219,5,FALSE)</f>
        <v>623059137802347574</v>
      </c>
      <c r="T783" s="9"/>
    </row>
    <row r="784" customHeight="1" spans="1:20">
      <c r="A784" s="17">
        <v>781</v>
      </c>
      <c r="B784" s="17" t="s">
        <v>5158</v>
      </c>
      <c r="C784" s="17" t="s">
        <v>6002</v>
      </c>
      <c r="D784" s="17" t="s">
        <v>2310</v>
      </c>
      <c r="E784" s="19">
        <v>4.35</v>
      </c>
      <c r="F784" s="19">
        <v>5000</v>
      </c>
      <c r="G784" s="30">
        <v>20191114</v>
      </c>
      <c r="H784" s="30">
        <v>20201114</v>
      </c>
      <c r="I784" s="17">
        <v>83.38</v>
      </c>
      <c r="J784" s="30">
        <v>20200331</v>
      </c>
      <c r="K784" s="17" t="s">
        <v>4199</v>
      </c>
      <c r="L784" s="19">
        <v>4.35</v>
      </c>
      <c r="M784" s="17" t="s">
        <v>27</v>
      </c>
      <c r="N784" s="17" t="s">
        <v>6003</v>
      </c>
      <c r="O784" s="17" t="s">
        <v>6004</v>
      </c>
      <c r="P784" s="17" t="s">
        <v>4202</v>
      </c>
      <c r="Q784" s="17" t="s">
        <v>4202</v>
      </c>
      <c r="R784" s="17" t="str">
        <f>VLOOKUP(O784,[9]贷款未到期或已还款需贴息人员1!$L$3:$O$219,4,FALSE)</f>
        <v>李春莲</v>
      </c>
      <c r="S784" s="17" t="str">
        <f>VLOOKUP(O784,[9]贷款未到期或已还款需贴息人员1!$L$3:$P$219,5,FALSE)</f>
        <v>623059137802530880</v>
      </c>
      <c r="T784" s="9"/>
    </row>
    <row r="785" customHeight="1" spans="1:20">
      <c r="A785" s="17">
        <v>782</v>
      </c>
      <c r="B785" s="17" t="s">
        <v>5158</v>
      </c>
      <c r="C785" s="17" t="s">
        <v>5972</v>
      </c>
      <c r="D785" s="17" t="s">
        <v>2311</v>
      </c>
      <c r="E785" s="19">
        <v>4.35</v>
      </c>
      <c r="F785" s="19">
        <v>5000</v>
      </c>
      <c r="G785" s="30">
        <v>20191114</v>
      </c>
      <c r="H785" s="30">
        <v>20201114</v>
      </c>
      <c r="I785" s="17">
        <v>83.38</v>
      </c>
      <c r="J785" s="30">
        <v>20200331</v>
      </c>
      <c r="K785" s="17" t="s">
        <v>4199</v>
      </c>
      <c r="L785" s="19">
        <v>4.35</v>
      </c>
      <c r="M785" s="17" t="s">
        <v>87</v>
      </c>
      <c r="N785" s="17" t="s">
        <v>6005</v>
      </c>
      <c r="O785" s="17" t="s">
        <v>6006</v>
      </c>
      <c r="P785" s="17" t="s">
        <v>4202</v>
      </c>
      <c r="Q785" s="17" t="s">
        <v>4202</v>
      </c>
      <c r="R785" s="17" t="str">
        <f>VLOOKUP(O785,[9]贷款未到期或已还款需贴息人员1!$L$3:$O$219,4,FALSE)</f>
        <v>高海涛</v>
      </c>
      <c r="S785" s="17" t="str">
        <f>VLOOKUP(O785,[9]贷款未到期或已还款需贴息人员1!$L$3:$P$219,5,FALSE)</f>
        <v>00000163980453780889</v>
      </c>
      <c r="T785" s="9"/>
    </row>
    <row r="786" customHeight="1" spans="1:20">
      <c r="A786" s="17">
        <v>783</v>
      </c>
      <c r="B786" s="17" t="s">
        <v>5158</v>
      </c>
      <c r="C786" s="17" t="s">
        <v>6002</v>
      </c>
      <c r="D786" s="17" t="s">
        <v>2312</v>
      </c>
      <c r="E786" s="19">
        <v>4.35</v>
      </c>
      <c r="F786" s="19">
        <v>5000</v>
      </c>
      <c r="G786" s="30">
        <v>20191114</v>
      </c>
      <c r="H786" s="30">
        <v>20201114</v>
      </c>
      <c r="I786" s="17">
        <v>83.38</v>
      </c>
      <c r="J786" s="30">
        <v>20200331</v>
      </c>
      <c r="K786" s="17" t="s">
        <v>4199</v>
      </c>
      <c r="L786" s="19">
        <v>4.35</v>
      </c>
      <c r="M786" s="17" t="s">
        <v>87</v>
      </c>
      <c r="N786" s="17" t="s">
        <v>6007</v>
      </c>
      <c r="O786" s="17" t="s">
        <v>6008</v>
      </c>
      <c r="P786" s="17" t="s">
        <v>4202</v>
      </c>
      <c r="Q786" s="17" t="s">
        <v>4202</v>
      </c>
      <c r="R786" s="17" t="str">
        <f>VLOOKUP(O786,[9]贷款未到期或已还款需贴息人员1!$L$3:$O$219,4,FALSE)</f>
        <v>赵伟锋</v>
      </c>
      <c r="S786" s="17" t="str">
        <f>VLOOKUP(O786,[9]贷款未到期或已还款需贴息人员1!$L$3:$P$219,5,FALSE)</f>
        <v>623059137801369876</v>
      </c>
      <c r="T786" s="9"/>
    </row>
    <row r="787" customHeight="1" spans="1:20">
      <c r="A787" s="17">
        <v>784</v>
      </c>
      <c r="B787" s="17" t="s">
        <v>5158</v>
      </c>
      <c r="C787" s="17" t="s">
        <v>6002</v>
      </c>
      <c r="D787" s="17" t="s">
        <v>425</v>
      </c>
      <c r="E787" s="19">
        <v>4.35</v>
      </c>
      <c r="F787" s="19">
        <v>5000</v>
      </c>
      <c r="G787" s="30">
        <v>20191114</v>
      </c>
      <c r="H787" s="30">
        <v>20201114</v>
      </c>
      <c r="I787" s="17">
        <v>83.38</v>
      </c>
      <c r="J787" s="30">
        <v>20200331</v>
      </c>
      <c r="K787" s="17" t="s">
        <v>4199</v>
      </c>
      <c r="L787" s="19">
        <v>4.35</v>
      </c>
      <c r="M787" s="17" t="s">
        <v>87</v>
      </c>
      <c r="N787" s="17" t="s">
        <v>6009</v>
      </c>
      <c r="O787" s="17" t="s">
        <v>6010</v>
      </c>
      <c r="P787" s="17" t="s">
        <v>4202</v>
      </c>
      <c r="Q787" s="17" t="s">
        <v>4202</v>
      </c>
      <c r="R787" s="17" t="str">
        <f>VLOOKUP(O787,[9]贷款未到期或已还款需贴息人员1!$L$3:$O$219,4,FALSE)</f>
        <v>张国防</v>
      </c>
      <c r="S787" s="17" t="str">
        <f>VLOOKUP(O787,[9]贷款未到期或已还款需贴息人员1!$L$3:$P$219,5,FALSE)</f>
        <v>623059137803591394</v>
      </c>
      <c r="T787" s="9"/>
    </row>
    <row r="788" customHeight="1" spans="1:20">
      <c r="A788" s="17">
        <v>785</v>
      </c>
      <c r="B788" s="17" t="s">
        <v>5158</v>
      </c>
      <c r="C788" s="17" t="s">
        <v>5989</v>
      </c>
      <c r="D788" s="17" t="s">
        <v>2313</v>
      </c>
      <c r="E788" s="19">
        <v>4.35</v>
      </c>
      <c r="F788" s="19">
        <v>5000</v>
      </c>
      <c r="G788" s="30">
        <v>20191115</v>
      </c>
      <c r="H788" s="30">
        <v>20201115</v>
      </c>
      <c r="I788" s="17">
        <v>82.77</v>
      </c>
      <c r="J788" s="30">
        <v>20200331</v>
      </c>
      <c r="K788" s="17" t="s">
        <v>4199</v>
      </c>
      <c r="L788" s="19">
        <v>4.35</v>
      </c>
      <c r="M788" s="17" t="s">
        <v>367</v>
      </c>
      <c r="N788" s="17" t="s">
        <v>6011</v>
      </c>
      <c r="O788" s="17" t="s">
        <v>6012</v>
      </c>
      <c r="P788" s="17" t="s">
        <v>4202</v>
      </c>
      <c r="Q788" s="17" t="s">
        <v>4202</v>
      </c>
      <c r="R788" s="17" t="str">
        <f>VLOOKUP(O788,[9]贷款未到期或已还款需贴息人员1!$L$3:$O$219,4,FALSE)</f>
        <v>邢玉英</v>
      </c>
      <c r="S788" s="17" t="str">
        <f>VLOOKUP(O788,[9]贷款未到期或已还款需贴息人员1!$L$3:$P$219,5,FALSE)</f>
        <v>37819002100009349</v>
      </c>
      <c r="T788" s="9"/>
    </row>
    <row r="789" customHeight="1" spans="1:20">
      <c r="A789" s="17">
        <v>786</v>
      </c>
      <c r="B789" s="17" t="s">
        <v>5158</v>
      </c>
      <c r="C789" s="17" t="s">
        <v>5160</v>
      </c>
      <c r="D789" s="17" t="s">
        <v>2314</v>
      </c>
      <c r="E789" s="19">
        <v>4.35</v>
      </c>
      <c r="F789" s="19">
        <v>3000</v>
      </c>
      <c r="G789" s="30">
        <v>20191115</v>
      </c>
      <c r="H789" s="30">
        <v>20201115</v>
      </c>
      <c r="I789" s="17">
        <v>49.66</v>
      </c>
      <c r="J789" s="30">
        <v>20200331</v>
      </c>
      <c r="K789" s="17" t="s">
        <v>4199</v>
      </c>
      <c r="L789" s="19">
        <v>4.35</v>
      </c>
      <c r="M789" s="17" t="s">
        <v>87</v>
      </c>
      <c r="N789" s="17" t="s">
        <v>5978</v>
      </c>
      <c r="O789" s="17" t="s">
        <v>6013</v>
      </c>
      <c r="P789" s="17" t="s">
        <v>4202</v>
      </c>
      <c r="Q789" s="17" t="s">
        <v>4202</v>
      </c>
      <c r="R789" s="17" t="str">
        <f>VLOOKUP(O789,[9]贷款未到期或已还款需贴息人员1!$L$3:$O$219,4,FALSE)</f>
        <v>邢素梅</v>
      </c>
      <c r="S789" s="74" t="str">
        <f>VLOOKUP(O789,[9]贷款未到期或已还款需贴息人员1!$L$3:$P$219,5,FALSE)</f>
        <v>623059137801607093</v>
      </c>
      <c r="T789" s="9"/>
    </row>
    <row r="790" customHeight="1" spans="1:20">
      <c r="A790" s="17">
        <v>787</v>
      </c>
      <c r="B790" s="17" t="s">
        <v>5158</v>
      </c>
      <c r="C790" s="17" t="s">
        <v>4739</v>
      </c>
      <c r="D790" s="17" t="s">
        <v>3824</v>
      </c>
      <c r="E790" s="19">
        <v>4.35</v>
      </c>
      <c r="F790" s="19">
        <v>5000</v>
      </c>
      <c r="G790" s="30">
        <v>20191115</v>
      </c>
      <c r="H790" s="30">
        <v>20201115</v>
      </c>
      <c r="I790" s="17">
        <v>73.1</v>
      </c>
      <c r="J790" s="30">
        <v>20200315</v>
      </c>
      <c r="K790" s="17" t="s">
        <v>4333</v>
      </c>
      <c r="L790" s="19">
        <v>4.35</v>
      </c>
      <c r="M790" s="17" t="s">
        <v>27</v>
      </c>
      <c r="N790" s="17" t="s">
        <v>6014</v>
      </c>
      <c r="O790" s="17" t="s">
        <v>6015</v>
      </c>
      <c r="P790" s="17" t="s">
        <v>4202</v>
      </c>
      <c r="Q790" s="17" t="s">
        <v>4202</v>
      </c>
      <c r="R790" s="17" t="str">
        <f>VLOOKUP(O790,[9]贷款未到期或已还款需贴息人员1!$L$3:$O$219,4,FALSE)</f>
        <v>王玉勤</v>
      </c>
      <c r="S790" s="17" t="str">
        <f>VLOOKUP(O790,[9]贷款未到期或已还款需贴息人员1!$L$3:$P$219,5,FALSE)</f>
        <v>00000207369313787889</v>
      </c>
      <c r="T790" s="9"/>
    </row>
    <row r="791" customHeight="1" spans="1:20">
      <c r="A791" s="17">
        <v>788</v>
      </c>
      <c r="B791" s="17" t="s">
        <v>5158</v>
      </c>
      <c r="C791" s="17" t="s">
        <v>5160</v>
      </c>
      <c r="D791" s="17" t="s">
        <v>2315</v>
      </c>
      <c r="E791" s="19">
        <v>4.35</v>
      </c>
      <c r="F791" s="19">
        <v>5000</v>
      </c>
      <c r="G791" s="30">
        <v>20191115</v>
      </c>
      <c r="H791" s="30">
        <v>20201115</v>
      </c>
      <c r="I791" s="17">
        <v>82.77</v>
      </c>
      <c r="J791" s="30">
        <v>20200331</v>
      </c>
      <c r="K791" s="17" t="s">
        <v>4199</v>
      </c>
      <c r="L791" s="19">
        <v>4.35</v>
      </c>
      <c r="M791" s="17" t="s">
        <v>87</v>
      </c>
      <c r="N791" s="17" t="s">
        <v>5978</v>
      </c>
      <c r="O791" s="17" t="s">
        <v>6016</v>
      </c>
      <c r="P791" s="17" t="s">
        <v>4202</v>
      </c>
      <c r="Q791" s="17" t="s">
        <v>4202</v>
      </c>
      <c r="R791" s="17" t="str">
        <f>VLOOKUP(O791,[9]贷款未到期或已还款需贴息人员1!$L$3:$O$219,4,FALSE)</f>
        <v>钟新强</v>
      </c>
      <c r="S791" s="74" t="str">
        <f>VLOOKUP(O791,[9]贷款未到期或已还款需贴息人员1!$L$3:$P$219,5,FALSE)</f>
        <v>623059137801912998</v>
      </c>
      <c r="T791" s="9"/>
    </row>
    <row r="792" customHeight="1" spans="1:20">
      <c r="A792" s="17">
        <v>789</v>
      </c>
      <c r="B792" s="17" t="s">
        <v>5158</v>
      </c>
      <c r="C792" s="17" t="s">
        <v>5989</v>
      </c>
      <c r="D792" s="17" t="s">
        <v>2316</v>
      </c>
      <c r="E792" s="19">
        <v>4.35</v>
      </c>
      <c r="F792" s="19">
        <v>5000</v>
      </c>
      <c r="G792" s="30">
        <v>20191115</v>
      </c>
      <c r="H792" s="30">
        <v>20201115</v>
      </c>
      <c r="I792" s="17">
        <v>82.77</v>
      </c>
      <c r="J792" s="30">
        <v>20200331</v>
      </c>
      <c r="K792" s="17" t="s">
        <v>4199</v>
      </c>
      <c r="L792" s="19">
        <v>4.35</v>
      </c>
      <c r="M792" s="17" t="s">
        <v>367</v>
      </c>
      <c r="N792" s="17" t="s">
        <v>6017</v>
      </c>
      <c r="O792" s="17" t="s">
        <v>6018</v>
      </c>
      <c r="P792" s="17" t="s">
        <v>4202</v>
      </c>
      <c r="Q792" s="17" t="s">
        <v>4202</v>
      </c>
      <c r="R792" s="17" t="str">
        <f>VLOOKUP(O792,[9]贷款未到期或已还款需贴息人员1!$L$3:$O$219,4,FALSE)</f>
        <v>张祥丽</v>
      </c>
      <c r="S792" s="17" t="str">
        <f>VLOOKUP(O792,[9]贷款未到期或已还款需贴息人员1!$L$3:$P$219,5,FALSE)</f>
        <v>623059137801551481</v>
      </c>
      <c r="T792" s="9"/>
    </row>
    <row r="793" customHeight="1" spans="1:20">
      <c r="A793" s="17">
        <v>790</v>
      </c>
      <c r="B793" s="17" t="s">
        <v>5158</v>
      </c>
      <c r="C793" s="17" t="s">
        <v>5996</v>
      </c>
      <c r="D793" s="17" t="s">
        <v>1886</v>
      </c>
      <c r="E793" s="19">
        <v>4.35</v>
      </c>
      <c r="F793" s="19">
        <v>5000</v>
      </c>
      <c r="G793" s="30">
        <v>20191115</v>
      </c>
      <c r="H793" s="30">
        <v>20201115</v>
      </c>
      <c r="I793" s="17">
        <v>82.77</v>
      </c>
      <c r="J793" s="30">
        <v>20200331</v>
      </c>
      <c r="K793" s="17" t="s">
        <v>4199</v>
      </c>
      <c r="L793" s="19">
        <v>4.35</v>
      </c>
      <c r="M793" s="17" t="s">
        <v>363</v>
      </c>
      <c r="N793" s="17" t="s">
        <v>6019</v>
      </c>
      <c r="O793" s="17" t="s">
        <v>6020</v>
      </c>
      <c r="P793" s="17" t="s">
        <v>4202</v>
      </c>
      <c r="Q793" s="17" t="s">
        <v>4202</v>
      </c>
      <c r="R793" s="17" t="str">
        <f>VLOOKUP(O793,[9]贷款未到期或已还款需贴息人员1!$L$3:$O$219,4,FALSE)</f>
        <v>郭秀英</v>
      </c>
      <c r="S793" s="17" t="str">
        <f>VLOOKUP(O793,[9]贷款未到期或已还款需贴息人员1!$L$3:$P$219,5,FALSE)</f>
        <v>00000068163203782889</v>
      </c>
      <c r="T793" s="9"/>
    </row>
    <row r="794" customHeight="1" spans="1:20">
      <c r="A794" s="17">
        <v>791</v>
      </c>
      <c r="B794" s="17" t="s">
        <v>5158</v>
      </c>
      <c r="C794" s="17" t="s">
        <v>5989</v>
      </c>
      <c r="D794" s="17" t="s">
        <v>2317</v>
      </c>
      <c r="E794" s="19">
        <v>4.35</v>
      </c>
      <c r="F794" s="19">
        <v>5000</v>
      </c>
      <c r="G794" s="30">
        <v>20191115</v>
      </c>
      <c r="H794" s="30">
        <v>20201115</v>
      </c>
      <c r="I794" s="17">
        <v>82.77</v>
      </c>
      <c r="J794" s="30">
        <v>20200331</v>
      </c>
      <c r="K794" s="17" t="s">
        <v>4199</v>
      </c>
      <c r="L794" s="19">
        <v>4.35</v>
      </c>
      <c r="M794" s="17" t="s">
        <v>87</v>
      </c>
      <c r="N794" s="17" t="s">
        <v>6021</v>
      </c>
      <c r="O794" s="17" t="s">
        <v>6022</v>
      </c>
      <c r="P794" s="17" t="s">
        <v>4202</v>
      </c>
      <c r="Q794" s="17" t="s">
        <v>4202</v>
      </c>
      <c r="R794" s="17" t="str">
        <f>VLOOKUP(O794,[9]贷款未到期或已还款需贴息人员1!$L$3:$O$219,4,FALSE)</f>
        <v>张连荣</v>
      </c>
      <c r="S794" s="17" t="str">
        <f>VLOOKUP(O794,[9]贷款未到期或已还款需贴息人员1!$L$3:$P$219,5,FALSE)</f>
        <v>623059137801551572</v>
      </c>
      <c r="T794" s="9"/>
    </row>
    <row r="795" customHeight="1" spans="1:20">
      <c r="A795" s="17">
        <v>792</v>
      </c>
      <c r="B795" s="17" t="s">
        <v>5158</v>
      </c>
      <c r="C795" s="17" t="s">
        <v>5996</v>
      </c>
      <c r="D795" s="17" t="s">
        <v>6023</v>
      </c>
      <c r="E795" s="19">
        <v>4.35</v>
      </c>
      <c r="F795" s="19">
        <v>5000</v>
      </c>
      <c r="G795" s="30">
        <v>20191118</v>
      </c>
      <c r="H795" s="30">
        <v>20201118</v>
      </c>
      <c r="I795" s="17">
        <v>68.88</v>
      </c>
      <c r="J795" s="30">
        <v>20200311</v>
      </c>
      <c r="K795" s="17" t="s">
        <v>4333</v>
      </c>
      <c r="L795" s="19">
        <v>4.35</v>
      </c>
      <c r="M795" s="17" t="s">
        <v>363</v>
      </c>
      <c r="N795" s="17" t="s">
        <v>6024</v>
      </c>
      <c r="O795" s="17" t="s">
        <v>6025</v>
      </c>
      <c r="P795" s="17" t="s">
        <v>4202</v>
      </c>
      <c r="Q795" s="17" t="s">
        <v>4202</v>
      </c>
      <c r="R795" s="17" t="str">
        <f>VLOOKUP(O795,[9]贷款未到期或已还款需贴息人员1!$L$3:$O$219,4,FALSE)</f>
        <v>程运动</v>
      </c>
      <c r="S795" s="17" t="str">
        <f>VLOOKUP(O795,[9]贷款未到期或已还款需贴息人员1!$L$3:$P$219,5,FALSE)</f>
        <v>623059137800360934</v>
      </c>
      <c r="T795" s="9"/>
    </row>
    <row r="796" customHeight="1" spans="1:20">
      <c r="A796" s="17">
        <v>793</v>
      </c>
      <c r="B796" s="17" t="s">
        <v>5158</v>
      </c>
      <c r="C796" s="17" t="s">
        <v>5160</v>
      </c>
      <c r="D796" s="17" t="s">
        <v>2318</v>
      </c>
      <c r="E796" s="19">
        <v>4.35</v>
      </c>
      <c r="F796" s="19">
        <v>10000</v>
      </c>
      <c r="G796" s="30">
        <v>20191118</v>
      </c>
      <c r="H796" s="30">
        <v>20201118</v>
      </c>
      <c r="I796" s="17">
        <v>161.92</v>
      </c>
      <c r="J796" s="30">
        <v>20200331</v>
      </c>
      <c r="K796" s="17" t="s">
        <v>4199</v>
      </c>
      <c r="L796" s="19">
        <v>4.35</v>
      </c>
      <c r="M796" s="17" t="s">
        <v>87</v>
      </c>
      <c r="N796" s="17" t="s">
        <v>6026</v>
      </c>
      <c r="O796" s="17" t="s">
        <v>6027</v>
      </c>
      <c r="P796" s="17" t="s">
        <v>4202</v>
      </c>
      <c r="Q796" s="17" t="s">
        <v>4202</v>
      </c>
      <c r="R796" s="17" t="str">
        <f>VLOOKUP(O796,[9]贷款未到期或已还款需贴息人员1!$L$3:$O$219,4,FALSE)</f>
        <v>张金矿</v>
      </c>
      <c r="S796" s="74" t="str">
        <f>VLOOKUP(O796,[9]贷款未到期或已还款需贴息人员1!$L$3:$P$219,5,FALSE)</f>
        <v>00000057146583789889</v>
      </c>
      <c r="T796" s="9"/>
    </row>
    <row r="797" customHeight="1" spans="1:20">
      <c r="A797" s="17">
        <v>794</v>
      </c>
      <c r="B797" s="17" t="s">
        <v>5158</v>
      </c>
      <c r="C797" s="17" t="s">
        <v>5989</v>
      </c>
      <c r="D797" s="17" t="s">
        <v>2319</v>
      </c>
      <c r="E797" s="19">
        <v>4.35</v>
      </c>
      <c r="F797" s="19">
        <v>5000</v>
      </c>
      <c r="G797" s="30">
        <v>20191118</v>
      </c>
      <c r="H797" s="30">
        <v>20201118</v>
      </c>
      <c r="I797" s="17">
        <v>80.96</v>
      </c>
      <c r="J797" s="30">
        <v>20200331</v>
      </c>
      <c r="K797" s="17" t="s">
        <v>4199</v>
      </c>
      <c r="L797" s="19">
        <v>4.35</v>
      </c>
      <c r="M797" s="17" t="s">
        <v>363</v>
      </c>
      <c r="N797" s="17" t="s">
        <v>6028</v>
      </c>
      <c r="O797" s="17" t="s">
        <v>6029</v>
      </c>
      <c r="P797" s="17" t="s">
        <v>4202</v>
      </c>
      <c r="Q797" s="17" t="s">
        <v>4202</v>
      </c>
      <c r="R797" s="17" t="str">
        <f>VLOOKUP(O797,[9]贷款未到期或已还款需贴息人员1!$L$3:$O$219,4,FALSE)</f>
        <v>单世强</v>
      </c>
      <c r="S797" s="17" t="str">
        <f>VLOOKUP(O797,[9]贷款未到期或已还款需贴息人员1!$L$3:$P$219,5,FALSE)</f>
        <v>623059137801989368</v>
      </c>
      <c r="T797" s="9"/>
    </row>
    <row r="798" customHeight="1" spans="1:20">
      <c r="A798" s="17">
        <v>795</v>
      </c>
      <c r="B798" s="17" t="s">
        <v>5158</v>
      </c>
      <c r="C798" s="17" t="s">
        <v>5201</v>
      </c>
      <c r="D798" s="17" t="s">
        <v>2320</v>
      </c>
      <c r="E798" s="19">
        <v>4.35</v>
      </c>
      <c r="F798" s="19">
        <v>10000</v>
      </c>
      <c r="G798" s="30">
        <v>20191118</v>
      </c>
      <c r="H798" s="30">
        <v>20201118</v>
      </c>
      <c r="I798" s="17">
        <v>161.92</v>
      </c>
      <c r="J798" s="30">
        <v>20200331</v>
      </c>
      <c r="K798" s="17" t="s">
        <v>4199</v>
      </c>
      <c r="L798" s="19">
        <v>4.35</v>
      </c>
      <c r="M798" s="17" t="s">
        <v>363</v>
      </c>
      <c r="N798" s="17" t="s">
        <v>6030</v>
      </c>
      <c r="O798" s="17" t="s">
        <v>6031</v>
      </c>
      <c r="P798" s="17" t="s">
        <v>4202</v>
      </c>
      <c r="Q798" s="17" t="s">
        <v>4202</v>
      </c>
      <c r="R798" s="17" t="str">
        <f>VLOOKUP(O798,[9]贷款未到期或已还款需贴息人员1!$L$3:$O$219,4,FALSE)</f>
        <v>张士勤</v>
      </c>
      <c r="S798" s="17" t="str">
        <f>VLOOKUP(O798,[9]贷款未到期或已还款需贴息人员1!$L$3:$P$219,5,FALSE)</f>
        <v>00000120165303789889</v>
      </c>
      <c r="T798" s="9"/>
    </row>
    <row r="799" customHeight="1" spans="1:20">
      <c r="A799" s="17">
        <v>796</v>
      </c>
      <c r="B799" s="17" t="s">
        <v>5158</v>
      </c>
      <c r="C799" s="17" t="s">
        <v>6032</v>
      </c>
      <c r="D799" s="17" t="s">
        <v>2321</v>
      </c>
      <c r="E799" s="19">
        <v>4.35</v>
      </c>
      <c r="F799" s="19">
        <v>5000</v>
      </c>
      <c r="G799" s="30">
        <v>20191119</v>
      </c>
      <c r="H799" s="30">
        <v>20201119</v>
      </c>
      <c r="I799" s="17">
        <v>80.35</v>
      </c>
      <c r="J799" s="30">
        <v>20200331</v>
      </c>
      <c r="K799" s="17" t="s">
        <v>4199</v>
      </c>
      <c r="L799" s="19">
        <v>4.35</v>
      </c>
      <c r="M799" s="17" t="s">
        <v>87</v>
      </c>
      <c r="N799" s="17" t="s">
        <v>6033</v>
      </c>
      <c r="O799" s="17" t="s">
        <v>6034</v>
      </c>
      <c r="P799" s="17" t="s">
        <v>4202</v>
      </c>
      <c r="Q799" s="17" t="s">
        <v>4202</v>
      </c>
      <c r="R799" s="17" t="str">
        <f>VLOOKUP(O799,[9]贷款未到期或已还款需贴息人员1!$L$3:$O$219,4,FALSE)</f>
        <v>秦莲英</v>
      </c>
      <c r="S799" s="17" t="str">
        <f>VLOOKUP(O799,[9]贷款未到期或已还款需贴息人员1!$L$3:$P$219,5,FALSE)</f>
        <v>00000043062673789889</v>
      </c>
      <c r="T799" s="9"/>
    </row>
    <row r="800" customHeight="1" spans="1:20">
      <c r="A800" s="17">
        <v>797</v>
      </c>
      <c r="B800" s="17" t="s">
        <v>5158</v>
      </c>
      <c r="C800" s="17" t="s">
        <v>5160</v>
      </c>
      <c r="D800" s="17" t="s">
        <v>2322</v>
      </c>
      <c r="E800" s="19">
        <v>4.35</v>
      </c>
      <c r="F800" s="19">
        <v>5000</v>
      </c>
      <c r="G800" s="30">
        <v>20191119</v>
      </c>
      <c r="H800" s="30">
        <v>20201119</v>
      </c>
      <c r="I800" s="17">
        <v>80.35</v>
      </c>
      <c r="J800" s="30">
        <v>20200331</v>
      </c>
      <c r="K800" s="17" t="s">
        <v>4199</v>
      </c>
      <c r="L800" s="19">
        <v>4.35</v>
      </c>
      <c r="M800" s="17" t="s">
        <v>87</v>
      </c>
      <c r="N800" s="17" t="s">
        <v>5978</v>
      </c>
      <c r="O800" s="17" t="s">
        <v>6035</v>
      </c>
      <c r="P800" s="17" t="s">
        <v>4202</v>
      </c>
      <c r="Q800" s="17" t="s">
        <v>4202</v>
      </c>
      <c r="R800" s="17" t="str">
        <f>VLOOKUP(O800,[9]贷款未到期或已还款需贴息人员1!$L$3:$O$219,4,FALSE)</f>
        <v>钟宪华</v>
      </c>
      <c r="S800" s="74" t="str">
        <f>VLOOKUP(O800,[9]贷款未到期或已还款需贴息人员1!$L$3:$P$219,5,FALSE)</f>
        <v>623059137802298109</v>
      </c>
      <c r="T800" s="9"/>
    </row>
    <row r="801" customHeight="1" spans="1:20">
      <c r="A801" s="17">
        <v>798</v>
      </c>
      <c r="B801" s="17" t="s">
        <v>5158</v>
      </c>
      <c r="C801" s="17" t="s">
        <v>4739</v>
      </c>
      <c r="D801" s="17" t="s">
        <v>2323</v>
      </c>
      <c r="E801" s="19">
        <v>4.35</v>
      </c>
      <c r="F801" s="19">
        <v>5000</v>
      </c>
      <c r="G801" s="30">
        <v>20191119</v>
      </c>
      <c r="H801" s="30">
        <v>20201119</v>
      </c>
      <c r="I801" s="17">
        <v>80.35</v>
      </c>
      <c r="J801" s="30">
        <v>20200331</v>
      </c>
      <c r="K801" s="17" t="s">
        <v>4199</v>
      </c>
      <c r="L801" s="19">
        <v>4.35</v>
      </c>
      <c r="M801" s="17" t="s">
        <v>2324</v>
      </c>
      <c r="N801" s="17" t="s">
        <v>6014</v>
      </c>
      <c r="O801" s="17" t="s">
        <v>6036</v>
      </c>
      <c r="P801" s="17" t="s">
        <v>4202</v>
      </c>
      <c r="Q801" s="17" t="s">
        <v>4202</v>
      </c>
      <c r="R801" s="17" t="str">
        <f>VLOOKUP(O801,[9]贷款未到期或已还款需贴息人员1!$L$3:$O$219,4,FALSE)</f>
        <v>王广东</v>
      </c>
      <c r="S801" s="17" t="str">
        <f>VLOOKUP(O801,[9]贷款未到期或已还款需贴息人员1!$L$3:$P$219,5,FALSE)</f>
        <v>623059137801788281</v>
      </c>
      <c r="T801" s="9"/>
    </row>
    <row r="802" customHeight="1" spans="1:20">
      <c r="A802" s="17">
        <v>799</v>
      </c>
      <c r="B802" s="17" t="s">
        <v>5158</v>
      </c>
      <c r="C802" s="17" t="s">
        <v>5975</v>
      </c>
      <c r="D802" s="17" t="s">
        <v>2325</v>
      </c>
      <c r="E802" s="19">
        <v>4.35</v>
      </c>
      <c r="F802" s="19">
        <v>5000</v>
      </c>
      <c r="G802" s="30">
        <v>20191119</v>
      </c>
      <c r="H802" s="30">
        <v>20201119</v>
      </c>
      <c r="I802" s="17">
        <v>80.35</v>
      </c>
      <c r="J802" s="30">
        <v>20200331</v>
      </c>
      <c r="K802" s="17" t="s">
        <v>4199</v>
      </c>
      <c r="L802" s="19">
        <v>4.35</v>
      </c>
      <c r="M802" s="17" t="s">
        <v>87</v>
      </c>
      <c r="N802" s="17" t="s">
        <v>6037</v>
      </c>
      <c r="O802" s="17" t="s">
        <v>6038</v>
      </c>
      <c r="P802" s="17" t="s">
        <v>4202</v>
      </c>
      <c r="Q802" s="17" t="s">
        <v>4202</v>
      </c>
      <c r="R802" s="17" t="str">
        <f>VLOOKUP(O802,[9]贷款未到期或已还款需贴息人员1!$L$3:$O$219,4,FALSE)</f>
        <v>王松锋</v>
      </c>
      <c r="S802" s="17" t="str">
        <f>VLOOKUP(O802,[9]贷款未到期或已还款需贴息人员1!$L$3:$P$219,5,FALSE)</f>
        <v>623059137802532977</v>
      </c>
      <c r="T802" s="9"/>
    </row>
    <row r="803" customHeight="1" spans="1:20">
      <c r="A803" s="17">
        <v>800</v>
      </c>
      <c r="B803" s="17" t="s">
        <v>5158</v>
      </c>
      <c r="C803" s="17" t="s">
        <v>6039</v>
      </c>
      <c r="D803" s="17" t="s">
        <v>380</v>
      </c>
      <c r="E803" s="19">
        <v>4.35</v>
      </c>
      <c r="F803" s="19">
        <v>5000</v>
      </c>
      <c r="G803" s="30">
        <v>20191120</v>
      </c>
      <c r="H803" s="30">
        <v>20201120</v>
      </c>
      <c r="I803" s="17">
        <v>79.75</v>
      </c>
      <c r="J803" s="30">
        <v>20200331</v>
      </c>
      <c r="K803" s="17" t="s">
        <v>4199</v>
      </c>
      <c r="L803" s="19">
        <v>4.35</v>
      </c>
      <c r="M803" s="17" t="s">
        <v>87</v>
      </c>
      <c r="N803" s="17" t="s">
        <v>6040</v>
      </c>
      <c r="O803" s="17" t="s">
        <v>6041</v>
      </c>
      <c r="P803" s="17" t="s">
        <v>4202</v>
      </c>
      <c r="Q803" s="17" t="s">
        <v>4202</v>
      </c>
      <c r="R803" s="17" t="str">
        <f>VLOOKUP(O803,[9]贷款未到期或已还款需贴息人员1!$L$3:$O$219,4,FALSE)</f>
        <v>巴彩英</v>
      </c>
      <c r="S803" s="17" t="str">
        <f>VLOOKUP(O803,[9]贷款未到期或已还款需贴息人员1!$L$3:$P$219,5,FALSE)</f>
        <v>623059137801550277</v>
      </c>
      <c r="T803" s="9"/>
    </row>
    <row r="804" customHeight="1" spans="1:20">
      <c r="A804" s="17">
        <v>801</v>
      </c>
      <c r="B804" s="17" t="s">
        <v>5158</v>
      </c>
      <c r="C804" s="17" t="s">
        <v>2284</v>
      </c>
      <c r="D804" s="17" t="s">
        <v>2326</v>
      </c>
      <c r="E804" s="19">
        <v>4.35</v>
      </c>
      <c r="F804" s="19">
        <v>5000</v>
      </c>
      <c r="G804" s="30">
        <v>20191121</v>
      </c>
      <c r="H804" s="30">
        <v>20201121</v>
      </c>
      <c r="I804" s="17">
        <v>79.15</v>
      </c>
      <c r="J804" s="30">
        <v>20200331</v>
      </c>
      <c r="K804" s="17" t="s">
        <v>4199</v>
      </c>
      <c r="L804" s="19">
        <v>4.35</v>
      </c>
      <c r="M804" s="17" t="s">
        <v>87</v>
      </c>
      <c r="N804" s="17" t="s">
        <v>6042</v>
      </c>
      <c r="O804" s="17" t="s">
        <v>6043</v>
      </c>
      <c r="P804" s="17" t="s">
        <v>4202</v>
      </c>
      <c r="Q804" s="17" t="s">
        <v>4202</v>
      </c>
      <c r="R804" s="17" t="str">
        <f>VLOOKUP(O804,[9]贷款未到期或已还款需贴息人员1!$L$3:$O$219,4,FALSE)</f>
        <v>王玉真</v>
      </c>
      <c r="S804" s="17" t="str">
        <f>VLOOKUP(O804,[9]贷款未到期或已还款需贴息人员1!$L$3:$P$219,5,FALSE)</f>
        <v>00000027968213787889</v>
      </c>
      <c r="T804" s="9"/>
    </row>
    <row r="805" customHeight="1" spans="1:20">
      <c r="A805" s="17">
        <v>802</v>
      </c>
      <c r="B805" s="17" t="s">
        <v>5158</v>
      </c>
      <c r="C805" s="17" t="s">
        <v>5980</v>
      </c>
      <c r="D805" s="17" t="s">
        <v>2327</v>
      </c>
      <c r="E805" s="19">
        <v>4.35</v>
      </c>
      <c r="F805" s="19">
        <v>5000</v>
      </c>
      <c r="G805" s="30">
        <v>20191122</v>
      </c>
      <c r="H805" s="30">
        <v>20201122</v>
      </c>
      <c r="I805" s="17">
        <v>78.54</v>
      </c>
      <c r="J805" s="30">
        <v>20200331</v>
      </c>
      <c r="K805" s="17" t="s">
        <v>4199</v>
      </c>
      <c r="L805" s="19">
        <v>4.35</v>
      </c>
      <c r="M805" s="17" t="s">
        <v>87</v>
      </c>
      <c r="N805" s="17" t="s">
        <v>6044</v>
      </c>
      <c r="O805" s="17" t="s">
        <v>6045</v>
      </c>
      <c r="P805" s="17" t="s">
        <v>4202</v>
      </c>
      <c r="Q805" s="17" t="s">
        <v>4202</v>
      </c>
      <c r="R805" s="17" t="str">
        <f>VLOOKUP(O805,[9]贷款未到期或已还款需贴息人员1!$L$3:$O$219,4,FALSE)</f>
        <v>胡广成</v>
      </c>
      <c r="S805" s="17" t="str">
        <f>VLOOKUP(O805,[9]贷款未到期或已还款需贴息人员1!$L$3:$P$219,5,FALSE)</f>
        <v>623059137803591717</v>
      </c>
      <c r="T805" s="9"/>
    </row>
    <row r="806" customHeight="1" spans="1:20">
      <c r="A806" s="17">
        <v>803</v>
      </c>
      <c r="B806" s="17" t="s">
        <v>5158</v>
      </c>
      <c r="C806" s="17" t="s">
        <v>5989</v>
      </c>
      <c r="D806" s="17" t="s">
        <v>2328</v>
      </c>
      <c r="E806" s="19">
        <v>4.35</v>
      </c>
      <c r="F806" s="19">
        <v>5000</v>
      </c>
      <c r="G806" s="30">
        <v>20191122</v>
      </c>
      <c r="H806" s="30">
        <v>20201122</v>
      </c>
      <c r="I806" s="17">
        <v>78.54</v>
      </c>
      <c r="J806" s="30">
        <v>20200331</v>
      </c>
      <c r="K806" s="17" t="s">
        <v>4199</v>
      </c>
      <c r="L806" s="19">
        <v>4.35</v>
      </c>
      <c r="M806" s="17" t="s">
        <v>367</v>
      </c>
      <c r="N806" s="17" t="s">
        <v>6046</v>
      </c>
      <c r="O806" s="17" t="s">
        <v>6047</v>
      </c>
      <c r="P806" s="17" t="s">
        <v>4202</v>
      </c>
      <c r="Q806" s="17" t="s">
        <v>4202</v>
      </c>
      <c r="R806" s="17" t="str">
        <f>VLOOKUP(O806,[9]贷款未到期或已还款需贴息人员1!$L$3:$O$219,4,FALSE)</f>
        <v>单新场</v>
      </c>
      <c r="S806" s="17" t="str">
        <f>VLOOKUP(O806,[9]贷款未到期或已还款需贴息人员1!$L$3:$P$219,5,FALSE)</f>
        <v>623059137803554368</v>
      </c>
      <c r="T806" s="9"/>
    </row>
    <row r="807" customHeight="1" spans="1:20">
      <c r="A807" s="17">
        <v>804</v>
      </c>
      <c r="B807" s="17" t="s">
        <v>5158</v>
      </c>
      <c r="C807" s="17" t="s">
        <v>5160</v>
      </c>
      <c r="D807" s="17" t="s">
        <v>2329</v>
      </c>
      <c r="E807" s="19">
        <v>4.35</v>
      </c>
      <c r="F807" s="19">
        <v>5000</v>
      </c>
      <c r="G807" s="30">
        <v>20191123</v>
      </c>
      <c r="H807" s="30">
        <v>20201123</v>
      </c>
      <c r="I807" s="17">
        <v>77.94</v>
      </c>
      <c r="J807" s="30">
        <v>20200331</v>
      </c>
      <c r="K807" s="17" t="s">
        <v>4199</v>
      </c>
      <c r="L807" s="19">
        <v>4.35</v>
      </c>
      <c r="M807" s="17" t="s">
        <v>87</v>
      </c>
      <c r="N807" s="17" t="s">
        <v>5978</v>
      </c>
      <c r="O807" s="17" t="s">
        <v>6048</v>
      </c>
      <c r="P807" s="17" t="s">
        <v>4202</v>
      </c>
      <c r="Q807" s="17" t="s">
        <v>4202</v>
      </c>
      <c r="R807" s="17" t="str">
        <f>VLOOKUP(O807,[9]贷款未到期或已还款需贴息人员1!$L$3:$O$219,4,FALSE)</f>
        <v>钟彦波</v>
      </c>
      <c r="S807" s="74" t="str">
        <f>VLOOKUP(O807,[9]贷款未到期或已还款需贴息人员1!$L$3:$P$219,5,FALSE)</f>
        <v>623059137801369843</v>
      </c>
      <c r="T807" s="9"/>
    </row>
    <row r="808" customHeight="1" spans="1:20">
      <c r="A808" s="17">
        <v>805</v>
      </c>
      <c r="B808" s="17" t="s">
        <v>5158</v>
      </c>
      <c r="C808" s="17" t="s">
        <v>6002</v>
      </c>
      <c r="D808" s="17" t="s">
        <v>2330</v>
      </c>
      <c r="E808" s="19">
        <v>4.35</v>
      </c>
      <c r="F808" s="19">
        <v>5000</v>
      </c>
      <c r="G808" s="30">
        <v>20191125</v>
      </c>
      <c r="H808" s="30">
        <v>20201125</v>
      </c>
      <c r="I808" s="17">
        <v>76.73</v>
      </c>
      <c r="J808" s="30">
        <v>20200331</v>
      </c>
      <c r="K808" s="17" t="s">
        <v>4199</v>
      </c>
      <c r="L808" s="19">
        <v>4.35</v>
      </c>
      <c r="M808" s="17" t="s">
        <v>87</v>
      </c>
      <c r="N808" s="17" t="s">
        <v>6049</v>
      </c>
      <c r="O808" s="17" t="s">
        <v>6050</v>
      </c>
      <c r="P808" s="17" t="s">
        <v>4202</v>
      </c>
      <c r="Q808" s="17" t="s">
        <v>4202</v>
      </c>
      <c r="R808" s="17" t="str">
        <f>VLOOKUP(O808,[9]贷款未到期或已还款需贴息人员1!$L$3:$O$219,4,FALSE)</f>
        <v>赵战峰</v>
      </c>
      <c r="S808" s="17" t="str">
        <f>VLOOKUP(O808,[9]贷款未到期或已还款需贴息人员1!$L$3:$P$219,5,FALSE)</f>
        <v>623059138000757390</v>
      </c>
      <c r="T808" s="9"/>
    </row>
    <row r="809" customHeight="1" spans="1:20">
      <c r="A809" s="17">
        <v>806</v>
      </c>
      <c r="B809" s="17" t="s">
        <v>5158</v>
      </c>
      <c r="C809" s="17" t="s">
        <v>5980</v>
      </c>
      <c r="D809" s="17" t="s">
        <v>6051</v>
      </c>
      <c r="E809" s="19">
        <v>4.35</v>
      </c>
      <c r="F809" s="19">
        <v>5000</v>
      </c>
      <c r="G809" s="30">
        <v>20191125</v>
      </c>
      <c r="H809" s="30">
        <v>20201125</v>
      </c>
      <c r="I809" s="17">
        <v>69.48</v>
      </c>
      <c r="J809" s="30">
        <v>20200319</v>
      </c>
      <c r="K809" s="17" t="s">
        <v>4333</v>
      </c>
      <c r="L809" s="19">
        <v>4.35</v>
      </c>
      <c r="M809" s="17" t="s">
        <v>87</v>
      </c>
      <c r="N809" s="17" t="s">
        <v>6052</v>
      </c>
      <c r="O809" s="17" t="s">
        <v>6053</v>
      </c>
      <c r="P809" s="17" t="s">
        <v>4202</v>
      </c>
      <c r="Q809" s="17" t="s">
        <v>4202</v>
      </c>
      <c r="R809" s="17" t="str">
        <f>VLOOKUP(O809,[9]贷款未到期或已还款需贴息人员1!$L$3:$O$219,4,FALSE)</f>
        <v>赵金伟</v>
      </c>
      <c r="S809" s="17" t="str">
        <f>VLOOKUP(O809,[9]贷款未到期或已还款需贴息人员1!$L$3:$P$219,5,FALSE)</f>
        <v>623059137803591758</v>
      </c>
      <c r="T809" s="9"/>
    </row>
    <row r="810" customHeight="1" spans="1:20">
      <c r="A810" s="17">
        <v>807</v>
      </c>
      <c r="B810" s="17" t="s">
        <v>5158</v>
      </c>
      <c r="C810" s="17" t="s">
        <v>5980</v>
      </c>
      <c r="D810" s="17" t="s">
        <v>2331</v>
      </c>
      <c r="E810" s="19">
        <v>4.35</v>
      </c>
      <c r="F810" s="19">
        <v>5000</v>
      </c>
      <c r="G810" s="30">
        <v>20191126</v>
      </c>
      <c r="H810" s="30">
        <v>20201126</v>
      </c>
      <c r="I810" s="17">
        <v>76.13</v>
      </c>
      <c r="J810" s="30">
        <v>20200331</v>
      </c>
      <c r="K810" s="17" t="s">
        <v>4199</v>
      </c>
      <c r="L810" s="19">
        <v>4.35</v>
      </c>
      <c r="M810" s="17" t="s">
        <v>87</v>
      </c>
      <c r="N810" s="17" t="s">
        <v>5981</v>
      </c>
      <c r="O810" s="17" t="s">
        <v>6054</v>
      </c>
      <c r="P810" s="17" t="s">
        <v>4202</v>
      </c>
      <c r="Q810" s="17" t="s">
        <v>4202</v>
      </c>
      <c r="R810" s="17" t="str">
        <f>VLOOKUP(O810,[9]贷款未到期或已还款需贴息人员1!$L$3:$O$219,4,FALSE)</f>
        <v>戚山林</v>
      </c>
      <c r="S810" s="17" t="str">
        <f>VLOOKUP(O810,[9]贷款未到期或已还款需贴息人员1!$L$3:$P$219,5,FALSE)</f>
        <v>00000027371503785889</v>
      </c>
      <c r="T810" s="9"/>
    </row>
    <row r="811" customHeight="1" spans="1:20">
      <c r="A811" s="17">
        <v>808</v>
      </c>
      <c r="B811" s="17" t="s">
        <v>5158</v>
      </c>
      <c r="C811" s="17" t="s">
        <v>6039</v>
      </c>
      <c r="D811" s="17" t="s">
        <v>2332</v>
      </c>
      <c r="E811" s="19">
        <v>4.35</v>
      </c>
      <c r="F811" s="19">
        <v>50000</v>
      </c>
      <c r="G811" s="30">
        <v>20191126</v>
      </c>
      <c r="H811" s="30">
        <v>20201126</v>
      </c>
      <c r="I811" s="17">
        <v>761.25</v>
      </c>
      <c r="J811" s="30">
        <v>20200331</v>
      </c>
      <c r="K811" s="17" t="s">
        <v>4199</v>
      </c>
      <c r="L811" s="19">
        <v>4.35</v>
      </c>
      <c r="M811" s="17" t="s">
        <v>2333</v>
      </c>
      <c r="N811" s="17" t="s">
        <v>6055</v>
      </c>
      <c r="O811" s="17" t="s">
        <v>6056</v>
      </c>
      <c r="P811" s="17" t="s">
        <v>4202</v>
      </c>
      <c r="Q811" s="17" t="s">
        <v>4202</v>
      </c>
      <c r="R811" s="17" t="str">
        <f>VLOOKUP(O811,[9]贷款未到期或已还款需贴息人员1!$L$3:$O$219,4,FALSE)</f>
        <v>霍国营</v>
      </c>
      <c r="S811" s="17" t="str">
        <f>VLOOKUP(O811,[9]贷款未到期或已还款需贴息人员1!$L$3:$P$219,5,FALSE)</f>
        <v>623059137802730456</v>
      </c>
      <c r="T811" s="9"/>
    </row>
    <row r="812" customHeight="1" spans="1:20">
      <c r="A812" s="17">
        <v>809</v>
      </c>
      <c r="B812" s="17" t="s">
        <v>5158</v>
      </c>
      <c r="C812" s="17" t="s">
        <v>6057</v>
      </c>
      <c r="D812" s="17" t="s">
        <v>2334</v>
      </c>
      <c r="E812" s="19">
        <v>4.35</v>
      </c>
      <c r="F812" s="19">
        <v>5000</v>
      </c>
      <c r="G812" s="30">
        <v>20191126</v>
      </c>
      <c r="H812" s="30">
        <v>20201126</v>
      </c>
      <c r="I812" s="17">
        <v>76.13</v>
      </c>
      <c r="J812" s="30">
        <v>20200331</v>
      </c>
      <c r="K812" s="17" t="s">
        <v>4199</v>
      </c>
      <c r="L812" s="19">
        <v>4.35</v>
      </c>
      <c r="M812" s="17" t="s">
        <v>87</v>
      </c>
      <c r="N812" s="17" t="s">
        <v>6058</v>
      </c>
      <c r="O812" s="17" t="s">
        <v>6059</v>
      </c>
      <c r="P812" s="17" t="s">
        <v>4202</v>
      </c>
      <c r="Q812" s="17" t="s">
        <v>4202</v>
      </c>
      <c r="R812" s="17" t="str">
        <f>VLOOKUP(O812,[9]贷款未到期或已还款需贴息人员1!$L$3:$O$219,4,FALSE)</f>
        <v>郑玉钟</v>
      </c>
      <c r="S812" s="17" t="str">
        <f>VLOOKUP(O812,[9]贷款未到期或已还款需贴息人员1!$L$3:$P$219,5,FALSE)</f>
        <v>00000068160203780889</v>
      </c>
      <c r="T812" s="9"/>
    </row>
    <row r="813" customHeight="1" spans="1:20">
      <c r="A813" s="17">
        <v>810</v>
      </c>
      <c r="B813" s="17" t="s">
        <v>5158</v>
      </c>
      <c r="C813" s="17" t="s">
        <v>6002</v>
      </c>
      <c r="D813" s="17" t="s">
        <v>2335</v>
      </c>
      <c r="E813" s="19">
        <v>4.35</v>
      </c>
      <c r="F813" s="19">
        <v>5000</v>
      </c>
      <c r="G813" s="30">
        <v>20191127</v>
      </c>
      <c r="H813" s="30">
        <v>20201127</v>
      </c>
      <c r="I813" s="17">
        <v>75.52</v>
      </c>
      <c r="J813" s="30">
        <v>20200331</v>
      </c>
      <c r="K813" s="17" t="s">
        <v>4199</v>
      </c>
      <c r="L813" s="19">
        <v>4.35</v>
      </c>
      <c r="M813" s="17" t="s">
        <v>87</v>
      </c>
      <c r="N813" s="17" t="s">
        <v>6060</v>
      </c>
      <c r="O813" s="17" t="s">
        <v>6061</v>
      </c>
      <c r="P813" s="17" t="s">
        <v>4202</v>
      </c>
      <c r="Q813" s="17" t="s">
        <v>4202</v>
      </c>
      <c r="R813" s="17" t="str">
        <f>VLOOKUP(O813,[9]贷款未到期或已还款需贴息人员1!$L$3:$O$219,4,FALSE)</f>
        <v>李秀平</v>
      </c>
      <c r="S813" s="17" t="str">
        <f>VLOOKUP(O813,[9]贷款未到期或已还款需贴息人员1!$L$3:$P$219,5,FALSE)</f>
        <v>623059137803207710</v>
      </c>
      <c r="T813" s="9"/>
    </row>
    <row r="814" customHeight="1" spans="1:20">
      <c r="A814" s="17">
        <v>811</v>
      </c>
      <c r="B814" s="17" t="s">
        <v>5158</v>
      </c>
      <c r="C814" s="17" t="s">
        <v>5160</v>
      </c>
      <c r="D814" s="17" t="s">
        <v>2336</v>
      </c>
      <c r="E814" s="19">
        <v>4.35</v>
      </c>
      <c r="F814" s="19">
        <v>10000</v>
      </c>
      <c r="G814" s="30">
        <v>20191128</v>
      </c>
      <c r="H814" s="30">
        <v>20201128</v>
      </c>
      <c r="I814" s="17">
        <v>149.83</v>
      </c>
      <c r="J814" s="30">
        <v>20200331</v>
      </c>
      <c r="K814" s="17" t="s">
        <v>4199</v>
      </c>
      <c r="L814" s="19">
        <v>4.35</v>
      </c>
      <c r="M814" s="17" t="s">
        <v>2046</v>
      </c>
      <c r="N814" s="17" t="s">
        <v>6062</v>
      </c>
      <c r="O814" s="17" t="s">
        <v>6063</v>
      </c>
      <c r="P814" s="17" t="s">
        <v>4202</v>
      </c>
      <c r="Q814" s="17" t="s">
        <v>4202</v>
      </c>
      <c r="R814" s="17" t="str">
        <f>VLOOKUP(O814,[9]贷款未到期或已还款需贴息人员1!$L$3:$O$219,4,FALSE)</f>
        <v>霍翠平</v>
      </c>
      <c r="S814" s="74" t="str">
        <f>VLOOKUP(O814,[9]贷款未到期或已还款需贴息人员1!$L$3:$P$219,5,FALSE)</f>
        <v>37819002300010554</v>
      </c>
      <c r="T814" s="9"/>
    </row>
    <row r="815" customHeight="1" spans="1:20">
      <c r="A815" s="17">
        <v>812</v>
      </c>
      <c r="B815" s="17" t="s">
        <v>5158</v>
      </c>
      <c r="C815" s="17" t="s">
        <v>5989</v>
      </c>
      <c r="D815" s="17" t="s">
        <v>2337</v>
      </c>
      <c r="E815" s="19">
        <v>4.35</v>
      </c>
      <c r="F815" s="19">
        <v>5000</v>
      </c>
      <c r="G815" s="30">
        <v>20191129</v>
      </c>
      <c r="H815" s="30">
        <v>20201129</v>
      </c>
      <c r="I815" s="17">
        <v>74.31</v>
      </c>
      <c r="J815" s="30">
        <v>20200331</v>
      </c>
      <c r="K815" s="17" t="s">
        <v>4199</v>
      </c>
      <c r="L815" s="19">
        <v>4.35</v>
      </c>
      <c r="M815" s="17" t="s">
        <v>363</v>
      </c>
      <c r="N815" s="17" t="s">
        <v>6064</v>
      </c>
      <c r="O815" s="17" t="s">
        <v>6065</v>
      </c>
      <c r="P815" s="17" t="s">
        <v>4202</v>
      </c>
      <c r="Q815" s="17" t="s">
        <v>4202</v>
      </c>
      <c r="R815" s="17" t="str">
        <f>VLOOKUP(O815,[9]贷款未到期或已还款需贴息人员1!$L$3:$O$219,4,FALSE)</f>
        <v>张银庄</v>
      </c>
      <c r="S815" s="17" t="str">
        <f>VLOOKUP(O815,[9]贷款未到期或已还款需贴息人员1!$L$3:$P$219,5,FALSE)</f>
        <v>00000160608183787889</v>
      </c>
      <c r="T815" s="9"/>
    </row>
    <row r="816" customHeight="1" spans="1:20">
      <c r="A816" s="17">
        <v>813</v>
      </c>
      <c r="B816" s="17" t="s">
        <v>5158</v>
      </c>
      <c r="C816" s="17" t="s">
        <v>4594</v>
      </c>
      <c r="D816" s="17" t="s">
        <v>3848</v>
      </c>
      <c r="E816" s="19">
        <v>4.35</v>
      </c>
      <c r="F816" s="19">
        <v>10000</v>
      </c>
      <c r="G816" s="30">
        <v>20191202</v>
      </c>
      <c r="H816" s="30">
        <v>20201202</v>
      </c>
      <c r="I816" s="17">
        <v>117.21</v>
      </c>
      <c r="J816" s="30">
        <v>20200308</v>
      </c>
      <c r="K816" s="17" t="s">
        <v>4333</v>
      </c>
      <c r="L816" s="19">
        <v>4.35</v>
      </c>
      <c r="M816" s="17" t="s">
        <v>27</v>
      </c>
      <c r="N816" s="17" t="s">
        <v>6066</v>
      </c>
      <c r="O816" s="17" t="s">
        <v>6067</v>
      </c>
      <c r="P816" s="17" t="s">
        <v>4202</v>
      </c>
      <c r="Q816" s="17" t="s">
        <v>4202</v>
      </c>
      <c r="R816" s="17" t="str">
        <f>VLOOKUP(O816,[9]贷款未到期或已还款需贴息人员1!$L$3:$O$219,4,FALSE)</f>
        <v>高卫成</v>
      </c>
      <c r="S816" s="17" t="str">
        <f>VLOOKUP(O816,[9]贷款未到期或已还款需贴息人员1!$L$3:$P$219,5,FALSE)</f>
        <v>623059137801786129</v>
      </c>
      <c r="T816" s="9"/>
    </row>
    <row r="817" customHeight="1" spans="1:20">
      <c r="A817" s="17">
        <v>814</v>
      </c>
      <c r="B817" s="17" t="s">
        <v>5158</v>
      </c>
      <c r="C817" s="17" t="s">
        <v>5972</v>
      </c>
      <c r="D817" s="17" t="s">
        <v>2338</v>
      </c>
      <c r="E817" s="19">
        <v>4.35</v>
      </c>
      <c r="F817" s="19">
        <v>5000</v>
      </c>
      <c r="G817" s="30">
        <v>20191206</v>
      </c>
      <c r="H817" s="30">
        <v>20201206</v>
      </c>
      <c r="I817" s="17">
        <v>70.08</v>
      </c>
      <c r="J817" s="30">
        <v>20200331</v>
      </c>
      <c r="K817" s="17" t="s">
        <v>4199</v>
      </c>
      <c r="L817" s="19">
        <v>4.35</v>
      </c>
      <c r="M817" s="17" t="s">
        <v>87</v>
      </c>
      <c r="N817" s="17" t="s">
        <v>6068</v>
      </c>
      <c r="O817" s="17" t="s">
        <v>6069</v>
      </c>
      <c r="P817" s="17" t="s">
        <v>4202</v>
      </c>
      <c r="Q817" s="17" t="s">
        <v>4202</v>
      </c>
      <c r="R817" s="17" t="str">
        <f>VLOOKUP(O817,[9]贷款未到期或已还款需贴息人员1!$L$3:$O$219,4,FALSE)</f>
        <v>刘振华</v>
      </c>
      <c r="S817" s="17" t="str">
        <f>VLOOKUP(O817,[9]贷款未到期或已还款需贴息人员1!$L$3:$P$219,5,FALSE)</f>
        <v>623059137801607788</v>
      </c>
      <c r="T817" s="9"/>
    </row>
    <row r="818" customHeight="1" spans="1:20">
      <c r="A818" s="17">
        <v>815</v>
      </c>
      <c r="B818" s="17" t="s">
        <v>5158</v>
      </c>
      <c r="C818" s="17" t="s">
        <v>6070</v>
      </c>
      <c r="D818" s="17" t="s">
        <v>2339</v>
      </c>
      <c r="E818" s="19">
        <v>4.35</v>
      </c>
      <c r="F818" s="19">
        <v>50000</v>
      </c>
      <c r="G818" s="30">
        <v>20191217</v>
      </c>
      <c r="H818" s="30">
        <v>20201217</v>
      </c>
      <c r="I818" s="17">
        <v>634.38</v>
      </c>
      <c r="J818" s="30">
        <v>20200331</v>
      </c>
      <c r="K818" s="17" t="s">
        <v>4199</v>
      </c>
      <c r="L818" s="19">
        <v>4.35</v>
      </c>
      <c r="M818" s="17" t="s">
        <v>363</v>
      </c>
      <c r="N818" s="17" t="s">
        <v>6071</v>
      </c>
      <c r="O818" s="17" t="s">
        <v>6072</v>
      </c>
      <c r="P818" s="17" t="s">
        <v>4202</v>
      </c>
      <c r="Q818" s="17" t="s">
        <v>4202</v>
      </c>
      <c r="R818" s="17" t="str">
        <f>VLOOKUP(O818,[9]贷款未到期或已还款需贴息人员1!$L$3:$O$219,4,FALSE)</f>
        <v>胡学文</v>
      </c>
      <c r="S818" s="17" t="str">
        <f>VLOOKUP(O818,[9]贷款未到期或已还款需贴息人员1!$L$3:$P$219,5,FALSE)</f>
        <v>623059137800534637</v>
      </c>
      <c r="T818" s="9"/>
    </row>
    <row r="819" customHeight="1" spans="1:20">
      <c r="A819" s="17">
        <v>816</v>
      </c>
      <c r="B819" s="17" t="s">
        <v>5158</v>
      </c>
      <c r="C819" s="17" t="s">
        <v>5989</v>
      </c>
      <c r="D819" s="17" t="s">
        <v>2340</v>
      </c>
      <c r="E819" s="19">
        <v>4.35</v>
      </c>
      <c r="F819" s="19">
        <v>50000</v>
      </c>
      <c r="G819" s="30">
        <v>20191225</v>
      </c>
      <c r="H819" s="30">
        <v>20201225</v>
      </c>
      <c r="I819" s="17">
        <v>586.04</v>
      </c>
      <c r="J819" s="30">
        <v>20200331</v>
      </c>
      <c r="K819" s="17" t="s">
        <v>4199</v>
      </c>
      <c r="L819" s="19">
        <v>4.35</v>
      </c>
      <c r="M819" s="17" t="s">
        <v>363</v>
      </c>
      <c r="N819" s="17" t="s">
        <v>6073</v>
      </c>
      <c r="O819" s="17" t="s">
        <v>6074</v>
      </c>
      <c r="P819" s="17" t="s">
        <v>4202</v>
      </c>
      <c r="Q819" s="17" t="s">
        <v>4202</v>
      </c>
      <c r="R819" s="17" t="str">
        <f>VLOOKUP(O819,[9]贷款未到期或已还款需贴息人员1!$L$3:$O$219,4,FALSE)</f>
        <v>张福银</v>
      </c>
      <c r="S819" s="17" t="str">
        <f>VLOOKUP(O819,[9]贷款未到期或已还款需贴息人员1!$L$3:$P$219,5,FALSE)</f>
        <v>623059137802655836</v>
      </c>
      <c r="T819" s="9"/>
    </row>
    <row r="820" customHeight="1" spans="1:20">
      <c r="A820" s="17">
        <v>817</v>
      </c>
      <c r="B820" s="17" t="s">
        <v>5158</v>
      </c>
      <c r="C820" s="17" t="s">
        <v>6002</v>
      </c>
      <c r="D820" s="17" t="s">
        <v>2341</v>
      </c>
      <c r="E820" s="19">
        <v>4.35</v>
      </c>
      <c r="F820" s="19">
        <v>10000</v>
      </c>
      <c r="G820" s="30">
        <v>20200113</v>
      </c>
      <c r="H820" s="30">
        <v>20210113</v>
      </c>
      <c r="I820" s="17">
        <v>94.25</v>
      </c>
      <c r="J820" s="30">
        <v>20200331</v>
      </c>
      <c r="K820" s="17" t="s">
        <v>4199</v>
      </c>
      <c r="L820" s="19">
        <v>4.35</v>
      </c>
      <c r="M820" s="17" t="s">
        <v>367</v>
      </c>
      <c r="N820" s="17" t="s">
        <v>6049</v>
      </c>
      <c r="O820" s="17" t="s">
        <v>6075</v>
      </c>
      <c r="P820" s="17" t="s">
        <v>4202</v>
      </c>
      <c r="Q820" s="17" t="s">
        <v>4202</v>
      </c>
      <c r="R820" s="17" t="str">
        <f>VLOOKUP(O820,[9]贷款未到期或已还款需贴息人员1!$L$3:$O$219,4,FALSE)</f>
        <v>赵红旗</v>
      </c>
      <c r="S820" s="17" t="str">
        <f>VLOOKUP(O820,[9]贷款未到期或已还款需贴息人员1!$L$3:$P$219,5,FALSE)</f>
        <v>623059137801786392</v>
      </c>
      <c r="T820" s="9"/>
    </row>
    <row r="821" customHeight="1" spans="1:20">
      <c r="A821" s="17">
        <v>818</v>
      </c>
      <c r="B821" s="17" t="s">
        <v>4303</v>
      </c>
      <c r="C821" s="17" t="s">
        <v>6076</v>
      </c>
      <c r="D821" s="17" t="s">
        <v>2396</v>
      </c>
      <c r="E821" s="17">
        <v>4.35</v>
      </c>
      <c r="F821" s="19">
        <v>50000</v>
      </c>
      <c r="G821" s="30" t="s">
        <v>2397</v>
      </c>
      <c r="H821" s="30" t="s">
        <v>2398</v>
      </c>
      <c r="I821" s="17">
        <v>132.92</v>
      </c>
      <c r="J821" s="30">
        <v>20200331</v>
      </c>
      <c r="K821" s="17" t="s">
        <v>4199</v>
      </c>
      <c r="L821" s="17">
        <v>4.35</v>
      </c>
      <c r="M821" s="17" t="s">
        <v>474</v>
      </c>
      <c r="N821" s="17" t="s">
        <v>6077</v>
      </c>
      <c r="O821" s="17" t="s">
        <v>6078</v>
      </c>
      <c r="P821" s="17" t="s">
        <v>4202</v>
      </c>
      <c r="Q821" s="17" t="s">
        <v>4202</v>
      </c>
      <c r="R821" s="17" t="str">
        <f>VLOOKUP(O821,'[15]2019年11月-2020年3月31新贷款人员'!$O$54:$R$839,4,FALSE)</f>
        <v>孟素勤</v>
      </c>
      <c r="S821" s="17" t="str">
        <f>VLOOKUP(O821,'[15]2019年11月-2020年3月31新贷款人员'!$O$54:$S$839,5,FALSE)</f>
        <v>623059137801973222</v>
      </c>
      <c r="T821" s="9"/>
    </row>
    <row r="822" customHeight="1" spans="1:20">
      <c r="A822" s="17">
        <v>819</v>
      </c>
      <c r="B822" s="17" t="s">
        <v>4303</v>
      </c>
      <c r="C822" s="17" t="s">
        <v>6079</v>
      </c>
      <c r="D822" s="17" t="s">
        <v>2399</v>
      </c>
      <c r="E822" s="17">
        <v>4.35</v>
      </c>
      <c r="F822" s="19">
        <v>50000</v>
      </c>
      <c r="G822" s="30" t="s">
        <v>2175</v>
      </c>
      <c r="H822" s="30" t="s">
        <v>2176</v>
      </c>
      <c r="I822" s="17">
        <v>120.83</v>
      </c>
      <c r="J822" s="30">
        <v>20200331</v>
      </c>
      <c r="K822" s="17" t="s">
        <v>4199</v>
      </c>
      <c r="L822" s="17">
        <v>4.35</v>
      </c>
      <c r="M822" s="17" t="s">
        <v>2400</v>
      </c>
      <c r="N822" s="17" t="s">
        <v>6080</v>
      </c>
      <c r="O822" s="17" t="s">
        <v>6081</v>
      </c>
      <c r="P822" s="17" t="s">
        <v>4202</v>
      </c>
      <c r="Q822" s="17" t="s">
        <v>4202</v>
      </c>
      <c r="R822" s="17" t="str">
        <f>VLOOKUP(O822,'[15]2019年11月-2020年3月31新贷款人员'!$O$54:$R$839,4,FALSE)</f>
        <v>刘玉琴</v>
      </c>
      <c r="S822" s="17" t="str">
        <f>VLOOKUP(O822,'[15]2019年11月-2020年3月31新贷款人员'!$O$54:$S$839,5,FALSE)</f>
        <v>622991137800409759</v>
      </c>
      <c r="T822" s="9"/>
    </row>
    <row r="823" customHeight="1" spans="1:20">
      <c r="A823" s="17">
        <v>820</v>
      </c>
      <c r="B823" s="17" t="s">
        <v>4303</v>
      </c>
      <c r="C823" s="17" t="s">
        <v>6082</v>
      </c>
      <c r="D823" s="17" t="s">
        <v>2401</v>
      </c>
      <c r="E823" s="17">
        <v>4.35</v>
      </c>
      <c r="F823" s="19">
        <v>50000</v>
      </c>
      <c r="G823" s="30" t="s">
        <v>2175</v>
      </c>
      <c r="H823" s="30" t="s">
        <v>2176</v>
      </c>
      <c r="I823" s="17">
        <v>120.83</v>
      </c>
      <c r="J823" s="30">
        <v>20200331</v>
      </c>
      <c r="K823" s="17" t="s">
        <v>4199</v>
      </c>
      <c r="L823" s="17">
        <v>4.35</v>
      </c>
      <c r="M823" s="17" t="s">
        <v>200</v>
      </c>
      <c r="N823" s="17" t="s">
        <v>6083</v>
      </c>
      <c r="O823" s="17" t="s">
        <v>6084</v>
      </c>
      <c r="P823" s="17" t="s">
        <v>4202</v>
      </c>
      <c r="Q823" s="17" t="s">
        <v>4202</v>
      </c>
      <c r="R823" s="17" t="str">
        <f>VLOOKUP(O823,'[15]2019年11月-2020年3月31新贷款人员'!$O$54:$R$839,4,FALSE)</f>
        <v>宋翠丽</v>
      </c>
      <c r="S823" s="17" t="str">
        <f>VLOOKUP(O823,'[15]2019年11月-2020年3月31新贷款人员'!$O$54:$S$839,5,FALSE)</f>
        <v>623059137803740694</v>
      </c>
      <c r="T823" s="9"/>
    </row>
    <row r="824" customHeight="1" spans="1:20">
      <c r="A824" s="17">
        <v>821</v>
      </c>
      <c r="B824" s="17" t="s">
        <v>4303</v>
      </c>
      <c r="C824" s="17" t="s">
        <v>6082</v>
      </c>
      <c r="D824" s="17" t="s">
        <v>2402</v>
      </c>
      <c r="E824" s="17">
        <v>4.35</v>
      </c>
      <c r="F824" s="19">
        <v>50000</v>
      </c>
      <c r="G824" s="30" t="s">
        <v>2175</v>
      </c>
      <c r="H824" s="30" t="s">
        <v>2176</v>
      </c>
      <c r="I824" s="17">
        <v>120.83</v>
      </c>
      <c r="J824" s="30">
        <v>20200331</v>
      </c>
      <c r="K824" s="17" t="s">
        <v>4199</v>
      </c>
      <c r="L824" s="17">
        <v>4.35</v>
      </c>
      <c r="M824" s="17" t="s">
        <v>200</v>
      </c>
      <c r="N824" s="17" t="s">
        <v>6085</v>
      </c>
      <c r="O824" s="17" t="s">
        <v>6086</v>
      </c>
      <c r="P824" s="17" t="s">
        <v>4202</v>
      </c>
      <c r="Q824" s="17" t="s">
        <v>4202</v>
      </c>
      <c r="R824" s="17" t="str">
        <f>VLOOKUP(O824,'[15]2019年11月-2020年3月31新贷款人员'!$O$54:$R$839,4,FALSE)</f>
        <v>刘占柱</v>
      </c>
      <c r="S824" s="17" t="str">
        <f>VLOOKUP(O824,'[15]2019年11月-2020年3月31新贷款人员'!$O$54:$S$839,5,FALSE)</f>
        <v>623059137803086924</v>
      </c>
      <c r="T824" s="9"/>
    </row>
    <row r="825" customHeight="1" spans="1:20">
      <c r="A825" s="17">
        <v>822</v>
      </c>
      <c r="B825" s="17" t="s">
        <v>4303</v>
      </c>
      <c r="C825" s="17" t="s">
        <v>6076</v>
      </c>
      <c r="D825" s="17" t="s">
        <v>2403</v>
      </c>
      <c r="E825" s="17">
        <v>4.35</v>
      </c>
      <c r="F825" s="19">
        <v>50000</v>
      </c>
      <c r="G825" s="30" t="s">
        <v>2404</v>
      </c>
      <c r="H825" s="30" t="s">
        <v>2405</v>
      </c>
      <c r="I825" s="17">
        <v>108.75</v>
      </c>
      <c r="J825" s="30">
        <v>20200331</v>
      </c>
      <c r="K825" s="17" t="s">
        <v>4199</v>
      </c>
      <c r="L825" s="17">
        <v>4.35</v>
      </c>
      <c r="M825" s="17" t="s">
        <v>2406</v>
      </c>
      <c r="N825" s="17" t="s">
        <v>6087</v>
      </c>
      <c r="O825" s="17" t="s">
        <v>6088</v>
      </c>
      <c r="P825" s="17" t="s">
        <v>4202</v>
      </c>
      <c r="Q825" s="17" t="s">
        <v>4202</v>
      </c>
      <c r="R825" s="17" t="str">
        <f>VLOOKUP(O825,'[15]2019年11月-2020年3月31新贷款人员'!$O$54:$R$839,4,FALSE)</f>
        <v>李验花</v>
      </c>
      <c r="S825" s="17" t="str">
        <f>VLOOKUP(O825,'[15]2019年11月-2020年3月31新贷款人员'!$O$54:$S$839,5,FALSE)</f>
        <v>37816002200010462</v>
      </c>
      <c r="T825" s="9"/>
    </row>
    <row r="826" customHeight="1" spans="1:20">
      <c r="A826" s="17">
        <v>823</v>
      </c>
      <c r="B826" s="17" t="s">
        <v>4303</v>
      </c>
      <c r="C826" s="17" t="s">
        <v>6076</v>
      </c>
      <c r="D826" s="17" t="s">
        <v>2407</v>
      </c>
      <c r="E826" s="17">
        <v>4.35</v>
      </c>
      <c r="F826" s="19">
        <v>50000</v>
      </c>
      <c r="G826" s="30" t="s">
        <v>2408</v>
      </c>
      <c r="H826" s="30" t="s">
        <v>2409</v>
      </c>
      <c r="I826" s="17">
        <v>96.67</v>
      </c>
      <c r="J826" s="30">
        <v>20200331</v>
      </c>
      <c r="K826" s="17" t="s">
        <v>4199</v>
      </c>
      <c r="L826" s="17">
        <v>4.35</v>
      </c>
      <c r="M826" s="17" t="s">
        <v>87</v>
      </c>
      <c r="N826" s="17" t="s">
        <v>6089</v>
      </c>
      <c r="O826" s="17" t="s">
        <v>6090</v>
      </c>
      <c r="P826" s="17" t="s">
        <v>4202</v>
      </c>
      <c r="Q826" s="17" t="s">
        <v>4202</v>
      </c>
      <c r="R826" s="17" t="str">
        <f>VLOOKUP(O826,'[15]2019年11月-2020年3月31新贷款人员'!$O$54:$R$839,4,FALSE)</f>
        <v>肖殿强</v>
      </c>
      <c r="S826" s="17" t="str">
        <f>VLOOKUP(O826,'[15]2019年11月-2020年3月31新贷款人员'!$O$54:$S$839,5,FALSE)</f>
        <v>623059137803087658</v>
      </c>
      <c r="T826" s="9"/>
    </row>
    <row r="827" customHeight="1" spans="1:20">
      <c r="A827" s="17">
        <v>824</v>
      </c>
      <c r="B827" s="17" t="s">
        <v>4303</v>
      </c>
      <c r="C827" s="17" t="s">
        <v>6076</v>
      </c>
      <c r="D827" s="17" t="s">
        <v>2410</v>
      </c>
      <c r="E827" s="17">
        <v>4.35</v>
      </c>
      <c r="F827" s="19">
        <v>50000</v>
      </c>
      <c r="G827" s="30" t="s">
        <v>2408</v>
      </c>
      <c r="H827" s="30" t="s">
        <v>2409</v>
      </c>
      <c r="I827" s="17">
        <v>96.67</v>
      </c>
      <c r="J827" s="30">
        <v>20200331</v>
      </c>
      <c r="K827" s="17" t="s">
        <v>4199</v>
      </c>
      <c r="L827" s="17">
        <v>4.35</v>
      </c>
      <c r="M827" s="17" t="s">
        <v>87</v>
      </c>
      <c r="N827" s="17" t="s">
        <v>6089</v>
      </c>
      <c r="O827" s="17" t="s">
        <v>6091</v>
      </c>
      <c r="P827" s="17" t="s">
        <v>4202</v>
      </c>
      <c r="Q827" s="17" t="s">
        <v>4202</v>
      </c>
      <c r="R827" s="17" t="str">
        <f>VLOOKUP(O827,'[15]2019年11月-2020年3月31新贷款人员'!$O$54:$R$839,4,FALSE)</f>
        <v>肖殿金</v>
      </c>
      <c r="S827" s="17" t="str">
        <f>VLOOKUP(O827,'[15]2019年11月-2020年3月31新贷款人员'!$O$54:$S$839,5,FALSE)</f>
        <v>00000024318813785889</v>
      </c>
      <c r="T827" s="9"/>
    </row>
    <row r="828" customHeight="1" spans="1:20">
      <c r="A828" s="17">
        <v>825</v>
      </c>
      <c r="B828" s="17" t="s">
        <v>4303</v>
      </c>
      <c r="C828" s="17" t="s">
        <v>6092</v>
      </c>
      <c r="D828" s="17" t="s">
        <v>2411</v>
      </c>
      <c r="E828" s="17">
        <v>4.35</v>
      </c>
      <c r="F828" s="19">
        <v>50000</v>
      </c>
      <c r="G828" s="30" t="s">
        <v>2408</v>
      </c>
      <c r="H828" s="30" t="s">
        <v>2409</v>
      </c>
      <c r="I828" s="17">
        <v>96.67</v>
      </c>
      <c r="J828" s="30">
        <v>20200331</v>
      </c>
      <c r="K828" s="17" t="s">
        <v>4199</v>
      </c>
      <c r="L828" s="17">
        <v>4.35</v>
      </c>
      <c r="M828" s="17" t="s">
        <v>150</v>
      </c>
      <c r="N828" s="17" t="s">
        <v>6093</v>
      </c>
      <c r="O828" s="17" t="s">
        <v>6094</v>
      </c>
      <c r="P828" s="17" t="s">
        <v>4202</v>
      </c>
      <c r="Q828" s="17" t="s">
        <v>4202</v>
      </c>
      <c r="R828" s="17" t="str">
        <f>VLOOKUP(O828,'[15]2019年11月-2020年3月31新贷款人员'!$O$54:$R$839,4,FALSE)</f>
        <v>陈付秒</v>
      </c>
      <c r="S828" s="17" t="str">
        <f>VLOOKUP(O828,'[15]2019年11月-2020年3月31新贷款人员'!$O$54:$S$839,5,FALSE)</f>
        <v>623059137802553973</v>
      </c>
      <c r="T828" s="9"/>
    </row>
    <row r="829" customHeight="1" spans="1:20">
      <c r="A829" s="17">
        <v>826</v>
      </c>
      <c r="B829" s="17" t="s">
        <v>4303</v>
      </c>
      <c r="C829" s="17" t="s">
        <v>6092</v>
      </c>
      <c r="D829" s="17" t="s">
        <v>2412</v>
      </c>
      <c r="E829" s="17">
        <v>4.35</v>
      </c>
      <c r="F829" s="19">
        <v>50000</v>
      </c>
      <c r="G829" s="30" t="s">
        <v>2408</v>
      </c>
      <c r="H829" s="30" t="s">
        <v>2409</v>
      </c>
      <c r="I829" s="17">
        <v>96.67</v>
      </c>
      <c r="J829" s="30">
        <v>20200331</v>
      </c>
      <c r="K829" s="17" t="s">
        <v>4199</v>
      </c>
      <c r="L829" s="17">
        <v>4.35</v>
      </c>
      <c r="M829" s="17" t="s">
        <v>87</v>
      </c>
      <c r="N829" s="17" t="s">
        <v>6093</v>
      </c>
      <c r="O829" s="17" t="s">
        <v>6095</v>
      </c>
      <c r="P829" s="17" t="s">
        <v>4202</v>
      </c>
      <c r="Q829" s="17" t="s">
        <v>4202</v>
      </c>
      <c r="R829" s="17" t="str">
        <f>VLOOKUP(O829,'[15]2019年11月-2020年3月31新贷款人员'!$O$54:$R$839,4,FALSE)</f>
        <v>陈相保</v>
      </c>
      <c r="S829" s="17" t="str">
        <f>VLOOKUP(O829,'[15]2019年11月-2020年3月31新贷款人员'!$O$54:$S$839,5,FALSE)</f>
        <v>623059137801881680</v>
      </c>
      <c r="T829" s="9"/>
    </row>
    <row r="830" customHeight="1" spans="1:20">
      <c r="A830" s="17">
        <v>827</v>
      </c>
      <c r="B830" s="17" t="s">
        <v>4303</v>
      </c>
      <c r="C830" s="17" t="s">
        <v>5637</v>
      </c>
      <c r="D830" s="17" t="s">
        <v>2413</v>
      </c>
      <c r="E830" s="17">
        <v>4.35</v>
      </c>
      <c r="F830" s="19">
        <v>50000</v>
      </c>
      <c r="G830" s="30" t="s">
        <v>2408</v>
      </c>
      <c r="H830" s="30" t="s">
        <v>2409</v>
      </c>
      <c r="I830" s="17">
        <v>96.67</v>
      </c>
      <c r="J830" s="30">
        <v>20200331</v>
      </c>
      <c r="K830" s="17" t="s">
        <v>4199</v>
      </c>
      <c r="L830" s="17">
        <v>4.35</v>
      </c>
      <c r="M830" s="17" t="s">
        <v>87</v>
      </c>
      <c r="N830" s="17" t="s">
        <v>6096</v>
      </c>
      <c r="O830" s="17" t="s">
        <v>6097</v>
      </c>
      <c r="P830" s="17" t="s">
        <v>4202</v>
      </c>
      <c r="Q830" s="17" t="s">
        <v>4202</v>
      </c>
      <c r="R830" s="17" t="str">
        <f>VLOOKUP(O830,'[15]2019年11月-2020年3月31新贷款人员'!$O$54:$R$839,4,FALSE)</f>
        <v>纪廷红</v>
      </c>
      <c r="S830" s="17" t="str">
        <f>VLOOKUP(O830,'[15]2019年11月-2020年3月31新贷款人员'!$O$54:$S$839,5,FALSE)</f>
        <v>00000023153183786889</v>
      </c>
      <c r="T830" s="9"/>
    </row>
    <row r="831" customHeight="1" spans="1:20">
      <c r="A831" s="17">
        <v>828</v>
      </c>
      <c r="B831" s="17" t="s">
        <v>4303</v>
      </c>
      <c r="C831" s="17" t="s">
        <v>6098</v>
      </c>
      <c r="D831" s="17" t="s">
        <v>2414</v>
      </c>
      <c r="E831" s="17">
        <v>4.35</v>
      </c>
      <c r="F831" s="19">
        <v>50000</v>
      </c>
      <c r="G831" s="30" t="s">
        <v>2408</v>
      </c>
      <c r="H831" s="30" t="s">
        <v>2409</v>
      </c>
      <c r="I831" s="17">
        <v>96.67</v>
      </c>
      <c r="J831" s="30">
        <v>20200331</v>
      </c>
      <c r="K831" s="17" t="s">
        <v>4199</v>
      </c>
      <c r="L831" s="17">
        <v>4.35</v>
      </c>
      <c r="M831" s="17" t="s">
        <v>150</v>
      </c>
      <c r="N831" s="17" t="s">
        <v>6099</v>
      </c>
      <c r="O831" s="17" t="s">
        <v>6100</v>
      </c>
      <c r="P831" s="17" t="s">
        <v>4202</v>
      </c>
      <c r="Q831" s="17" t="s">
        <v>4202</v>
      </c>
      <c r="R831" s="17" t="str">
        <f>VLOOKUP(O831,'[15]2019年11月-2020年3月31新贷款人员'!$O$54:$R$839,4,FALSE)</f>
        <v>孟现义</v>
      </c>
      <c r="S831" s="17" t="str">
        <f>VLOOKUP(O831,'[15]2019年11月-2020年3月31新贷款人员'!$O$54:$S$839,5,FALSE)</f>
        <v>623059137802552223</v>
      </c>
      <c r="T831" s="9"/>
    </row>
    <row r="832" customHeight="1" spans="1:20">
      <c r="A832" s="17">
        <v>829</v>
      </c>
      <c r="B832" s="17" t="s">
        <v>4303</v>
      </c>
      <c r="C832" s="17" t="s">
        <v>6076</v>
      </c>
      <c r="D832" s="17" t="s">
        <v>2415</v>
      </c>
      <c r="E832" s="17">
        <v>4.35</v>
      </c>
      <c r="F832" s="19">
        <v>50000</v>
      </c>
      <c r="G832" s="30" t="s">
        <v>2408</v>
      </c>
      <c r="H832" s="30" t="s">
        <v>2409</v>
      </c>
      <c r="I832" s="17">
        <v>96.67</v>
      </c>
      <c r="J832" s="30">
        <v>20200331</v>
      </c>
      <c r="K832" s="17" t="s">
        <v>4199</v>
      </c>
      <c r="L832" s="17">
        <v>4.35</v>
      </c>
      <c r="M832" s="17" t="s">
        <v>87</v>
      </c>
      <c r="N832" s="17" t="s">
        <v>6089</v>
      </c>
      <c r="O832" s="17" t="s">
        <v>6101</v>
      </c>
      <c r="P832" s="17" t="s">
        <v>4202</v>
      </c>
      <c r="Q832" s="17" t="s">
        <v>4202</v>
      </c>
      <c r="R832" s="17" t="str">
        <f>VLOOKUP(O832,'[15]2019年11月-2020年3月31新贷款人员'!$O$54:$R$839,4,FALSE)</f>
        <v>肖殿行</v>
      </c>
      <c r="S832" s="17" t="str">
        <f>VLOOKUP(O832,'[15]2019年11月-2020年3月31新贷款人员'!$O$54:$S$839,5,FALSE)</f>
        <v>00000024318853786889</v>
      </c>
      <c r="T832" s="9"/>
    </row>
    <row r="833" customHeight="1" spans="1:20">
      <c r="A833" s="17">
        <v>830</v>
      </c>
      <c r="B833" s="17" t="s">
        <v>4303</v>
      </c>
      <c r="C833" s="17" t="s">
        <v>6076</v>
      </c>
      <c r="D833" s="17" t="s">
        <v>2416</v>
      </c>
      <c r="E833" s="17">
        <v>4.35</v>
      </c>
      <c r="F833" s="19">
        <v>50000</v>
      </c>
      <c r="G833" s="30" t="s">
        <v>2408</v>
      </c>
      <c r="H833" s="30" t="s">
        <v>2409</v>
      </c>
      <c r="I833" s="17">
        <v>96.67</v>
      </c>
      <c r="J833" s="30">
        <v>20200331</v>
      </c>
      <c r="K833" s="17" t="s">
        <v>4199</v>
      </c>
      <c r="L833" s="17">
        <v>4.35</v>
      </c>
      <c r="M833" s="17" t="s">
        <v>87</v>
      </c>
      <c r="N833" s="17" t="s">
        <v>6087</v>
      </c>
      <c r="O833" s="17" t="s">
        <v>6102</v>
      </c>
      <c r="P833" s="17" t="s">
        <v>4202</v>
      </c>
      <c r="Q833" s="17" t="s">
        <v>4202</v>
      </c>
      <c r="R833" s="17" t="str">
        <f>VLOOKUP(O833,'[15]2019年11月-2020年3月31新贷款人员'!$O$54:$R$839,4,FALSE)</f>
        <v>肖朝文</v>
      </c>
      <c r="S833" s="17" t="str">
        <f>VLOOKUP(O833,'[15]2019年11月-2020年3月31新贷款人员'!$O$54:$S$839,5,FALSE)</f>
        <v>00000024314533784889</v>
      </c>
      <c r="T833" s="9"/>
    </row>
    <row r="834" customHeight="1" spans="1:20">
      <c r="A834" s="17">
        <v>831</v>
      </c>
      <c r="B834" s="17" t="s">
        <v>4303</v>
      </c>
      <c r="C834" s="17" t="s">
        <v>6076</v>
      </c>
      <c r="D834" s="17" t="s">
        <v>2417</v>
      </c>
      <c r="E834" s="17">
        <v>4.35</v>
      </c>
      <c r="F834" s="19">
        <v>50000</v>
      </c>
      <c r="G834" s="30" t="s">
        <v>2178</v>
      </c>
      <c r="H834" s="30" t="s">
        <v>2179</v>
      </c>
      <c r="I834" s="17">
        <v>90.63</v>
      </c>
      <c r="J834" s="30">
        <v>20200331</v>
      </c>
      <c r="K834" s="17" t="s">
        <v>4199</v>
      </c>
      <c r="L834" s="17">
        <v>4.35</v>
      </c>
      <c r="M834" s="17" t="s">
        <v>87</v>
      </c>
      <c r="N834" s="17" t="s">
        <v>6089</v>
      </c>
      <c r="O834" s="17" t="s">
        <v>6103</v>
      </c>
      <c r="P834" s="17" t="s">
        <v>4202</v>
      </c>
      <c r="Q834" s="17" t="s">
        <v>4202</v>
      </c>
      <c r="R834" s="17" t="str">
        <f>VLOOKUP(O834,'[15]2019年11月-2020年3月31新贷款人员'!$O$54:$R$839,4,FALSE)</f>
        <v>王陈</v>
      </c>
      <c r="S834" s="17" t="str">
        <f>VLOOKUP(O834,'[15]2019年11月-2020年3月31新贷款人员'!$O$54:$S$839,5,FALSE)</f>
        <v>37816002300005832</v>
      </c>
      <c r="T834" s="9"/>
    </row>
    <row r="835" customHeight="1" spans="1:20">
      <c r="A835" s="17">
        <v>832</v>
      </c>
      <c r="B835" s="17" t="s">
        <v>4303</v>
      </c>
      <c r="C835" s="17" t="s">
        <v>6104</v>
      </c>
      <c r="D835" s="17" t="s">
        <v>2418</v>
      </c>
      <c r="E835" s="17">
        <v>4.35</v>
      </c>
      <c r="F835" s="19">
        <v>50000</v>
      </c>
      <c r="G835" s="30" t="s">
        <v>2044</v>
      </c>
      <c r="H835" s="30" t="s">
        <v>2045</v>
      </c>
      <c r="I835" s="17">
        <v>42.29</v>
      </c>
      <c r="J835" s="30">
        <v>20200331</v>
      </c>
      <c r="K835" s="17" t="s">
        <v>4199</v>
      </c>
      <c r="L835" s="17">
        <v>4.35</v>
      </c>
      <c r="M835" s="17" t="s">
        <v>2419</v>
      </c>
      <c r="N835" s="17" t="s">
        <v>6105</v>
      </c>
      <c r="O835" s="17" t="s">
        <v>6106</v>
      </c>
      <c r="P835" s="17" t="s">
        <v>4202</v>
      </c>
      <c r="Q835" s="17" t="s">
        <v>4202</v>
      </c>
      <c r="R835" s="17" t="str">
        <f>VLOOKUP(O835,'[15]2019年11月-2020年3月31新贷款人员'!$O$54:$R$839,4,FALSE)</f>
        <v>黄广廷</v>
      </c>
      <c r="S835" s="17" t="str">
        <f>VLOOKUP(O835,'[15]2019年11月-2020年3月31新贷款人员'!$O$54:$S$839,5,FALSE)</f>
        <v>00000023715673788889</v>
      </c>
      <c r="T835" s="9"/>
    </row>
    <row r="836" customHeight="1" spans="1:20">
      <c r="A836" s="17">
        <v>833</v>
      </c>
      <c r="B836" s="17" t="s">
        <v>4303</v>
      </c>
      <c r="C836" s="17" t="s">
        <v>6107</v>
      </c>
      <c r="D836" s="17" t="s">
        <v>2420</v>
      </c>
      <c r="E836" s="17">
        <v>4.35</v>
      </c>
      <c r="F836" s="19">
        <v>50000</v>
      </c>
      <c r="G836" s="30" t="s">
        <v>2044</v>
      </c>
      <c r="H836" s="30" t="s">
        <v>2045</v>
      </c>
      <c r="I836" s="17">
        <v>17.16</v>
      </c>
      <c r="J836" s="30">
        <v>20200331</v>
      </c>
      <c r="K836" s="17" t="s">
        <v>4199</v>
      </c>
      <c r="L836" s="17">
        <v>4.35</v>
      </c>
      <c r="M836" s="17" t="s">
        <v>2421</v>
      </c>
      <c r="N836" s="17" t="s">
        <v>6108</v>
      </c>
      <c r="O836" s="17" t="s">
        <v>6109</v>
      </c>
      <c r="P836" s="17" t="s">
        <v>4202</v>
      </c>
      <c r="Q836" s="17" t="s">
        <v>4202</v>
      </c>
      <c r="R836" s="17" t="str">
        <f>VLOOKUP(O836,'[15]2019年11月-2020年3月31新贷款人员'!$O$54:$R$839,4,FALSE)</f>
        <v>郭旭</v>
      </c>
      <c r="S836" s="17" t="str">
        <f>VLOOKUP(O836,'[15]2019年11月-2020年3月31新贷款人员'!$O$54:$S$839,5,FALSE)</f>
        <v>623059137801573238</v>
      </c>
      <c r="T836" s="29" t="s">
        <v>6110</v>
      </c>
    </row>
    <row r="837" customHeight="1" spans="1:20">
      <c r="A837" s="17">
        <v>834</v>
      </c>
      <c r="B837" s="17" t="s">
        <v>4303</v>
      </c>
      <c r="C837" s="17" t="s">
        <v>6111</v>
      </c>
      <c r="D837" s="17" t="s">
        <v>2422</v>
      </c>
      <c r="E837" s="17">
        <v>4.35</v>
      </c>
      <c r="F837" s="19">
        <v>50000</v>
      </c>
      <c r="G837" s="30" t="s">
        <v>2423</v>
      </c>
      <c r="H837" s="30" t="s">
        <v>2424</v>
      </c>
      <c r="I837" s="17">
        <v>6.04</v>
      </c>
      <c r="J837" s="30">
        <v>20200331</v>
      </c>
      <c r="K837" s="17" t="s">
        <v>4199</v>
      </c>
      <c r="L837" s="17">
        <v>4.35</v>
      </c>
      <c r="M837" s="17" t="s">
        <v>2425</v>
      </c>
      <c r="N837" s="17" t="s">
        <v>6112</v>
      </c>
      <c r="O837" s="17" t="s">
        <v>6113</v>
      </c>
      <c r="P837" s="17" t="s">
        <v>4202</v>
      </c>
      <c r="Q837" s="17" t="s">
        <v>4202</v>
      </c>
      <c r="R837" s="17" t="str">
        <f>VLOOKUP(O837,'[15]2019年11月-2020年3月31新贷款人员'!$O$54:$R$839,4,FALSE)</f>
        <v>宋福兴</v>
      </c>
      <c r="S837" s="17" t="str">
        <f>VLOOKUP(O837,'[15]2019年11月-2020年3月31新贷款人员'!$O$54:$S$839,5,FALSE)</f>
        <v>623059137801212837</v>
      </c>
      <c r="T837" s="9"/>
    </row>
    <row r="838" customHeight="1" spans="1:20">
      <c r="A838" s="17">
        <v>835</v>
      </c>
      <c r="B838" s="17" t="s">
        <v>54</v>
      </c>
      <c r="C838" s="17" t="s">
        <v>6114</v>
      </c>
      <c r="D838" s="44" t="s">
        <v>2487</v>
      </c>
      <c r="E838" s="17">
        <v>4.35</v>
      </c>
      <c r="F838" s="45">
        <v>20000</v>
      </c>
      <c r="G838" s="46">
        <v>20191105</v>
      </c>
      <c r="H838" s="46">
        <v>20201105</v>
      </c>
      <c r="I838" s="17">
        <v>357.67</v>
      </c>
      <c r="J838" s="30">
        <v>20200331</v>
      </c>
      <c r="K838" s="17" t="s">
        <v>4199</v>
      </c>
      <c r="L838" s="17">
        <v>4.35</v>
      </c>
      <c r="M838" s="44" t="s">
        <v>87</v>
      </c>
      <c r="N838" s="44" t="s">
        <v>6115</v>
      </c>
      <c r="O838" s="44" t="s">
        <v>6116</v>
      </c>
      <c r="P838" s="17" t="s">
        <v>4202</v>
      </c>
      <c r="Q838" s="17" t="s">
        <v>4202</v>
      </c>
      <c r="R838" s="17" t="str">
        <f>VLOOKUP(O838,[22]Sheet1!$O$4:$R$61,4,FALSE)</f>
        <v>范红良</v>
      </c>
      <c r="S838" s="74" t="str">
        <f>VLOOKUP(O838,[22]Sheet1!$O$4:$S$61,5,FALSE)</f>
        <v>623059137803568624</v>
      </c>
      <c r="T838" s="9"/>
    </row>
    <row r="839" customHeight="1" spans="1:20">
      <c r="A839" s="17">
        <v>836</v>
      </c>
      <c r="B839" s="17" t="s">
        <v>54</v>
      </c>
      <c r="C839" s="17" t="s">
        <v>6117</v>
      </c>
      <c r="D839" s="44" t="s">
        <v>399</v>
      </c>
      <c r="E839" s="17">
        <v>4.35</v>
      </c>
      <c r="F839" s="45">
        <v>30000</v>
      </c>
      <c r="G839" s="46">
        <v>20191106</v>
      </c>
      <c r="H839" s="46">
        <v>20201106</v>
      </c>
      <c r="I839" s="17">
        <v>532.88</v>
      </c>
      <c r="J839" s="30">
        <v>20200331</v>
      </c>
      <c r="K839" s="17" t="s">
        <v>4199</v>
      </c>
      <c r="L839" s="17">
        <v>4.35</v>
      </c>
      <c r="M839" s="44" t="s">
        <v>87</v>
      </c>
      <c r="N839" s="44" t="s">
        <v>6118</v>
      </c>
      <c r="O839" s="44" t="s">
        <v>6119</v>
      </c>
      <c r="P839" s="17" t="s">
        <v>4202</v>
      </c>
      <c r="Q839" s="17" t="s">
        <v>4202</v>
      </c>
      <c r="R839" s="17" t="str">
        <f>VLOOKUP(O839,[22]Sheet1!$O$4:$R$61,4,FALSE)</f>
        <v>卢连生</v>
      </c>
      <c r="S839" s="17" t="str">
        <f>VLOOKUP(O839,[22]Sheet1!$O$4:$S$61,5,FALSE)</f>
        <v>00000027759093788889</v>
      </c>
      <c r="T839" s="9"/>
    </row>
    <row r="840" customHeight="1" spans="1:20">
      <c r="A840" s="17">
        <v>837</v>
      </c>
      <c r="B840" s="17" t="s">
        <v>54</v>
      </c>
      <c r="C840" s="17" t="s">
        <v>6120</v>
      </c>
      <c r="D840" s="44" t="s">
        <v>2488</v>
      </c>
      <c r="E840" s="17">
        <v>4.35</v>
      </c>
      <c r="F840" s="45">
        <v>40000</v>
      </c>
      <c r="G840" s="46">
        <v>20191108</v>
      </c>
      <c r="H840" s="46">
        <v>20201108</v>
      </c>
      <c r="I840" s="17">
        <v>700.83</v>
      </c>
      <c r="J840" s="30">
        <v>20200331</v>
      </c>
      <c r="K840" s="17" t="s">
        <v>4199</v>
      </c>
      <c r="L840" s="17">
        <v>4.35</v>
      </c>
      <c r="M840" s="44" t="s">
        <v>87</v>
      </c>
      <c r="N840" s="44" t="s">
        <v>6121</v>
      </c>
      <c r="O840" s="44" t="s">
        <v>6122</v>
      </c>
      <c r="P840" s="17" t="s">
        <v>4202</v>
      </c>
      <c r="Q840" s="17" t="s">
        <v>4202</v>
      </c>
      <c r="R840" s="17" t="str">
        <f>VLOOKUP(O840,[22]Sheet1!$O$4:$R$61,4,FALSE)</f>
        <v>普彩霞</v>
      </c>
      <c r="S840" s="74" t="str">
        <f>VLOOKUP(O840,[22]Sheet1!$O$4:$S$61,5,FALSE)</f>
        <v>623059137803568434</v>
      </c>
      <c r="T840" s="9"/>
    </row>
    <row r="841" customHeight="1" spans="1:20">
      <c r="A841" s="17">
        <v>838</v>
      </c>
      <c r="B841" s="17" t="s">
        <v>54</v>
      </c>
      <c r="C841" s="17" t="s">
        <v>6117</v>
      </c>
      <c r="D841" s="44" t="s">
        <v>385</v>
      </c>
      <c r="E841" s="17">
        <v>4.35</v>
      </c>
      <c r="F841" s="45">
        <v>5000</v>
      </c>
      <c r="G841" s="46">
        <v>20191108</v>
      </c>
      <c r="H841" s="46">
        <v>20201108</v>
      </c>
      <c r="I841" s="17">
        <v>87.6</v>
      </c>
      <c r="J841" s="30">
        <v>20200331</v>
      </c>
      <c r="K841" s="17" t="s">
        <v>4199</v>
      </c>
      <c r="L841" s="17">
        <v>4.35</v>
      </c>
      <c r="M841" s="44" t="s">
        <v>87</v>
      </c>
      <c r="N841" s="44" t="s">
        <v>6123</v>
      </c>
      <c r="O841" s="44" t="s">
        <v>6124</v>
      </c>
      <c r="P841" s="17" t="s">
        <v>4202</v>
      </c>
      <c r="Q841" s="17" t="s">
        <v>4202</v>
      </c>
      <c r="R841" s="17" t="str">
        <f>VLOOKUP(O841,[22]Sheet1!$O$4:$R$61,4,FALSE)</f>
        <v>卢子军</v>
      </c>
      <c r="S841" s="74" t="str">
        <f>VLOOKUP(O841,[22]Sheet1!$O$4:$S$61,5,FALSE)</f>
        <v>623059137803568319</v>
      </c>
      <c r="T841" s="9"/>
    </row>
    <row r="842" customHeight="1" spans="1:20">
      <c r="A842" s="17">
        <v>839</v>
      </c>
      <c r="B842" s="17" t="s">
        <v>54</v>
      </c>
      <c r="C842" s="17" t="s">
        <v>6117</v>
      </c>
      <c r="D842" s="44" t="s">
        <v>3890</v>
      </c>
      <c r="E842" s="17">
        <v>4.35</v>
      </c>
      <c r="F842" s="45">
        <v>5000</v>
      </c>
      <c r="G842" s="46">
        <v>20191108</v>
      </c>
      <c r="H842" s="46">
        <v>20201108</v>
      </c>
      <c r="I842" s="17">
        <v>79.75</v>
      </c>
      <c r="J842" s="30">
        <v>20200319</v>
      </c>
      <c r="K842" s="17" t="s">
        <v>4333</v>
      </c>
      <c r="L842" s="17">
        <v>4.35</v>
      </c>
      <c r="M842" s="44" t="s">
        <v>87</v>
      </c>
      <c r="N842" s="44" t="s">
        <v>6123</v>
      </c>
      <c r="O842" s="17" t="s">
        <v>6125</v>
      </c>
      <c r="P842" s="17" t="s">
        <v>4202</v>
      </c>
      <c r="Q842" s="17" t="s">
        <v>4202</v>
      </c>
      <c r="R842" s="17" t="str">
        <f>VLOOKUP(O842,[22]Sheet1!$O$4:$R$61,4,FALSE)</f>
        <v>卢连友</v>
      </c>
      <c r="S842" s="74" t="str">
        <f>VLOOKUP(O842,[22]Sheet1!$O$4:$S$61,5,FALSE)</f>
        <v>623059137803568699</v>
      </c>
      <c r="T842" s="9"/>
    </row>
    <row r="843" customHeight="1" spans="1:20">
      <c r="A843" s="17">
        <v>840</v>
      </c>
      <c r="B843" s="17" t="s">
        <v>54</v>
      </c>
      <c r="C843" s="17" t="s">
        <v>6117</v>
      </c>
      <c r="D843" s="44" t="s">
        <v>2489</v>
      </c>
      <c r="E843" s="17">
        <v>4.35</v>
      </c>
      <c r="F843" s="45">
        <v>10000</v>
      </c>
      <c r="G843" s="46">
        <v>20191111</v>
      </c>
      <c r="H843" s="46">
        <v>20201111</v>
      </c>
      <c r="I843" s="17">
        <v>171.58</v>
      </c>
      <c r="J843" s="30">
        <v>20200331</v>
      </c>
      <c r="K843" s="17" t="s">
        <v>4199</v>
      </c>
      <c r="L843" s="17">
        <v>4.35</v>
      </c>
      <c r="M843" s="44" t="s">
        <v>87</v>
      </c>
      <c r="N843" s="44" t="s">
        <v>6118</v>
      </c>
      <c r="O843" s="44" t="s">
        <v>6126</v>
      </c>
      <c r="P843" s="17" t="s">
        <v>4202</v>
      </c>
      <c r="Q843" s="17" t="s">
        <v>4202</v>
      </c>
      <c r="R843" s="17" t="str">
        <f>VLOOKUP(O843,[22]Sheet1!$O$4:$R$61,4,FALSE)</f>
        <v>陈新强</v>
      </c>
      <c r="S843" s="74" t="str">
        <f>VLOOKUP(O843,[22]Sheet1!$O$4:$S$61,5,FALSE)</f>
        <v>623059137803568871</v>
      </c>
      <c r="T843" s="9"/>
    </row>
    <row r="844" customHeight="1" spans="1:20">
      <c r="A844" s="17">
        <v>841</v>
      </c>
      <c r="B844" s="17" t="s">
        <v>54</v>
      </c>
      <c r="C844" s="17" t="s">
        <v>5183</v>
      </c>
      <c r="D844" s="44" t="s">
        <v>2490</v>
      </c>
      <c r="E844" s="17">
        <v>4.35</v>
      </c>
      <c r="F844" s="45">
        <v>50000</v>
      </c>
      <c r="G844" s="46">
        <v>20191111</v>
      </c>
      <c r="H844" s="46">
        <v>20201111</v>
      </c>
      <c r="I844" s="17">
        <v>857.92</v>
      </c>
      <c r="J844" s="30">
        <v>20200331</v>
      </c>
      <c r="K844" s="17" t="s">
        <v>4199</v>
      </c>
      <c r="L844" s="17">
        <v>4.35</v>
      </c>
      <c r="M844" s="44" t="s">
        <v>150</v>
      </c>
      <c r="N844" s="44" t="s">
        <v>6127</v>
      </c>
      <c r="O844" s="44" t="s">
        <v>6128</v>
      </c>
      <c r="P844" s="17" t="s">
        <v>4202</v>
      </c>
      <c r="Q844" s="17" t="s">
        <v>4202</v>
      </c>
      <c r="R844" s="17" t="str">
        <f>VLOOKUP(O844,[22]Sheet1!$O$4:$R$61,4,FALSE)</f>
        <v>马云学</v>
      </c>
      <c r="S844" s="74" t="str">
        <f>VLOOKUP(O844,[22]Sheet1!$O$4:$S$61,5,FALSE)</f>
        <v>623059137803568509</v>
      </c>
      <c r="T844" s="9"/>
    </row>
    <row r="845" customHeight="1" spans="1:20">
      <c r="A845" s="17">
        <v>842</v>
      </c>
      <c r="B845" s="17" t="s">
        <v>54</v>
      </c>
      <c r="C845" s="17" t="s">
        <v>6117</v>
      </c>
      <c r="D845" s="44" t="s">
        <v>6129</v>
      </c>
      <c r="E845" s="17">
        <v>4.35</v>
      </c>
      <c r="F845" s="45">
        <v>5000</v>
      </c>
      <c r="G845" s="46">
        <v>20191112</v>
      </c>
      <c r="H845" s="46">
        <v>20201112</v>
      </c>
      <c r="I845" s="17">
        <v>24.77</v>
      </c>
      <c r="J845" s="30">
        <v>20191223</v>
      </c>
      <c r="K845" s="17" t="s">
        <v>4333</v>
      </c>
      <c r="L845" s="17">
        <v>4.35</v>
      </c>
      <c r="M845" s="44" t="s">
        <v>87</v>
      </c>
      <c r="N845" s="44" t="s">
        <v>6123</v>
      </c>
      <c r="O845" s="17" t="s">
        <v>6130</v>
      </c>
      <c r="P845" s="17" t="s">
        <v>4202</v>
      </c>
      <c r="Q845" s="17" t="s">
        <v>4202</v>
      </c>
      <c r="R845" s="17" t="str">
        <f>VLOOKUP(O845,[22]Sheet1!$O$4:$R$61,4,FALSE)</f>
        <v>卢北京</v>
      </c>
      <c r="S845" s="74" t="str">
        <f>VLOOKUP(O845,[22]Sheet1!$O$4:$S$61,5,FALSE)</f>
        <v>623059137803568301</v>
      </c>
      <c r="T845" s="9"/>
    </row>
    <row r="846" customHeight="1" spans="1:20">
      <c r="A846" s="17">
        <v>843</v>
      </c>
      <c r="B846" s="17" t="s">
        <v>54</v>
      </c>
      <c r="C846" s="17" t="s">
        <v>5196</v>
      </c>
      <c r="D846" s="44" t="s">
        <v>2491</v>
      </c>
      <c r="E846" s="17">
        <v>4.35</v>
      </c>
      <c r="F846" s="45">
        <v>5000</v>
      </c>
      <c r="G846" s="46">
        <v>20191113</v>
      </c>
      <c r="H846" s="46">
        <v>20201113</v>
      </c>
      <c r="I846" s="17">
        <v>84.58</v>
      </c>
      <c r="J846" s="30">
        <v>20200331</v>
      </c>
      <c r="K846" s="17" t="s">
        <v>4199</v>
      </c>
      <c r="L846" s="17">
        <v>4.35</v>
      </c>
      <c r="M846" s="44" t="s">
        <v>87</v>
      </c>
      <c r="N846" s="44" t="s">
        <v>6131</v>
      </c>
      <c r="O846" s="44" t="s">
        <v>6132</v>
      </c>
      <c r="P846" s="17" t="s">
        <v>4202</v>
      </c>
      <c r="Q846" s="17" t="s">
        <v>4202</v>
      </c>
      <c r="R846" s="17" t="str">
        <f>VLOOKUP(O846,[22]Sheet1!$O$4:$R$61,4,FALSE)</f>
        <v>刘鲜林</v>
      </c>
      <c r="S846" s="17" t="str">
        <f>VLOOKUP(O846,[22]Sheet1!$O$4:$S$61,5,FALSE)</f>
        <v>00000028034853785889</v>
      </c>
      <c r="T846" s="9"/>
    </row>
    <row r="847" customHeight="1" spans="1:20">
      <c r="A847" s="17">
        <v>844</v>
      </c>
      <c r="B847" s="17" t="s">
        <v>54</v>
      </c>
      <c r="C847" s="17" t="s">
        <v>6133</v>
      </c>
      <c r="D847" s="44" t="s">
        <v>2492</v>
      </c>
      <c r="E847" s="17">
        <v>4.35</v>
      </c>
      <c r="F847" s="45">
        <v>30000</v>
      </c>
      <c r="G847" s="46">
        <v>20191113</v>
      </c>
      <c r="H847" s="46">
        <v>20201113</v>
      </c>
      <c r="I847" s="17">
        <v>507.5</v>
      </c>
      <c r="J847" s="30">
        <v>20200331</v>
      </c>
      <c r="K847" s="17" t="s">
        <v>4199</v>
      </c>
      <c r="L847" s="17">
        <v>4.35</v>
      </c>
      <c r="M847" s="44" t="s">
        <v>87</v>
      </c>
      <c r="N847" s="44" t="s">
        <v>6134</v>
      </c>
      <c r="O847" s="44" t="s">
        <v>6135</v>
      </c>
      <c r="P847" s="17" t="s">
        <v>4202</v>
      </c>
      <c r="Q847" s="17" t="s">
        <v>4202</v>
      </c>
      <c r="R847" s="17" t="str">
        <f>VLOOKUP(O847,[22]Sheet1!$O$4:$R$61,4,FALSE)</f>
        <v>刘更生</v>
      </c>
      <c r="S847" s="17" t="str">
        <f>VLOOKUP(O847,[22]Sheet1!$O$4:$S$61,5,FALSE)</f>
        <v>00000203232183782889</v>
      </c>
      <c r="T847" s="9"/>
    </row>
    <row r="848" customHeight="1" spans="1:20">
      <c r="A848" s="17">
        <v>845</v>
      </c>
      <c r="B848" s="17" t="s">
        <v>54</v>
      </c>
      <c r="C848" s="17" t="s">
        <v>6136</v>
      </c>
      <c r="D848" s="44" t="s">
        <v>2493</v>
      </c>
      <c r="E848" s="17">
        <v>4.35</v>
      </c>
      <c r="F848" s="45">
        <v>50000</v>
      </c>
      <c r="G848" s="46">
        <v>20191114</v>
      </c>
      <c r="H848" s="46">
        <v>20201114</v>
      </c>
      <c r="I848" s="17">
        <v>839.79</v>
      </c>
      <c r="J848" s="30">
        <v>20200331</v>
      </c>
      <c r="K848" s="17" t="s">
        <v>4199</v>
      </c>
      <c r="L848" s="17">
        <v>4.35</v>
      </c>
      <c r="M848" s="44" t="s">
        <v>87</v>
      </c>
      <c r="N848" s="44" t="s">
        <v>6137</v>
      </c>
      <c r="O848" s="44" t="s">
        <v>6138</v>
      </c>
      <c r="P848" s="17" t="s">
        <v>4202</v>
      </c>
      <c r="Q848" s="17" t="s">
        <v>4202</v>
      </c>
      <c r="R848" s="17" t="str">
        <f>VLOOKUP(O848,[22]Sheet1!$O$4:$R$61,4,FALSE)</f>
        <v>齐长领</v>
      </c>
      <c r="S848" s="74" t="str">
        <f>VLOOKUP(O848,[22]Sheet1!$O$4:$S$61,5,FALSE)</f>
        <v>623059137803499283</v>
      </c>
      <c r="T848" s="9"/>
    </row>
    <row r="849" customHeight="1" spans="1:20">
      <c r="A849" s="17">
        <v>846</v>
      </c>
      <c r="B849" s="17" t="s">
        <v>54</v>
      </c>
      <c r="C849" s="17" t="s">
        <v>6139</v>
      </c>
      <c r="D849" s="44" t="s">
        <v>2498</v>
      </c>
      <c r="E849" s="17">
        <v>4.35</v>
      </c>
      <c r="F849" s="45">
        <v>30000</v>
      </c>
      <c r="G849" s="46">
        <v>20191115</v>
      </c>
      <c r="H849" s="46">
        <v>20201115</v>
      </c>
      <c r="I849" s="17">
        <v>500.25</v>
      </c>
      <c r="J849" s="30">
        <v>20200331</v>
      </c>
      <c r="K849" s="17" t="s">
        <v>4199</v>
      </c>
      <c r="L849" s="17">
        <v>4.35</v>
      </c>
      <c r="M849" s="44" t="s">
        <v>87</v>
      </c>
      <c r="N849" s="44" t="s">
        <v>6140</v>
      </c>
      <c r="O849" s="44" t="s">
        <v>6141</v>
      </c>
      <c r="P849" s="17" t="s">
        <v>4202</v>
      </c>
      <c r="Q849" s="17" t="s">
        <v>4202</v>
      </c>
      <c r="R849" s="17" t="str">
        <f>VLOOKUP(O849,[22]Sheet1!$O$4:$R$61,4,FALSE)</f>
        <v>齐华丽</v>
      </c>
      <c r="S849" s="17" t="str">
        <f>VLOOKUP(O849,[22]Sheet1!$O$4:$S$61,5,FALSE)</f>
        <v>00000070804753784889</v>
      </c>
      <c r="T849" s="9"/>
    </row>
    <row r="850" customHeight="1" spans="1:20">
      <c r="A850" s="17">
        <v>847</v>
      </c>
      <c r="B850" s="17" t="s">
        <v>54</v>
      </c>
      <c r="C850" s="17" t="s">
        <v>6142</v>
      </c>
      <c r="D850" s="44" t="s">
        <v>2494</v>
      </c>
      <c r="E850" s="17">
        <v>4.35</v>
      </c>
      <c r="F850" s="45">
        <v>5000</v>
      </c>
      <c r="G850" s="46">
        <v>20191115</v>
      </c>
      <c r="H850" s="46">
        <v>20201115</v>
      </c>
      <c r="I850" s="17">
        <v>83.38</v>
      </c>
      <c r="J850" s="30">
        <v>20200331</v>
      </c>
      <c r="K850" s="17" t="s">
        <v>4199</v>
      </c>
      <c r="L850" s="17">
        <v>4.35</v>
      </c>
      <c r="M850" s="44" t="s">
        <v>87</v>
      </c>
      <c r="N850" s="44" t="s">
        <v>6143</v>
      </c>
      <c r="O850" s="44" t="s">
        <v>6144</v>
      </c>
      <c r="P850" s="17" t="s">
        <v>4202</v>
      </c>
      <c r="Q850" s="17" t="s">
        <v>4202</v>
      </c>
      <c r="R850" s="17" t="str">
        <f>VLOOKUP(O850,[22]Sheet1!$O$4:$R$61,4,FALSE)</f>
        <v>褚振华</v>
      </c>
      <c r="S850" s="17" t="str">
        <f>VLOOKUP(O850,[22]Sheet1!$O$4:$S$61,5,FALSE)</f>
        <v>00000208308713780889</v>
      </c>
      <c r="T850" s="9"/>
    </row>
    <row r="851" customHeight="1" spans="1:20">
      <c r="A851" s="17">
        <v>848</v>
      </c>
      <c r="B851" s="17" t="s">
        <v>54</v>
      </c>
      <c r="C851" s="17" t="s">
        <v>6142</v>
      </c>
      <c r="D851" s="44" t="s">
        <v>2495</v>
      </c>
      <c r="E851" s="17">
        <v>4.35</v>
      </c>
      <c r="F851" s="45">
        <v>5000</v>
      </c>
      <c r="G851" s="46">
        <v>20191115</v>
      </c>
      <c r="H851" s="46">
        <v>20201115</v>
      </c>
      <c r="I851" s="17">
        <v>83.38</v>
      </c>
      <c r="J851" s="30">
        <v>20200331</v>
      </c>
      <c r="K851" s="17" t="s">
        <v>4199</v>
      </c>
      <c r="L851" s="17">
        <v>4.35</v>
      </c>
      <c r="M851" s="44" t="s">
        <v>87</v>
      </c>
      <c r="N851" s="44" t="s">
        <v>6145</v>
      </c>
      <c r="O851" s="44" t="s">
        <v>6146</v>
      </c>
      <c r="P851" s="17" t="s">
        <v>4202</v>
      </c>
      <c r="Q851" s="17" t="s">
        <v>4202</v>
      </c>
      <c r="R851" s="17" t="str">
        <f>VLOOKUP(O851,[22]Sheet1!$O$4:$R$61,4,FALSE)</f>
        <v>李刚</v>
      </c>
      <c r="S851" s="74" t="str">
        <f>VLOOKUP(O851,[22]Sheet1!$O$4:$S$61,5,FALSE)</f>
        <v>623059137803569267</v>
      </c>
      <c r="T851" s="9"/>
    </row>
    <row r="852" customHeight="1" spans="1:20">
      <c r="A852" s="17">
        <v>849</v>
      </c>
      <c r="B852" s="17" t="s">
        <v>54</v>
      </c>
      <c r="C852" s="17" t="s">
        <v>54</v>
      </c>
      <c r="D852" s="44" t="s">
        <v>2497</v>
      </c>
      <c r="E852" s="17">
        <v>4.35</v>
      </c>
      <c r="F852" s="45">
        <v>20000</v>
      </c>
      <c r="G852" s="46">
        <v>20191115</v>
      </c>
      <c r="H852" s="46">
        <v>20201115</v>
      </c>
      <c r="I852" s="17">
        <v>333.5</v>
      </c>
      <c r="J852" s="30">
        <v>20200331</v>
      </c>
      <c r="K852" s="17" t="s">
        <v>4199</v>
      </c>
      <c r="L852" s="17">
        <v>4.35</v>
      </c>
      <c r="M852" s="44" t="s">
        <v>87</v>
      </c>
      <c r="N852" s="44" t="s">
        <v>6147</v>
      </c>
      <c r="O852" s="44" t="s">
        <v>6148</v>
      </c>
      <c r="P852" s="17" t="s">
        <v>4202</v>
      </c>
      <c r="Q852" s="17" t="s">
        <v>4202</v>
      </c>
      <c r="R852" s="17" t="str">
        <f>VLOOKUP(O852,[22]Sheet1!$O$4:$R$61,4,FALSE)</f>
        <v>范新利</v>
      </c>
      <c r="S852" s="17" t="str">
        <f>VLOOKUP(O852,[22]Sheet1!$O$4:$S$61,5,FALSE)</f>
        <v>00000050661213780889</v>
      </c>
      <c r="T852" s="9"/>
    </row>
    <row r="853" customHeight="1" spans="1:20">
      <c r="A853" s="17">
        <v>850</v>
      </c>
      <c r="B853" s="17" t="s">
        <v>54</v>
      </c>
      <c r="C853" s="17" t="s">
        <v>6149</v>
      </c>
      <c r="D853" s="44" t="s">
        <v>319</v>
      </c>
      <c r="E853" s="17">
        <v>4.35</v>
      </c>
      <c r="F853" s="45">
        <v>5000</v>
      </c>
      <c r="G853" s="46">
        <v>20191115</v>
      </c>
      <c r="H853" s="46">
        <v>20201115</v>
      </c>
      <c r="I853" s="17">
        <v>83.38</v>
      </c>
      <c r="J853" s="30">
        <v>20200331</v>
      </c>
      <c r="K853" s="17" t="s">
        <v>4199</v>
      </c>
      <c r="L853" s="17">
        <v>4.35</v>
      </c>
      <c r="M853" s="44" t="s">
        <v>87</v>
      </c>
      <c r="N853" s="44" t="s">
        <v>6150</v>
      </c>
      <c r="O853" s="44" t="s">
        <v>6151</v>
      </c>
      <c r="P853" s="17" t="s">
        <v>4202</v>
      </c>
      <c r="Q853" s="17" t="s">
        <v>4202</v>
      </c>
      <c r="R853" s="17" t="str">
        <f>VLOOKUP(O853,[22]Sheet1!$O$4:$R$61,4,FALSE)</f>
        <v>张俊岭</v>
      </c>
      <c r="S853" s="74" t="str">
        <f>VLOOKUP(O853,[22]Sheet1!$O$4:$S$61,5,FALSE)</f>
        <v>623059137803372928</v>
      </c>
      <c r="T853" s="9"/>
    </row>
    <row r="854" customHeight="1" spans="1:20">
      <c r="A854" s="17">
        <v>851</v>
      </c>
      <c r="B854" s="17" t="s">
        <v>54</v>
      </c>
      <c r="C854" s="17" t="s">
        <v>5183</v>
      </c>
      <c r="D854" s="44" t="s">
        <v>2496</v>
      </c>
      <c r="E854" s="17">
        <v>4.35</v>
      </c>
      <c r="F854" s="45">
        <v>10000</v>
      </c>
      <c r="G854" s="46">
        <v>20191115</v>
      </c>
      <c r="H854" s="46">
        <v>20201115</v>
      </c>
      <c r="I854" s="17">
        <v>166.75</v>
      </c>
      <c r="J854" s="30">
        <v>20200331</v>
      </c>
      <c r="K854" s="17" t="s">
        <v>4199</v>
      </c>
      <c r="L854" s="17">
        <v>4.35</v>
      </c>
      <c r="M854" s="44" t="s">
        <v>87</v>
      </c>
      <c r="N854" s="44" t="s">
        <v>6152</v>
      </c>
      <c r="O854" s="44" t="s">
        <v>6153</v>
      </c>
      <c r="P854" s="17" t="s">
        <v>4202</v>
      </c>
      <c r="Q854" s="17" t="s">
        <v>4202</v>
      </c>
      <c r="R854" s="17" t="str">
        <f>VLOOKUP(O854,[22]Sheet1!$O$4:$R$61,4,FALSE)</f>
        <v>蒋立</v>
      </c>
      <c r="S854" s="74" t="str">
        <f>VLOOKUP(O854,[22]Sheet1!$O$4:$S$61,5,FALSE)</f>
        <v>623059137803569242</v>
      </c>
      <c r="T854" s="9"/>
    </row>
    <row r="855" customHeight="1" spans="1:20">
      <c r="A855" s="17">
        <v>852</v>
      </c>
      <c r="B855" s="17" t="s">
        <v>54</v>
      </c>
      <c r="C855" s="17" t="s">
        <v>5183</v>
      </c>
      <c r="D855" s="44" t="s">
        <v>2499</v>
      </c>
      <c r="E855" s="17">
        <v>4.35</v>
      </c>
      <c r="F855" s="45">
        <v>30000</v>
      </c>
      <c r="G855" s="46">
        <v>20191115</v>
      </c>
      <c r="H855" s="46">
        <v>20201115</v>
      </c>
      <c r="I855" s="17">
        <v>500.25</v>
      </c>
      <c r="J855" s="30">
        <v>20200331</v>
      </c>
      <c r="K855" s="17" t="s">
        <v>4199</v>
      </c>
      <c r="L855" s="17">
        <v>4.35</v>
      </c>
      <c r="M855" s="44" t="s">
        <v>87</v>
      </c>
      <c r="N855" s="44" t="s">
        <v>6152</v>
      </c>
      <c r="O855" s="44" t="s">
        <v>6154</v>
      </c>
      <c r="P855" s="17" t="s">
        <v>4202</v>
      </c>
      <c r="Q855" s="17" t="s">
        <v>4202</v>
      </c>
      <c r="R855" s="17" t="str">
        <f>VLOOKUP(O855,[22]Sheet1!$O$4:$R$61,4,FALSE)</f>
        <v>蒋文岗</v>
      </c>
      <c r="S855" s="74" t="str">
        <f>VLOOKUP(O855,[22]Sheet1!$O$4:$S$61,5,FALSE)</f>
        <v>623059137803569259</v>
      </c>
      <c r="T855" s="9"/>
    </row>
    <row r="856" customHeight="1" spans="1:20">
      <c r="A856" s="17">
        <v>853</v>
      </c>
      <c r="B856" s="17" t="s">
        <v>54</v>
      </c>
      <c r="C856" s="17" t="s">
        <v>6155</v>
      </c>
      <c r="D856" s="44" t="s">
        <v>393</v>
      </c>
      <c r="E856" s="17">
        <v>4.35</v>
      </c>
      <c r="F856" s="45">
        <v>5000</v>
      </c>
      <c r="G856" s="46">
        <v>20191115</v>
      </c>
      <c r="H856" s="46">
        <v>20201115</v>
      </c>
      <c r="I856" s="17">
        <v>83.38</v>
      </c>
      <c r="J856" s="30">
        <v>20200331</v>
      </c>
      <c r="K856" s="17" t="s">
        <v>4199</v>
      </c>
      <c r="L856" s="17">
        <v>4.35</v>
      </c>
      <c r="M856" s="44" t="s">
        <v>87</v>
      </c>
      <c r="N856" s="44" t="s">
        <v>6156</v>
      </c>
      <c r="O856" s="44" t="s">
        <v>6157</v>
      </c>
      <c r="P856" s="17" t="s">
        <v>4202</v>
      </c>
      <c r="Q856" s="17" t="s">
        <v>4202</v>
      </c>
      <c r="R856" s="17" t="str">
        <f>VLOOKUP(O856,[22]Sheet1!$O$4:$R$61,4,FALSE)</f>
        <v>张永超</v>
      </c>
      <c r="S856" s="74" t="str">
        <f>VLOOKUP(O856,[22]Sheet1!$O$4:$S$61,5,FALSE)</f>
        <v>623059137803569184</v>
      </c>
      <c r="T856" s="9"/>
    </row>
    <row r="857" customHeight="1" spans="1:20">
      <c r="A857" s="17">
        <v>854</v>
      </c>
      <c r="B857" s="17" t="s">
        <v>54</v>
      </c>
      <c r="C857" s="17" t="s">
        <v>6139</v>
      </c>
      <c r="D857" s="44" t="s">
        <v>2379</v>
      </c>
      <c r="E857" s="17">
        <v>4.35</v>
      </c>
      <c r="F857" s="45">
        <v>20000</v>
      </c>
      <c r="G857" s="46">
        <v>20191119</v>
      </c>
      <c r="H857" s="46">
        <v>20201119</v>
      </c>
      <c r="I857" s="17">
        <v>323.83</v>
      </c>
      <c r="J857" s="30">
        <v>20200331</v>
      </c>
      <c r="K857" s="17" t="s">
        <v>4199</v>
      </c>
      <c r="L857" s="17">
        <v>4.35</v>
      </c>
      <c r="M857" s="44" t="s">
        <v>87</v>
      </c>
      <c r="N857" s="44" t="s">
        <v>6158</v>
      </c>
      <c r="O857" s="44" t="s">
        <v>6159</v>
      </c>
      <c r="P857" s="17" t="s">
        <v>4202</v>
      </c>
      <c r="Q857" s="17" t="s">
        <v>4202</v>
      </c>
      <c r="R857" s="17" t="str">
        <f>VLOOKUP(O857,[22]Sheet1!$O$4:$R$61,4,FALSE)</f>
        <v>陈海龙</v>
      </c>
      <c r="S857" s="74" t="str">
        <f>VLOOKUP(O857,[22]Sheet1!$O$4:$S$61,5,FALSE)</f>
        <v>00000160052723780889</v>
      </c>
      <c r="T857" s="9"/>
    </row>
    <row r="858" customHeight="1" spans="1:20">
      <c r="A858" s="17">
        <v>855</v>
      </c>
      <c r="B858" s="17" t="s">
        <v>54</v>
      </c>
      <c r="C858" s="17" t="s">
        <v>6160</v>
      </c>
      <c r="D858" s="44" t="s">
        <v>2500</v>
      </c>
      <c r="E858" s="17">
        <v>4.35</v>
      </c>
      <c r="F858" s="45">
        <v>50000</v>
      </c>
      <c r="G858" s="46">
        <v>20191121</v>
      </c>
      <c r="H858" s="46">
        <v>20201121</v>
      </c>
      <c r="I858" s="17">
        <v>797.5</v>
      </c>
      <c r="J858" s="30">
        <v>20200331</v>
      </c>
      <c r="K858" s="17" t="s">
        <v>4199</v>
      </c>
      <c r="L858" s="17">
        <v>4.35</v>
      </c>
      <c r="M858" s="44" t="s">
        <v>150</v>
      </c>
      <c r="N858" s="44" t="s">
        <v>6161</v>
      </c>
      <c r="O858" s="44" t="s">
        <v>6162</v>
      </c>
      <c r="P858" s="17" t="s">
        <v>4202</v>
      </c>
      <c r="Q858" s="17" t="s">
        <v>4202</v>
      </c>
      <c r="R858" s="17" t="str">
        <f>VLOOKUP(O858,[22]Sheet1!$O$4:$R$61,4,FALSE)</f>
        <v>马振龙</v>
      </c>
      <c r="S858" s="17" t="str">
        <f>VLOOKUP(O858,[22]Sheet1!$O$4:$S$61,5,FALSE)</f>
        <v>00000026566523783889</v>
      </c>
      <c r="T858" s="9"/>
    </row>
    <row r="859" customHeight="1" spans="1:20">
      <c r="A859" s="17">
        <v>856</v>
      </c>
      <c r="B859" s="17" t="s">
        <v>54</v>
      </c>
      <c r="C859" s="17" t="s">
        <v>6114</v>
      </c>
      <c r="D859" s="44" t="s">
        <v>6163</v>
      </c>
      <c r="E859" s="17">
        <v>4.35</v>
      </c>
      <c r="F859" s="45">
        <v>50000</v>
      </c>
      <c r="G859" s="46">
        <v>20191126</v>
      </c>
      <c r="H859" s="46">
        <v>20201115</v>
      </c>
      <c r="I859" s="17">
        <v>767.29</v>
      </c>
      <c r="J859" s="30">
        <v>20200331</v>
      </c>
      <c r="K859" s="17" t="s">
        <v>4199</v>
      </c>
      <c r="L859" s="17">
        <v>4.35</v>
      </c>
      <c r="M859" s="44" t="s">
        <v>87</v>
      </c>
      <c r="N859" s="44" t="s">
        <v>6164</v>
      </c>
      <c r="O859" s="44" t="s">
        <v>6165</v>
      </c>
      <c r="P859" s="17" t="s">
        <v>4202</v>
      </c>
      <c r="Q859" s="17" t="s">
        <v>4202</v>
      </c>
      <c r="R859" s="17" t="str">
        <f>VLOOKUP(O859,[22]Sheet1!$O$4:$R$61,4,FALSE)</f>
        <v>于海亮</v>
      </c>
      <c r="S859" s="17" t="str">
        <f>VLOOKUP(O859,[22]Sheet1!$O$4:$S$61,5,FALSE)</f>
        <v>37805002200030433</v>
      </c>
      <c r="T859" s="9"/>
    </row>
    <row r="860" customHeight="1" spans="1:20">
      <c r="A860" s="17">
        <v>857</v>
      </c>
      <c r="B860" s="17" t="s">
        <v>54</v>
      </c>
      <c r="C860" s="17" t="s">
        <v>6117</v>
      </c>
      <c r="D860" s="44" t="s">
        <v>2502</v>
      </c>
      <c r="E860" s="17">
        <v>4.35</v>
      </c>
      <c r="F860" s="45">
        <v>50000</v>
      </c>
      <c r="G860" s="46">
        <v>20191128</v>
      </c>
      <c r="H860" s="46">
        <v>20201128</v>
      </c>
      <c r="I860" s="17">
        <v>755.21</v>
      </c>
      <c r="J860" s="30">
        <v>20200331</v>
      </c>
      <c r="K860" s="17" t="s">
        <v>4199</v>
      </c>
      <c r="L860" s="17">
        <v>4.35</v>
      </c>
      <c r="M860" s="44" t="s">
        <v>87</v>
      </c>
      <c r="N860" s="44" t="s">
        <v>6166</v>
      </c>
      <c r="O860" s="44" t="s">
        <v>6167</v>
      </c>
      <c r="P860" s="17" t="s">
        <v>4202</v>
      </c>
      <c r="Q860" s="17" t="s">
        <v>4202</v>
      </c>
      <c r="R860" s="17" t="str">
        <f>VLOOKUP(O860,[22]Sheet1!$O$4:$R$61,4,FALSE)</f>
        <v>陈连军</v>
      </c>
      <c r="S860" s="74" t="str">
        <f>VLOOKUP(O860,[22]Sheet1!$O$4:$S$61,5,FALSE)</f>
        <v>623059137803628261</v>
      </c>
      <c r="T860" s="9"/>
    </row>
    <row r="861" customHeight="1" spans="1:20">
      <c r="A861" s="17">
        <v>858</v>
      </c>
      <c r="B861" s="17" t="s">
        <v>54</v>
      </c>
      <c r="C861" s="17" t="s">
        <v>6117</v>
      </c>
      <c r="D861" s="44" t="s">
        <v>397</v>
      </c>
      <c r="E861" s="17">
        <v>4.35</v>
      </c>
      <c r="F861" s="45">
        <v>5000</v>
      </c>
      <c r="G861" s="46">
        <v>20191128</v>
      </c>
      <c r="H861" s="46">
        <v>20201128</v>
      </c>
      <c r="I861" s="17">
        <v>75.52</v>
      </c>
      <c r="J861" s="30">
        <v>20200331</v>
      </c>
      <c r="K861" s="17" t="s">
        <v>4199</v>
      </c>
      <c r="L861" s="17">
        <v>4.35</v>
      </c>
      <c r="M861" s="44" t="s">
        <v>87</v>
      </c>
      <c r="N861" s="44" t="s">
        <v>6168</v>
      </c>
      <c r="O861" s="44" t="s">
        <v>6169</v>
      </c>
      <c r="P861" s="17" t="s">
        <v>4202</v>
      </c>
      <c r="Q861" s="17" t="s">
        <v>4202</v>
      </c>
      <c r="R861" s="17" t="str">
        <f>VLOOKUP(O861,[22]Sheet1!$O$4:$R$61,4,FALSE)</f>
        <v>李高峰</v>
      </c>
      <c r="S861" s="17" t="str">
        <f>VLOOKUP(O861,[22]Sheet1!$O$4:$S$61,5,FALSE)</f>
        <v>000000163246613780889</v>
      </c>
      <c r="T861" s="9"/>
    </row>
    <row r="862" customHeight="1" spans="1:20">
      <c r="A862" s="17">
        <v>859</v>
      </c>
      <c r="B862" s="17" t="s">
        <v>54</v>
      </c>
      <c r="C862" s="17" t="s">
        <v>6170</v>
      </c>
      <c r="D862" s="44" t="s">
        <v>3893</v>
      </c>
      <c r="E862" s="17">
        <v>4.35</v>
      </c>
      <c r="F862" s="45">
        <v>5000</v>
      </c>
      <c r="G862" s="46">
        <v>20191128</v>
      </c>
      <c r="H862" s="46">
        <v>20201128</v>
      </c>
      <c r="I862" s="17">
        <v>70.09</v>
      </c>
      <c r="J862" s="30">
        <v>20200323</v>
      </c>
      <c r="K862" s="17" t="s">
        <v>4333</v>
      </c>
      <c r="L862" s="17">
        <v>4.35</v>
      </c>
      <c r="M862" s="44" t="s">
        <v>87</v>
      </c>
      <c r="N862" s="17" t="s">
        <v>6171</v>
      </c>
      <c r="O862" s="17" t="s">
        <v>6172</v>
      </c>
      <c r="P862" s="17" t="s">
        <v>4202</v>
      </c>
      <c r="Q862" s="17" t="s">
        <v>4202</v>
      </c>
      <c r="R862" s="17" t="str">
        <f>VLOOKUP(O862,[22]Sheet1!$O$4:$R$61,4,FALSE)</f>
        <v>于红喜</v>
      </c>
      <c r="S862" s="74" t="str">
        <f>VLOOKUP(O862,[22]Sheet1!$O$4:$S$61,5,FALSE)</f>
        <v>623059137803569457</v>
      </c>
      <c r="T862" s="9"/>
    </row>
    <row r="863" customHeight="1" spans="1:20">
      <c r="A863" s="17">
        <v>860</v>
      </c>
      <c r="B863" s="17" t="s">
        <v>54</v>
      </c>
      <c r="C863" s="17" t="s">
        <v>6160</v>
      </c>
      <c r="D863" s="44" t="s">
        <v>2503</v>
      </c>
      <c r="E863" s="17">
        <v>4.35</v>
      </c>
      <c r="F863" s="45">
        <v>50000</v>
      </c>
      <c r="G863" s="46">
        <v>20191129</v>
      </c>
      <c r="H863" s="46">
        <v>20201129</v>
      </c>
      <c r="I863" s="17">
        <v>749.17</v>
      </c>
      <c r="J863" s="30">
        <v>20200331</v>
      </c>
      <c r="K863" s="17" t="s">
        <v>4199</v>
      </c>
      <c r="L863" s="17">
        <v>4.35</v>
      </c>
      <c r="M863" s="44" t="s">
        <v>27</v>
      </c>
      <c r="N863" s="44" t="s">
        <v>6161</v>
      </c>
      <c r="O863" s="44" t="s">
        <v>6173</v>
      </c>
      <c r="P863" s="17" t="s">
        <v>4202</v>
      </c>
      <c r="Q863" s="17" t="s">
        <v>4202</v>
      </c>
      <c r="R863" s="17" t="str">
        <f>VLOOKUP(O863,[22]Sheet1!$O$4:$R$61,4,FALSE)</f>
        <v>马保亮</v>
      </c>
      <c r="S863" s="17" t="str">
        <f>VLOOKUP(O863,[22]Sheet1!$O$4:$S$61,5,FALSE)</f>
        <v>00000160063393784889</v>
      </c>
      <c r="T863" s="9"/>
    </row>
    <row r="864" customHeight="1" spans="1:20">
      <c r="A864" s="17">
        <v>861</v>
      </c>
      <c r="B864" s="17" t="s">
        <v>54</v>
      </c>
      <c r="C864" s="17" t="s">
        <v>6117</v>
      </c>
      <c r="D864" s="44" t="s">
        <v>2504</v>
      </c>
      <c r="E864" s="17">
        <v>4.35</v>
      </c>
      <c r="F864" s="45">
        <v>50000</v>
      </c>
      <c r="G864" s="46">
        <v>20191203</v>
      </c>
      <c r="H864" s="46">
        <v>20201203</v>
      </c>
      <c r="I864" s="17">
        <v>718.96</v>
      </c>
      <c r="J864" s="30">
        <v>20200331</v>
      </c>
      <c r="K864" s="17" t="s">
        <v>4199</v>
      </c>
      <c r="L864" s="17">
        <v>4.35</v>
      </c>
      <c r="M864" s="44" t="s">
        <v>150</v>
      </c>
      <c r="N864" s="44" t="s">
        <v>6118</v>
      </c>
      <c r="O864" s="44" t="s">
        <v>6174</v>
      </c>
      <c r="P864" s="17" t="s">
        <v>4202</v>
      </c>
      <c r="Q864" s="17" t="s">
        <v>4202</v>
      </c>
      <c r="R864" s="17" t="str">
        <f>VLOOKUP(O864,[22]Sheet1!$O$4:$R$61,4,FALSE)</f>
        <v>赵丽</v>
      </c>
      <c r="S864" s="17" t="str">
        <f>VLOOKUP(O864,[22]Sheet1!$O$4:$S$61,5,FALSE)</f>
        <v>00000162883803780889</v>
      </c>
      <c r="T864" s="9"/>
    </row>
    <row r="865" customHeight="1" spans="1:20">
      <c r="A865" s="17">
        <v>862</v>
      </c>
      <c r="B865" s="17" t="s">
        <v>54</v>
      </c>
      <c r="C865" s="17" t="s">
        <v>6117</v>
      </c>
      <c r="D865" s="44" t="s">
        <v>2505</v>
      </c>
      <c r="E865" s="17">
        <v>4.35</v>
      </c>
      <c r="F865" s="45">
        <v>5000</v>
      </c>
      <c r="G865" s="46">
        <v>20191206</v>
      </c>
      <c r="H865" s="46">
        <v>20201206</v>
      </c>
      <c r="I865" s="17">
        <v>70.08</v>
      </c>
      <c r="J865" s="30">
        <v>20200331</v>
      </c>
      <c r="K865" s="17" t="s">
        <v>4199</v>
      </c>
      <c r="L865" s="17">
        <v>4.35</v>
      </c>
      <c r="M865" s="44" t="s">
        <v>87</v>
      </c>
      <c r="N865" s="44" t="s">
        <v>6175</v>
      </c>
      <c r="O865" s="44" t="s">
        <v>6176</v>
      </c>
      <c r="P865" s="17" t="s">
        <v>4202</v>
      </c>
      <c r="Q865" s="17" t="s">
        <v>4202</v>
      </c>
      <c r="R865" s="17" t="str">
        <f>VLOOKUP(O865,[22]Sheet1!$O$4:$R$61,4,FALSE)</f>
        <v>李红运</v>
      </c>
      <c r="S865" s="74" t="str">
        <f>VLOOKUP(O865,[22]Sheet1!$O$4:$S$61,5,FALSE)</f>
        <v>623059137803569192</v>
      </c>
      <c r="T865" s="9"/>
    </row>
    <row r="866" customHeight="1" spans="1:20">
      <c r="A866" s="17">
        <v>863</v>
      </c>
      <c r="B866" s="17" t="s">
        <v>54</v>
      </c>
      <c r="C866" s="17" t="s">
        <v>6177</v>
      </c>
      <c r="D866" s="44" t="s">
        <v>2506</v>
      </c>
      <c r="E866" s="17">
        <v>4.35</v>
      </c>
      <c r="F866" s="45">
        <v>5000</v>
      </c>
      <c r="G866" s="46">
        <v>20191206</v>
      </c>
      <c r="H866" s="46">
        <v>20201206</v>
      </c>
      <c r="I866" s="17">
        <v>70.08</v>
      </c>
      <c r="J866" s="30">
        <v>20200331</v>
      </c>
      <c r="K866" s="17" t="s">
        <v>4199</v>
      </c>
      <c r="L866" s="17">
        <v>4.35</v>
      </c>
      <c r="M866" s="44" t="s">
        <v>87</v>
      </c>
      <c r="N866" s="44" t="s">
        <v>6178</v>
      </c>
      <c r="O866" s="44" t="s">
        <v>6179</v>
      </c>
      <c r="P866" s="17" t="s">
        <v>4202</v>
      </c>
      <c r="Q866" s="17" t="s">
        <v>4202</v>
      </c>
      <c r="R866" s="17" t="str">
        <f>VLOOKUP(O866,[22]Sheet1!$O$4:$R$61,4,FALSE)</f>
        <v>张玉志</v>
      </c>
      <c r="S866" s="17" t="str">
        <f>VLOOKUP(O866,[22]Sheet1!$O$4:$S$61,5,FALSE)</f>
        <v>00000026786573780889</v>
      </c>
      <c r="T866" s="9"/>
    </row>
    <row r="867" customHeight="1" spans="1:20">
      <c r="A867" s="17">
        <v>864</v>
      </c>
      <c r="B867" s="17" t="s">
        <v>54</v>
      </c>
      <c r="C867" s="17" t="s">
        <v>6142</v>
      </c>
      <c r="D867" s="44" t="s">
        <v>2507</v>
      </c>
      <c r="E867" s="17">
        <v>4.35</v>
      </c>
      <c r="F867" s="45">
        <v>5000</v>
      </c>
      <c r="G867" s="46">
        <v>20191210</v>
      </c>
      <c r="H867" s="46">
        <v>20201210</v>
      </c>
      <c r="I867" s="17">
        <v>67.67</v>
      </c>
      <c r="J867" s="30">
        <v>20200331</v>
      </c>
      <c r="K867" s="17" t="s">
        <v>4199</v>
      </c>
      <c r="L867" s="17">
        <v>4.35</v>
      </c>
      <c r="M867" s="44" t="s">
        <v>87</v>
      </c>
      <c r="N867" s="44" t="s">
        <v>6180</v>
      </c>
      <c r="O867" s="44" t="s">
        <v>6181</v>
      </c>
      <c r="P867" s="17" t="s">
        <v>4202</v>
      </c>
      <c r="Q867" s="17" t="s">
        <v>4202</v>
      </c>
      <c r="R867" s="17" t="str">
        <f>VLOOKUP(O867,[22]Sheet1!$O$4:$R$61,4,FALSE)</f>
        <v>孙运东</v>
      </c>
      <c r="S867" s="17" t="str">
        <f>VLOOKUP(O867,[22]Sheet1!$O$4:$S$61,5,FALSE)</f>
        <v>623059137802163740</v>
      </c>
      <c r="T867" s="9"/>
    </row>
    <row r="868" customHeight="1" spans="1:20">
      <c r="A868" s="17">
        <v>865</v>
      </c>
      <c r="B868" s="17" t="s">
        <v>54</v>
      </c>
      <c r="C868" s="17" t="s">
        <v>6182</v>
      </c>
      <c r="D868" s="44" t="s">
        <v>2508</v>
      </c>
      <c r="E868" s="17">
        <v>4.35</v>
      </c>
      <c r="F868" s="45">
        <v>5000</v>
      </c>
      <c r="G868" s="46">
        <v>20191211</v>
      </c>
      <c r="H868" s="46">
        <v>20201206</v>
      </c>
      <c r="I868" s="17">
        <v>67.06</v>
      </c>
      <c r="J868" s="30">
        <v>20200331</v>
      </c>
      <c r="K868" s="17" t="s">
        <v>4199</v>
      </c>
      <c r="L868" s="17">
        <v>4.35</v>
      </c>
      <c r="M868" s="44" t="s">
        <v>87</v>
      </c>
      <c r="N868" s="44" t="s">
        <v>6183</v>
      </c>
      <c r="O868" s="44" t="s">
        <v>6184</v>
      </c>
      <c r="P868" s="17" t="s">
        <v>4202</v>
      </c>
      <c r="Q868" s="17" t="s">
        <v>4202</v>
      </c>
      <c r="R868" s="17" t="str">
        <f>VLOOKUP(O868,[22]Sheet1!$O$4:$R$61,4,FALSE)</f>
        <v>胡春林</v>
      </c>
      <c r="S868" s="74" t="str">
        <f>VLOOKUP(O868,[22]Sheet1!$O$4:$S$61,5,FALSE)</f>
        <v>37805002400026915</v>
      </c>
      <c r="T868" s="9"/>
    </row>
    <row r="869" customHeight="1" spans="1:20">
      <c r="A869" s="17">
        <v>866</v>
      </c>
      <c r="B869" s="17" t="s">
        <v>54</v>
      </c>
      <c r="C869" s="17" t="s">
        <v>6182</v>
      </c>
      <c r="D869" s="44" t="s">
        <v>398</v>
      </c>
      <c r="E869" s="17">
        <v>4.35</v>
      </c>
      <c r="F869" s="45">
        <v>5000</v>
      </c>
      <c r="G869" s="46">
        <v>20191211</v>
      </c>
      <c r="H869" s="46">
        <v>20201206</v>
      </c>
      <c r="I869" s="17">
        <v>67.06</v>
      </c>
      <c r="J869" s="30">
        <v>20200331</v>
      </c>
      <c r="K869" s="17" t="s">
        <v>4199</v>
      </c>
      <c r="L869" s="17">
        <v>4.35</v>
      </c>
      <c r="M869" s="44" t="s">
        <v>87</v>
      </c>
      <c r="N869" s="44" t="s">
        <v>6175</v>
      </c>
      <c r="O869" s="44" t="s">
        <v>6185</v>
      </c>
      <c r="P869" s="17" t="s">
        <v>4202</v>
      </c>
      <c r="Q869" s="17" t="s">
        <v>4202</v>
      </c>
      <c r="R869" s="17" t="str">
        <f>VLOOKUP(O869,[22]Sheet1!$O$4:$R$61,4,FALSE)</f>
        <v>李子华</v>
      </c>
      <c r="S869" s="74" t="str">
        <f>VLOOKUP(O869,[22]Sheet1!$O$4:$S$61,5,FALSE)</f>
        <v>00000026776503788889</v>
      </c>
      <c r="T869" s="9"/>
    </row>
    <row r="870" customHeight="1" spans="1:20">
      <c r="A870" s="17">
        <v>867</v>
      </c>
      <c r="B870" s="17" t="s">
        <v>54</v>
      </c>
      <c r="C870" s="17" t="s">
        <v>5196</v>
      </c>
      <c r="D870" s="44" t="s">
        <v>2509</v>
      </c>
      <c r="E870" s="17">
        <v>4.35</v>
      </c>
      <c r="F870" s="45">
        <v>5000</v>
      </c>
      <c r="G870" s="46">
        <v>20191219</v>
      </c>
      <c r="H870" s="46">
        <v>20201219</v>
      </c>
      <c r="I870" s="17">
        <v>62.23</v>
      </c>
      <c r="J870" s="30">
        <v>20200331</v>
      </c>
      <c r="K870" s="17" t="s">
        <v>4199</v>
      </c>
      <c r="L870" s="17">
        <v>4.35</v>
      </c>
      <c r="M870" s="44" t="s">
        <v>87</v>
      </c>
      <c r="N870" s="44" t="s">
        <v>6131</v>
      </c>
      <c r="O870" s="44" t="s">
        <v>6186</v>
      </c>
      <c r="P870" s="17" t="s">
        <v>4202</v>
      </c>
      <c r="Q870" s="17" t="s">
        <v>4202</v>
      </c>
      <c r="R870" s="17" t="str">
        <f>VLOOKUP(O870,[22]Sheet1!$O$4:$R$61,4,FALSE)</f>
        <v>李金风</v>
      </c>
      <c r="S870" s="74" t="str">
        <f>VLOOKUP(O870,[22]Sheet1!$O$4:$S$61,5,FALSE)</f>
        <v>623059137801071456</v>
      </c>
      <c r="T870" s="9"/>
    </row>
    <row r="871" customHeight="1" spans="1:20">
      <c r="A871" s="17">
        <v>868</v>
      </c>
      <c r="B871" s="17" t="s">
        <v>54</v>
      </c>
      <c r="C871" s="17" t="s">
        <v>6187</v>
      </c>
      <c r="D871" s="44" t="s">
        <v>2510</v>
      </c>
      <c r="E871" s="17">
        <v>4.35</v>
      </c>
      <c r="F871" s="45">
        <v>40000</v>
      </c>
      <c r="G871" s="46">
        <v>20191226</v>
      </c>
      <c r="H871" s="46">
        <v>20201226</v>
      </c>
      <c r="I871" s="17">
        <v>464</v>
      </c>
      <c r="J871" s="30">
        <v>20200331</v>
      </c>
      <c r="K871" s="17" t="s">
        <v>4199</v>
      </c>
      <c r="L871" s="17">
        <v>4.35</v>
      </c>
      <c r="M871" s="44" t="s">
        <v>87</v>
      </c>
      <c r="N871" s="44" t="s">
        <v>6188</v>
      </c>
      <c r="O871" s="44" t="s">
        <v>6189</v>
      </c>
      <c r="P871" s="17" t="s">
        <v>4202</v>
      </c>
      <c r="Q871" s="17" t="s">
        <v>4202</v>
      </c>
      <c r="R871" s="17" t="str">
        <f>VLOOKUP(O871,[22]Sheet1!$O$4:$R$61,4,FALSE)</f>
        <v>赵辉</v>
      </c>
      <c r="S871" s="74" t="str">
        <f>VLOOKUP(O871,[22]Sheet1!$O$4:$S$61,5,FALSE)</f>
        <v>623059137803569176</v>
      </c>
      <c r="T871" s="9"/>
    </row>
    <row r="872" customHeight="1" spans="1:20">
      <c r="A872" s="17">
        <v>869</v>
      </c>
      <c r="B872" s="17" t="s">
        <v>54</v>
      </c>
      <c r="C872" s="17" t="s">
        <v>6170</v>
      </c>
      <c r="D872" s="44" t="s">
        <v>2511</v>
      </c>
      <c r="E872" s="17">
        <v>4.35</v>
      </c>
      <c r="F872" s="45">
        <v>10000</v>
      </c>
      <c r="G872" s="46">
        <v>20200305</v>
      </c>
      <c r="H872" s="46">
        <v>20210305</v>
      </c>
      <c r="I872" s="17">
        <v>31.42</v>
      </c>
      <c r="J872" s="30">
        <v>20200331</v>
      </c>
      <c r="K872" s="17" t="s">
        <v>4199</v>
      </c>
      <c r="L872" s="17">
        <v>4.35</v>
      </c>
      <c r="M872" s="44" t="s">
        <v>2512</v>
      </c>
      <c r="N872" s="44" t="s">
        <v>6190</v>
      </c>
      <c r="O872" s="44" t="s">
        <v>6191</v>
      </c>
      <c r="P872" s="17" t="s">
        <v>4202</v>
      </c>
      <c r="Q872" s="17" t="s">
        <v>4202</v>
      </c>
      <c r="R872" s="17" t="str">
        <f>VLOOKUP(O872,[22]Sheet1!$O$4:$R$61,4,FALSE)</f>
        <v>张刘朋</v>
      </c>
      <c r="S872" s="74" t="str">
        <f>VLOOKUP(O872,[22]Sheet1!$O$4:$S$61,5,FALSE)</f>
        <v>623059137803717304</v>
      </c>
      <c r="T872" s="9"/>
    </row>
    <row r="873" customHeight="1" spans="1:20">
      <c r="A873" s="17">
        <v>870</v>
      </c>
      <c r="B873" s="17" t="s">
        <v>54</v>
      </c>
      <c r="C873" s="17" t="s">
        <v>6192</v>
      </c>
      <c r="D873" s="44" t="s">
        <v>2513</v>
      </c>
      <c r="E873" s="17">
        <v>4.35</v>
      </c>
      <c r="F873" s="45">
        <v>10000</v>
      </c>
      <c r="G873" s="46">
        <v>20200313</v>
      </c>
      <c r="H873" s="46">
        <v>20210313</v>
      </c>
      <c r="I873" s="17">
        <v>21.75</v>
      </c>
      <c r="J873" s="30">
        <v>20200331</v>
      </c>
      <c r="K873" s="17" t="s">
        <v>4199</v>
      </c>
      <c r="L873" s="17">
        <v>4.35</v>
      </c>
      <c r="M873" s="44" t="s">
        <v>87</v>
      </c>
      <c r="N873" s="44" t="s">
        <v>6193</v>
      </c>
      <c r="O873" s="44" t="s">
        <v>6194</v>
      </c>
      <c r="P873" s="17" t="s">
        <v>4202</v>
      </c>
      <c r="Q873" s="17" t="s">
        <v>4202</v>
      </c>
      <c r="R873" s="17" t="str">
        <f>VLOOKUP(O873,[22]Sheet1!$O$4:$R$61,4,FALSE)</f>
        <v>范东兴</v>
      </c>
      <c r="S873" s="17" t="str">
        <f>VLOOKUP(O873,[22]Sheet1!$O$4:$S$61,5,FALSE)</f>
        <v>623059137802751296</v>
      </c>
      <c r="T873" s="9"/>
    </row>
    <row r="874" customHeight="1" spans="1:20">
      <c r="A874" s="17">
        <v>871</v>
      </c>
      <c r="B874" s="17" t="s">
        <v>54</v>
      </c>
      <c r="C874" s="17" t="s">
        <v>6120</v>
      </c>
      <c r="D874" s="44" t="s">
        <v>2514</v>
      </c>
      <c r="E874" s="17">
        <v>4.35</v>
      </c>
      <c r="F874" s="45">
        <v>10000</v>
      </c>
      <c r="G874" s="46">
        <v>20200313</v>
      </c>
      <c r="H874" s="46">
        <v>20210313</v>
      </c>
      <c r="I874" s="17">
        <v>21.75</v>
      </c>
      <c r="J874" s="30">
        <v>20200331</v>
      </c>
      <c r="K874" s="17" t="s">
        <v>4199</v>
      </c>
      <c r="L874" s="17">
        <v>4.35</v>
      </c>
      <c r="M874" s="44" t="s">
        <v>87</v>
      </c>
      <c r="N874" s="44" t="s">
        <v>6121</v>
      </c>
      <c r="O874" s="44" t="s">
        <v>6195</v>
      </c>
      <c r="P874" s="17" t="s">
        <v>4202</v>
      </c>
      <c r="Q874" s="17" t="s">
        <v>4202</v>
      </c>
      <c r="R874" s="17" t="str">
        <f>VLOOKUP(O874,[22]Sheet1!$O$4:$R$61,4,FALSE)</f>
        <v>丁守海</v>
      </c>
      <c r="S874" s="74" t="str">
        <f>VLOOKUP(O874,[22]Sheet1!$O$4:$S$61,5,FALSE)</f>
        <v>623059137803716892</v>
      </c>
      <c r="T874" s="9"/>
    </row>
    <row r="875" customHeight="1" spans="1:20">
      <c r="A875" s="17">
        <v>872</v>
      </c>
      <c r="B875" s="17" t="s">
        <v>54</v>
      </c>
      <c r="C875" s="17" t="s">
        <v>6120</v>
      </c>
      <c r="D875" s="44" t="s">
        <v>2515</v>
      </c>
      <c r="E875" s="17">
        <v>4.35</v>
      </c>
      <c r="F875" s="45">
        <v>10000</v>
      </c>
      <c r="G875" s="46">
        <v>20200313</v>
      </c>
      <c r="H875" s="46">
        <v>20210313</v>
      </c>
      <c r="I875" s="17">
        <v>21.75</v>
      </c>
      <c r="J875" s="30">
        <v>20200331</v>
      </c>
      <c r="K875" s="17" t="s">
        <v>4199</v>
      </c>
      <c r="L875" s="17">
        <v>4.35</v>
      </c>
      <c r="M875" s="44" t="s">
        <v>87</v>
      </c>
      <c r="N875" s="44" t="s">
        <v>6121</v>
      </c>
      <c r="O875" s="44" t="s">
        <v>6196</v>
      </c>
      <c r="P875" s="17" t="s">
        <v>4202</v>
      </c>
      <c r="Q875" s="17" t="s">
        <v>4202</v>
      </c>
      <c r="R875" s="17" t="str">
        <f>VLOOKUP(O875,[22]Sheet1!$O$4:$R$61,4,FALSE)</f>
        <v>徐九</v>
      </c>
      <c r="S875" s="74" t="str">
        <f>VLOOKUP(O875,[22]Sheet1!$O$4:$S$61,5,FALSE)</f>
        <v>623059137803717411</v>
      </c>
      <c r="T875" s="9"/>
    </row>
    <row r="876" customHeight="1" spans="1:20">
      <c r="A876" s="17">
        <v>873</v>
      </c>
      <c r="B876" s="17" t="s">
        <v>54</v>
      </c>
      <c r="C876" s="17" t="s">
        <v>5183</v>
      </c>
      <c r="D876" s="44" t="s">
        <v>2516</v>
      </c>
      <c r="E876" s="17">
        <v>4.35</v>
      </c>
      <c r="F876" s="45">
        <v>10000</v>
      </c>
      <c r="G876" s="46">
        <v>20200313</v>
      </c>
      <c r="H876" s="46">
        <v>20210313</v>
      </c>
      <c r="I876" s="17">
        <v>21.75</v>
      </c>
      <c r="J876" s="30">
        <v>20200331</v>
      </c>
      <c r="K876" s="17" t="s">
        <v>4199</v>
      </c>
      <c r="L876" s="17">
        <v>4.35</v>
      </c>
      <c r="M876" s="44" t="s">
        <v>87</v>
      </c>
      <c r="N876" s="44" t="s">
        <v>6127</v>
      </c>
      <c r="O876" s="44" t="s">
        <v>6197</v>
      </c>
      <c r="P876" s="17" t="s">
        <v>4202</v>
      </c>
      <c r="Q876" s="17" t="s">
        <v>4202</v>
      </c>
      <c r="R876" s="17" t="str">
        <f>VLOOKUP(O876,[22]Sheet1!$O$4:$R$61,4,FALSE)</f>
        <v>王艳军</v>
      </c>
      <c r="S876" s="74" t="str">
        <f>VLOOKUP(O876,[22]Sheet1!$O$4:$S$61,5,FALSE)</f>
        <v>623059137803818029</v>
      </c>
      <c r="T876" s="9"/>
    </row>
    <row r="877" customHeight="1" spans="1:20">
      <c r="A877" s="17">
        <v>874</v>
      </c>
      <c r="B877" s="17" t="s">
        <v>54</v>
      </c>
      <c r="C877" s="17" t="s">
        <v>5183</v>
      </c>
      <c r="D877" s="44" t="s">
        <v>2517</v>
      </c>
      <c r="E877" s="17">
        <v>4.35</v>
      </c>
      <c r="F877" s="45">
        <v>10000</v>
      </c>
      <c r="G877" s="46">
        <v>20200313</v>
      </c>
      <c r="H877" s="46">
        <v>20210313</v>
      </c>
      <c r="I877" s="17">
        <v>21.75</v>
      </c>
      <c r="J877" s="30">
        <v>20200331</v>
      </c>
      <c r="K877" s="17" t="s">
        <v>4199</v>
      </c>
      <c r="L877" s="17">
        <v>4.35</v>
      </c>
      <c r="M877" s="44" t="s">
        <v>87</v>
      </c>
      <c r="N877" s="44" t="s">
        <v>6127</v>
      </c>
      <c r="O877" s="44" t="s">
        <v>6198</v>
      </c>
      <c r="P877" s="17" t="s">
        <v>4202</v>
      </c>
      <c r="Q877" s="17" t="s">
        <v>4202</v>
      </c>
      <c r="R877" s="17" t="str">
        <f>VLOOKUP(O877,[22]Sheet1!$O$4:$R$61,4,FALSE)</f>
        <v>王兵</v>
      </c>
      <c r="S877" s="17" t="str">
        <f>VLOOKUP(O877,[22]Sheet1!$O$4:$S$61,5,FALSE)</f>
        <v>623059137801723841</v>
      </c>
      <c r="T877" s="9"/>
    </row>
    <row r="878" customHeight="1" spans="1:20">
      <c r="A878" s="17">
        <v>875</v>
      </c>
      <c r="B878" s="17" t="s">
        <v>54</v>
      </c>
      <c r="C878" s="17" t="s">
        <v>5183</v>
      </c>
      <c r="D878" s="44" t="s">
        <v>2518</v>
      </c>
      <c r="E878" s="17">
        <v>4.35</v>
      </c>
      <c r="F878" s="45">
        <v>10000</v>
      </c>
      <c r="G878" s="46">
        <v>20200323</v>
      </c>
      <c r="H878" s="46">
        <v>20210323</v>
      </c>
      <c r="I878" s="17">
        <v>9.67</v>
      </c>
      <c r="J878" s="30">
        <v>20200331</v>
      </c>
      <c r="K878" s="17" t="s">
        <v>4199</v>
      </c>
      <c r="L878" s="17">
        <v>4.35</v>
      </c>
      <c r="M878" s="44" t="s">
        <v>27</v>
      </c>
      <c r="N878" s="44" t="s">
        <v>6199</v>
      </c>
      <c r="O878" s="44" t="s">
        <v>6200</v>
      </c>
      <c r="P878" s="17" t="s">
        <v>4202</v>
      </c>
      <c r="Q878" s="17" t="s">
        <v>4202</v>
      </c>
      <c r="R878" s="17" t="str">
        <f>VLOOKUP(O878,[22]Sheet1!$O$4:$R$61,4,FALSE)</f>
        <v>蒋飞</v>
      </c>
      <c r="S878" s="74" t="str">
        <f>VLOOKUP(O878,[22]Sheet1!$O$4:$S$61,5,FALSE)</f>
        <v>623059137800950072</v>
      </c>
      <c r="T878" s="9"/>
    </row>
    <row r="879" customHeight="1" spans="1:20">
      <c r="A879" s="17">
        <v>876</v>
      </c>
      <c r="B879" s="17" t="s">
        <v>54</v>
      </c>
      <c r="C879" s="17" t="s">
        <v>6160</v>
      </c>
      <c r="D879" s="44" t="s">
        <v>2522</v>
      </c>
      <c r="E879" s="17">
        <v>4.35</v>
      </c>
      <c r="F879" s="45">
        <v>50000</v>
      </c>
      <c r="G879" s="46">
        <v>20200327</v>
      </c>
      <c r="H879" s="46">
        <v>20210327</v>
      </c>
      <c r="I879" s="17">
        <v>24.17</v>
      </c>
      <c r="J879" s="30">
        <v>20200331</v>
      </c>
      <c r="K879" s="17" t="s">
        <v>4199</v>
      </c>
      <c r="L879" s="17">
        <v>4.35</v>
      </c>
      <c r="M879" s="44" t="s">
        <v>87</v>
      </c>
      <c r="N879" s="44" t="s">
        <v>6161</v>
      </c>
      <c r="O879" s="44" t="s">
        <v>6201</v>
      </c>
      <c r="P879" s="17" t="s">
        <v>4202</v>
      </c>
      <c r="Q879" s="17" t="s">
        <v>4202</v>
      </c>
      <c r="R879" s="17" t="str">
        <f>VLOOKUP(O879,[22]Sheet1!$O$4:$R$61,4,FALSE)</f>
        <v>陈婉婷</v>
      </c>
      <c r="S879" s="74" t="str">
        <f>VLOOKUP(O879,[22]Sheet1!$O$4:$S$61,5,FALSE)</f>
        <v>623059137803717460</v>
      </c>
      <c r="T879" s="9"/>
    </row>
    <row r="880" customHeight="1" spans="1:20">
      <c r="A880" s="17">
        <v>877</v>
      </c>
      <c r="B880" s="17" t="s">
        <v>54</v>
      </c>
      <c r="C880" s="17" t="s">
        <v>6160</v>
      </c>
      <c r="D880" s="44" t="s">
        <v>2519</v>
      </c>
      <c r="E880" s="17">
        <v>4.35</v>
      </c>
      <c r="F880" s="45">
        <v>10000</v>
      </c>
      <c r="G880" s="46">
        <v>20200327</v>
      </c>
      <c r="H880" s="46">
        <v>20210327</v>
      </c>
      <c r="I880" s="17">
        <v>4.83</v>
      </c>
      <c r="J880" s="30">
        <v>20200331</v>
      </c>
      <c r="K880" s="17" t="s">
        <v>4199</v>
      </c>
      <c r="L880" s="17">
        <v>4.35</v>
      </c>
      <c r="M880" s="44" t="s">
        <v>87</v>
      </c>
      <c r="N880" s="44" t="s">
        <v>6161</v>
      </c>
      <c r="O880" s="44" t="s">
        <v>6202</v>
      </c>
      <c r="P880" s="17" t="s">
        <v>4202</v>
      </c>
      <c r="Q880" s="17" t="s">
        <v>4202</v>
      </c>
      <c r="R880" s="17" t="str">
        <f>VLOOKUP(O880,[22]Sheet1!$O$4:$R$61,4,FALSE)</f>
        <v>李太平</v>
      </c>
      <c r="S880" s="17" t="str">
        <f>VLOOKUP(O880,[22]Sheet1!$O$4:$S$61,5,FALSE)</f>
        <v>623059137802612514</v>
      </c>
      <c r="T880" s="9"/>
    </row>
    <row r="881" customHeight="1" spans="1:20">
      <c r="A881" s="17">
        <v>878</v>
      </c>
      <c r="B881" s="17" t="s">
        <v>54</v>
      </c>
      <c r="C881" s="17" t="s">
        <v>6142</v>
      </c>
      <c r="D881" s="44" t="s">
        <v>2520</v>
      </c>
      <c r="E881" s="17">
        <v>4.35</v>
      </c>
      <c r="F881" s="45">
        <v>30000</v>
      </c>
      <c r="G881" s="46">
        <v>20200327</v>
      </c>
      <c r="H881" s="46">
        <v>20210327</v>
      </c>
      <c r="I881" s="17">
        <v>14.5</v>
      </c>
      <c r="J881" s="30">
        <v>20200331</v>
      </c>
      <c r="K881" s="17" t="s">
        <v>4199</v>
      </c>
      <c r="L881" s="17">
        <v>4.35</v>
      </c>
      <c r="M881" s="44" t="s">
        <v>2521</v>
      </c>
      <c r="N881" s="44" t="s">
        <v>6145</v>
      </c>
      <c r="O881" s="44" t="s">
        <v>6203</v>
      </c>
      <c r="P881" s="17" t="s">
        <v>4202</v>
      </c>
      <c r="Q881" s="17" t="s">
        <v>4202</v>
      </c>
      <c r="R881" s="17" t="str">
        <f>VLOOKUP(O881,[22]Sheet1!$O$4:$R$61,4,FALSE)</f>
        <v>李奥宇</v>
      </c>
      <c r="S881" s="74" t="str">
        <f>VLOOKUP(O881,[22]Sheet1!$O$4:$S$61,5,FALSE)</f>
        <v>623059137803717023</v>
      </c>
      <c r="T881" s="9"/>
    </row>
    <row r="882" customHeight="1" spans="1:20">
      <c r="A882" s="17">
        <v>879</v>
      </c>
      <c r="B882" s="17" t="s">
        <v>54</v>
      </c>
      <c r="C882" s="17" t="s">
        <v>6160</v>
      </c>
      <c r="D882" s="44" t="s">
        <v>389</v>
      </c>
      <c r="E882" s="17">
        <v>4.35</v>
      </c>
      <c r="F882" s="45">
        <v>10000</v>
      </c>
      <c r="G882" s="46">
        <v>20200330</v>
      </c>
      <c r="H882" s="46">
        <v>20210330</v>
      </c>
      <c r="I882" s="17">
        <v>1.21</v>
      </c>
      <c r="J882" s="30">
        <v>20200331</v>
      </c>
      <c r="K882" s="17" t="s">
        <v>4199</v>
      </c>
      <c r="L882" s="17">
        <v>4.35</v>
      </c>
      <c r="M882" s="44" t="s">
        <v>87</v>
      </c>
      <c r="N882" s="44" t="s">
        <v>6161</v>
      </c>
      <c r="O882" s="44" t="s">
        <v>6204</v>
      </c>
      <c r="P882" s="17" t="s">
        <v>4202</v>
      </c>
      <c r="Q882" s="17" t="s">
        <v>4202</v>
      </c>
      <c r="R882" s="17" t="str">
        <f>VLOOKUP(O882,[22]Sheet1!$O$4:$R$61,4,FALSE)</f>
        <v>张凤彩</v>
      </c>
      <c r="S882" s="17" t="str">
        <f>VLOOKUP(O882,[22]Sheet1!$O$4:$S$61,5,FALSE)</f>
        <v>623059137802287119</v>
      </c>
      <c r="T882" s="9"/>
    </row>
    <row r="883" customHeight="1" spans="1:20">
      <c r="A883" s="17">
        <v>880</v>
      </c>
      <c r="B883" s="17" t="s">
        <v>63</v>
      </c>
      <c r="C883" s="17" t="s">
        <v>6205</v>
      </c>
      <c r="D883" s="17" t="s">
        <v>2621</v>
      </c>
      <c r="E883" s="47">
        <v>4.35</v>
      </c>
      <c r="F883" s="19">
        <v>20000</v>
      </c>
      <c r="G883" s="30" t="s">
        <v>2622</v>
      </c>
      <c r="H883" s="30" t="s">
        <v>2623</v>
      </c>
      <c r="I883" s="50">
        <v>364.92</v>
      </c>
      <c r="J883" s="30">
        <v>20200331</v>
      </c>
      <c r="K883" s="47" t="s">
        <v>4199</v>
      </c>
      <c r="L883" s="47">
        <v>4.35</v>
      </c>
      <c r="M883" s="47" t="str">
        <f>VLOOKUP(D883:D884,[1]Sheet1!$A$2:$B$43,2,0)</f>
        <v>种植</v>
      </c>
      <c r="N883" s="17" t="s">
        <v>6206</v>
      </c>
      <c r="O883" s="17" t="s">
        <v>6207</v>
      </c>
      <c r="P883" s="17" t="s">
        <v>4202</v>
      </c>
      <c r="Q883" s="17" t="s">
        <v>4202</v>
      </c>
      <c r="R883" s="17" t="str">
        <f>VLOOKUP(O883,'[17]2019.11-2020.3新贷人员贴息'!$O$3:$R$55,4,FALSE)</f>
        <v>夏留峰</v>
      </c>
      <c r="S883" s="74" t="str">
        <f>VLOOKUP(O883,'[17]2019.11-2020.3新贷人员贴息'!$O$3:$S$55,5,FALSE)</f>
        <v>623059137800788480</v>
      </c>
      <c r="T883" s="9"/>
    </row>
    <row r="884" customHeight="1" spans="1:20">
      <c r="A884" s="17">
        <v>881</v>
      </c>
      <c r="B884" s="17" t="s">
        <v>63</v>
      </c>
      <c r="C884" s="17" t="s">
        <v>6208</v>
      </c>
      <c r="D884" s="17" t="s">
        <v>6209</v>
      </c>
      <c r="E884" s="47">
        <v>4.35</v>
      </c>
      <c r="F884" s="19">
        <v>20000</v>
      </c>
      <c r="G884" s="30" t="s">
        <v>2622</v>
      </c>
      <c r="H884" s="30" t="s">
        <v>2623</v>
      </c>
      <c r="I884" s="50">
        <v>374.58</v>
      </c>
      <c r="J884" s="30">
        <v>20200404</v>
      </c>
      <c r="K884" s="47" t="s">
        <v>4333</v>
      </c>
      <c r="L884" s="47">
        <v>4.35</v>
      </c>
      <c r="M884" s="47" t="str">
        <f>VLOOKUP(D884:D885,[1]Sheet1!$A$2:$B$43,2,0)</f>
        <v>养殖</v>
      </c>
      <c r="N884" s="17" t="s">
        <v>6210</v>
      </c>
      <c r="O884" s="17" t="s">
        <v>6211</v>
      </c>
      <c r="P884" s="17" t="s">
        <v>4202</v>
      </c>
      <c r="Q884" s="17" t="s">
        <v>4202</v>
      </c>
      <c r="R884" s="17" t="str">
        <f>VLOOKUP(O884,'[17]2019.11-2020.3新贷人员贴息'!$O$3:$R$55,4,FALSE)</f>
        <v>郑书海</v>
      </c>
      <c r="S884" s="74" t="str">
        <f>VLOOKUP(O884,'[17]2019.11-2020.3新贷人员贴息'!$O$3:$S$55,5,FALSE)</f>
        <v>623059137803485688</v>
      </c>
      <c r="T884" s="9"/>
    </row>
    <row r="885" customHeight="1" spans="1:20">
      <c r="A885" s="17">
        <v>882</v>
      </c>
      <c r="B885" s="17" t="s">
        <v>63</v>
      </c>
      <c r="C885" s="17" t="s">
        <v>6212</v>
      </c>
      <c r="D885" s="17" t="s">
        <v>2624</v>
      </c>
      <c r="E885" s="47">
        <v>4.35</v>
      </c>
      <c r="F885" s="19">
        <v>30000</v>
      </c>
      <c r="G885" s="30" t="s">
        <v>2622</v>
      </c>
      <c r="H885" s="30" t="s">
        <v>2623</v>
      </c>
      <c r="I885" s="50">
        <v>547.38</v>
      </c>
      <c r="J885" s="30">
        <v>20200331</v>
      </c>
      <c r="K885" s="47" t="s">
        <v>4199</v>
      </c>
      <c r="L885" s="47">
        <v>4.35</v>
      </c>
      <c r="M885" s="47" t="str">
        <f>VLOOKUP(D885:D886,[1]Sheet1!$A$2:$B$43,2,0)</f>
        <v>建筑</v>
      </c>
      <c r="N885" s="17" t="s">
        <v>6213</v>
      </c>
      <c r="O885" s="17" t="s">
        <v>6214</v>
      </c>
      <c r="P885" s="17" t="s">
        <v>4202</v>
      </c>
      <c r="Q885" s="17" t="s">
        <v>4202</v>
      </c>
      <c r="R885" s="17" t="str">
        <f>VLOOKUP(O885,'[17]2019.11-2020.3新贷人员贴息'!$O$3:$R$55,4,FALSE)</f>
        <v>徐文学</v>
      </c>
      <c r="S885" s="74" t="str">
        <f>VLOOKUP(O885,'[17]2019.11-2020.3新贷人员贴息'!$O$3:$S$55,5,FALSE)</f>
        <v>623059137800787565</v>
      </c>
      <c r="T885" s="9"/>
    </row>
    <row r="886" customHeight="1" spans="1:20">
      <c r="A886" s="17">
        <v>883</v>
      </c>
      <c r="B886" s="17" t="s">
        <v>63</v>
      </c>
      <c r="C886" s="17" t="s">
        <v>6215</v>
      </c>
      <c r="D886" s="17" t="s">
        <v>2625</v>
      </c>
      <c r="E886" s="47">
        <v>4.35</v>
      </c>
      <c r="F886" s="19">
        <v>30000</v>
      </c>
      <c r="G886" s="30" t="s">
        <v>2626</v>
      </c>
      <c r="H886" s="30" t="s">
        <v>2627</v>
      </c>
      <c r="I886" s="50">
        <v>532.88</v>
      </c>
      <c r="J886" s="30">
        <v>20200331</v>
      </c>
      <c r="K886" s="17" t="s">
        <v>4199</v>
      </c>
      <c r="L886" s="47">
        <v>4.35</v>
      </c>
      <c r="M886" s="47" t="str">
        <f>VLOOKUP(D886:D887,[1]Sheet1!$A$2:$B$43,2,0)</f>
        <v>售后维修</v>
      </c>
      <c r="N886" s="17" t="s">
        <v>6216</v>
      </c>
      <c r="O886" s="17" t="s">
        <v>6217</v>
      </c>
      <c r="P886" s="17" t="s">
        <v>4202</v>
      </c>
      <c r="Q886" s="17" t="s">
        <v>4202</v>
      </c>
      <c r="R886" s="17" t="str">
        <f>VLOOKUP(O886,'[17]2019.11-2020.3新贷人员贴息'!$O$3:$R$55,4,FALSE)</f>
        <v>管朋朋</v>
      </c>
      <c r="S886" s="74" t="str">
        <f>VLOOKUP(O886,'[17]2019.11-2020.3新贷人员贴息'!$O$3:$S$55,5,FALSE)</f>
        <v>623059137801481317</v>
      </c>
      <c r="T886" s="9"/>
    </row>
    <row r="887" customHeight="1" spans="1:20">
      <c r="A887" s="17">
        <v>884</v>
      </c>
      <c r="B887" s="17" t="s">
        <v>63</v>
      </c>
      <c r="C887" s="48" t="s">
        <v>6218</v>
      </c>
      <c r="D887" s="48" t="s">
        <v>2629</v>
      </c>
      <c r="E887" s="47">
        <v>4.35</v>
      </c>
      <c r="F887" s="49">
        <v>30000</v>
      </c>
      <c r="G887" s="48" t="s">
        <v>2011</v>
      </c>
      <c r="H887" s="48" t="s">
        <v>2012</v>
      </c>
      <c r="I887" s="50">
        <v>485.75</v>
      </c>
      <c r="J887" s="30">
        <v>20200331</v>
      </c>
      <c r="K887" s="17" t="s">
        <v>4199</v>
      </c>
      <c r="L887" s="47">
        <v>4.35</v>
      </c>
      <c r="M887" s="47" t="str">
        <f>VLOOKUP(D887:D888,[1]Sheet1!$A$2:$B$43,2,0)</f>
        <v>种植</v>
      </c>
      <c r="N887" s="48" t="s">
        <v>6219</v>
      </c>
      <c r="O887" s="48" t="s">
        <v>6220</v>
      </c>
      <c r="P887" s="17" t="s">
        <v>4202</v>
      </c>
      <c r="Q887" s="17" t="s">
        <v>4202</v>
      </c>
      <c r="R887" s="17" t="str">
        <f>VLOOKUP(O887,'[17]2019.11-2020.3新贷人员贴息'!$O$3:$R$55,4,FALSE)</f>
        <v>韩建磊</v>
      </c>
      <c r="S887" s="74" t="str">
        <f>VLOOKUP(O887,'[17]2019.11-2020.3新贷人员贴息'!$O$3:$S$55,5,FALSE)</f>
        <v>623059137801525725</v>
      </c>
      <c r="T887" s="9"/>
    </row>
    <row r="888" customHeight="1" spans="1:20">
      <c r="A888" s="17">
        <v>885</v>
      </c>
      <c r="B888" s="17" t="s">
        <v>63</v>
      </c>
      <c r="C888" s="48" t="s">
        <v>6221</v>
      </c>
      <c r="D888" s="48" t="s">
        <v>2630</v>
      </c>
      <c r="E888" s="47">
        <v>4.35</v>
      </c>
      <c r="F888" s="49">
        <v>50000</v>
      </c>
      <c r="G888" s="48" t="s">
        <v>169</v>
      </c>
      <c r="H888" s="48" t="s">
        <v>170</v>
      </c>
      <c r="I888" s="50">
        <v>791.46</v>
      </c>
      <c r="J888" s="30">
        <v>20200331</v>
      </c>
      <c r="K888" s="17" t="s">
        <v>4199</v>
      </c>
      <c r="L888" s="47">
        <v>4.35</v>
      </c>
      <c r="M888" s="47" t="str">
        <f>VLOOKUP(D888:D889,[1]Sheet1!$A$2:$B$43,2,0)</f>
        <v>餐饮</v>
      </c>
      <c r="N888" s="48" t="s">
        <v>6222</v>
      </c>
      <c r="O888" s="48" t="s">
        <v>6223</v>
      </c>
      <c r="P888" s="17" t="s">
        <v>4202</v>
      </c>
      <c r="Q888" s="17" t="s">
        <v>4202</v>
      </c>
      <c r="R888" s="17" t="str">
        <f>VLOOKUP(O888,'[17]2019.11-2020.3新贷人员贴息'!$O$3:$R$55,4,FALSE)</f>
        <v>邹美灵</v>
      </c>
      <c r="S888" s="74" t="str">
        <f>VLOOKUP(O888,'[17]2019.11-2020.3新贷人员贴息'!$O$3:$S$55,5,FALSE)</f>
        <v>623059137803558930</v>
      </c>
      <c r="T888" s="9"/>
    </row>
    <row r="889" customHeight="1" spans="1:20">
      <c r="A889" s="17">
        <v>886</v>
      </c>
      <c r="B889" s="17" t="s">
        <v>63</v>
      </c>
      <c r="C889" s="48" t="s">
        <v>6218</v>
      </c>
      <c r="D889" s="48" t="s">
        <v>2631</v>
      </c>
      <c r="E889" s="47">
        <v>4.35</v>
      </c>
      <c r="F889" s="49">
        <v>20000</v>
      </c>
      <c r="G889" s="48" t="s">
        <v>1637</v>
      </c>
      <c r="H889" s="48" t="s">
        <v>1638</v>
      </c>
      <c r="I889" s="50">
        <v>314.17</v>
      </c>
      <c r="J889" s="30">
        <v>20200331</v>
      </c>
      <c r="K889" s="17" t="s">
        <v>4199</v>
      </c>
      <c r="L889" s="47">
        <v>4.35</v>
      </c>
      <c r="M889" s="47" t="str">
        <f>VLOOKUP(D889:D891,[1]Sheet1!$A$2:$B$43,2,0)</f>
        <v>种植</v>
      </c>
      <c r="N889" s="48" t="s">
        <v>6219</v>
      </c>
      <c r="O889" s="48" t="s">
        <v>6224</v>
      </c>
      <c r="P889" s="17" t="s">
        <v>4202</v>
      </c>
      <c r="Q889" s="17" t="s">
        <v>4202</v>
      </c>
      <c r="R889" s="17" t="str">
        <f>VLOOKUP(O889,'[17]2019.11-2020.3新贷人员贴息'!$O$3:$R$55,4,FALSE)</f>
        <v>方松琳</v>
      </c>
      <c r="S889" s="74" t="str">
        <f>VLOOKUP(O889,'[17]2019.11-2020.3新贷人员贴息'!$O$3:$S$55,5,FALSE)</f>
        <v>623059137801698217</v>
      </c>
      <c r="T889" s="9"/>
    </row>
    <row r="890" s="3" customFormat="1" customHeight="1" spans="1:16380">
      <c r="A890" s="17">
        <v>887</v>
      </c>
      <c r="B890" s="17" t="s">
        <v>63</v>
      </c>
      <c r="C890" s="48" t="s">
        <v>5888</v>
      </c>
      <c r="D890" s="17" t="s">
        <v>2632</v>
      </c>
      <c r="E890" s="47">
        <v>4.35</v>
      </c>
      <c r="F890" s="49">
        <v>3000</v>
      </c>
      <c r="G890" s="30" t="s">
        <v>2633</v>
      </c>
      <c r="H890" s="30" t="s">
        <v>2634</v>
      </c>
      <c r="I890" s="50">
        <v>44.95</v>
      </c>
      <c r="J890" s="30">
        <v>20200331</v>
      </c>
      <c r="K890" s="17" t="s">
        <v>4199</v>
      </c>
      <c r="L890" s="47">
        <v>4.35</v>
      </c>
      <c r="M890" s="17" t="s">
        <v>150</v>
      </c>
      <c r="N890" s="17" t="s">
        <v>6225</v>
      </c>
      <c r="O890" s="48" t="s">
        <v>6226</v>
      </c>
      <c r="P890" s="17" t="s">
        <v>4202</v>
      </c>
      <c r="Q890" s="17" t="s">
        <v>4202</v>
      </c>
      <c r="R890" s="17" t="str">
        <f>VLOOKUP(O890,'[17]2019.11-2020.3新贷人员贴息'!$O$3:$R$55,4,FALSE)</f>
        <v>徐玉东</v>
      </c>
      <c r="S890" s="74" t="str">
        <f>VLOOKUP(O890,'[17]2019.11-2020.3新贷人员贴息'!$O$3:$S$55,5,FALSE)</f>
        <v>623059137802505130</v>
      </c>
      <c r="T890" s="17"/>
      <c r="U890" s="1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  <c r="CH890" s="43"/>
      <c r="CI890" s="43"/>
      <c r="CJ890" s="4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3"/>
      <c r="CY890" s="43"/>
      <c r="CZ890" s="43"/>
      <c r="DA890" s="43"/>
      <c r="DB890" s="43"/>
      <c r="DC890" s="43"/>
      <c r="DD890" s="43"/>
      <c r="DE890" s="43"/>
      <c r="DF890" s="43"/>
      <c r="DG890" s="43"/>
      <c r="DH890" s="43"/>
      <c r="DI890" s="43"/>
      <c r="DJ890" s="43"/>
      <c r="DK890" s="43"/>
      <c r="DL890" s="43"/>
      <c r="DM890" s="43"/>
      <c r="DN890" s="43"/>
      <c r="DO890" s="43"/>
      <c r="DP890" s="43"/>
      <c r="DQ890" s="43"/>
      <c r="DR890" s="43"/>
      <c r="DS890" s="43"/>
      <c r="DT890" s="43"/>
      <c r="DU890" s="43"/>
      <c r="DV890" s="43"/>
      <c r="DW890" s="43"/>
      <c r="DX890" s="43"/>
      <c r="DY890" s="43"/>
      <c r="DZ890" s="43"/>
      <c r="EA890" s="43"/>
      <c r="EB890" s="43"/>
      <c r="EC890" s="43"/>
      <c r="ED890" s="43"/>
      <c r="EE890" s="43"/>
      <c r="EF890" s="43"/>
      <c r="EG890" s="43"/>
      <c r="EH890" s="43"/>
      <c r="EI890" s="43"/>
      <c r="EJ890" s="43"/>
      <c r="EK890" s="43"/>
      <c r="EL890" s="43"/>
      <c r="EM890" s="43"/>
      <c r="EN890" s="43"/>
      <c r="EO890" s="43"/>
      <c r="EP890" s="43"/>
      <c r="EQ890" s="43"/>
      <c r="ER890" s="43"/>
      <c r="ES890" s="43"/>
      <c r="ET890" s="43"/>
      <c r="EU890" s="43"/>
      <c r="EV890" s="43"/>
      <c r="EW890" s="43"/>
      <c r="EX890" s="43"/>
      <c r="EY890" s="43"/>
      <c r="EZ890" s="43"/>
      <c r="FA890" s="43"/>
      <c r="FB890" s="43"/>
      <c r="FC890" s="43"/>
      <c r="FD890" s="43"/>
      <c r="FE890" s="43"/>
      <c r="FF890" s="43"/>
      <c r="FG890" s="43"/>
      <c r="FH890" s="43"/>
      <c r="FI890" s="43"/>
      <c r="FJ890" s="43"/>
      <c r="FK890" s="43"/>
      <c r="FL890" s="43"/>
      <c r="FM890" s="43"/>
      <c r="FN890" s="43"/>
      <c r="FO890" s="43"/>
      <c r="FP890" s="43"/>
      <c r="FQ890" s="43"/>
      <c r="FR890" s="43"/>
      <c r="FS890" s="43"/>
      <c r="FT890" s="43"/>
      <c r="FU890" s="43"/>
      <c r="FV890" s="43"/>
      <c r="FW890" s="43"/>
      <c r="FX890" s="43"/>
      <c r="FY890" s="43"/>
      <c r="FZ890" s="43"/>
      <c r="GA890" s="43"/>
      <c r="GB890" s="43"/>
      <c r="GC890" s="43"/>
      <c r="GD890" s="43"/>
      <c r="GE890" s="43"/>
      <c r="GF890" s="43"/>
      <c r="GG890" s="43"/>
      <c r="GH890" s="43"/>
      <c r="GI890" s="43"/>
      <c r="GJ890" s="43"/>
      <c r="GK890" s="43"/>
      <c r="GL890" s="43"/>
      <c r="GM890" s="43"/>
      <c r="GN890" s="43"/>
      <c r="GO890" s="43"/>
      <c r="GP890" s="43"/>
      <c r="GQ890" s="43"/>
      <c r="GR890" s="43"/>
      <c r="GS890" s="43"/>
      <c r="GT890" s="43"/>
      <c r="GU890" s="43"/>
      <c r="GV890" s="43"/>
      <c r="GW890" s="43"/>
      <c r="GX890" s="43"/>
      <c r="GY890" s="43"/>
      <c r="GZ890" s="43"/>
      <c r="HA890" s="43"/>
      <c r="HB890" s="43"/>
      <c r="HC890" s="43"/>
      <c r="HD890" s="43"/>
      <c r="HE890" s="43"/>
      <c r="HF890" s="43"/>
      <c r="HG890" s="43"/>
      <c r="HH890" s="43"/>
      <c r="HI890" s="43"/>
      <c r="HJ890" s="43"/>
      <c r="HK890" s="43"/>
      <c r="HL890" s="43"/>
      <c r="HM890" s="43"/>
      <c r="HN890" s="43"/>
      <c r="HO890" s="43"/>
      <c r="HP890" s="43"/>
      <c r="HQ890" s="43"/>
      <c r="HR890" s="43"/>
      <c r="HS890" s="43"/>
      <c r="HT890" s="43"/>
      <c r="HU890" s="43"/>
      <c r="HV890" s="43"/>
      <c r="HW890" s="43"/>
      <c r="HX890" s="43"/>
      <c r="HY890" s="43"/>
      <c r="HZ890" s="43"/>
      <c r="IA890" s="43"/>
      <c r="IB890" s="43"/>
      <c r="IC890" s="43"/>
      <c r="ID890" s="43"/>
      <c r="IE890" s="43"/>
      <c r="IF890" s="43"/>
      <c r="IG890" s="43"/>
      <c r="IH890" s="43"/>
      <c r="II890" s="43"/>
      <c r="IJ890" s="43"/>
      <c r="IK890" s="43"/>
      <c r="IL890" s="43"/>
      <c r="IM890" s="43"/>
      <c r="IN890" s="43"/>
      <c r="IO890" s="43"/>
      <c r="IP890" s="43"/>
      <c r="IQ890" s="43"/>
      <c r="IR890" s="43"/>
      <c r="IS890" s="43"/>
      <c r="IT890" s="43"/>
      <c r="IU890" s="43"/>
      <c r="IV890" s="43"/>
      <c r="IW890" s="43"/>
      <c r="IX890" s="43"/>
      <c r="IY890" s="43"/>
      <c r="IZ890" s="43"/>
      <c r="JA890" s="43"/>
      <c r="JB890" s="43"/>
      <c r="JC890" s="43"/>
      <c r="JD890" s="43"/>
      <c r="JE890" s="43"/>
      <c r="JF890" s="43"/>
      <c r="JG890" s="43"/>
      <c r="JH890" s="43"/>
      <c r="JI890" s="43"/>
      <c r="JJ890" s="43"/>
      <c r="JK890" s="43"/>
      <c r="JL890" s="43"/>
      <c r="JM890" s="43"/>
      <c r="JN890" s="43"/>
      <c r="JO890" s="43"/>
      <c r="JP890" s="43"/>
      <c r="JQ890" s="43"/>
      <c r="JR890" s="43"/>
      <c r="JS890" s="43"/>
      <c r="JT890" s="43"/>
      <c r="JU890" s="43"/>
      <c r="JV890" s="43"/>
      <c r="JW890" s="43"/>
      <c r="JX890" s="43"/>
      <c r="JY890" s="43"/>
      <c r="JZ890" s="43"/>
      <c r="KA890" s="43"/>
      <c r="KB890" s="43"/>
      <c r="KC890" s="43"/>
      <c r="KD890" s="43"/>
      <c r="KE890" s="43"/>
      <c r="KF890" s="43"/>
      <c r="KG890" s="43"/>
      <c r="KH890" s="43"/>
      <c r="KI890" s="43"/>
      <c r="KJ890" s="43"/>
      <c r="KK890" s="43"/>
      <c r="KL890" s="43"/>
      <c r="KM890" s="43"/>
      <c r="KN890" s="43"/>
      <c r="KO890" s="43"/>
      <c r="KP890" s="43"/>
      <c r="KQ890" s="43"/>
      <c r="KR890" s="43"/>
      <c r="KS890" s="43"/>
      <c r="KT890" s="43"/>
      <c r="KU890" s="43"/>
      <c r="KV890" s="43"/>
      <c r="KW890" s="43"/>
      <c r="KX890" s="43"/>
      <c r="KY890" s="43"/>
      <c r="KZ890" s="43"/>
      <c r="LA890" s="43"/>
      <c r="LB890" s="43"/>
      <c r="LC890" s="43"/>
      <c r="LD890" s="43"/>
      <c r="LE890" s="43"/>
      <c r="LF890" s="43"/>
      <c r="LG890" s="43"/>
      <c r="LH890" s="43"/>
      <c r="LI890" s="43"/>
      <c r="LJ890" s="43"/>
      <c r="LK890" s="43"/>
      <c r="LL890" s="43"/>
      <c r="LM890" s="43"/>
      <c r="LN890" s="43"/>
      <c r="LO890" s="43"/>
      <c r="LP890" s="43"/>
      <c r="LQ890" s="43"/>
      <c r="LR890" s="43"/>
      <c r="LS890" s="43"/>
      <c r="LT890" s="43"/>
      <c r="LU890" s="43"/>
      <c r="LV890" s="43"/>
      <c r="LW890" s="43"/>
      <c r="LX890" s="43"/>
      <c r="LY890" s="43"/>
      <c r="LZ890" s="43"/>
      <c r="MA890" s="43"/>
      <c r="MB890" s="43"/>
      <c r="MC890" s="43"/>
      <c r="MD890" s="43"/>
      <c r="ME890" s="43"/>
      <c r="MF890" s="43"/>
      <c r="MG890" s="43"/>
      <c r="MH890" s="43"/>
      <c r="MI890" s="43"/>
      <c r="MJ890" s="43"/>
      <c r="MK890" s="43"/>
      <c r="ML890" s="43"/>
      <c r="MM890" s="43"/>
      <c r="MN890" s="43"/>
      <c r="MO890" s="43"/>
      <c r="MP890" s="43"/>
      <c r="MQ890" s="43"/>
      <c r="MR890" s="43"/>
      <c r="MS890" s="43"/>
      <c r="MT890" s="43"/>
      <c r="MU890" s="43"/>
      <c r="MV890" s="43"/>
      <c r="MW890" s="43"/>
      <c r="MX890" s="43"/>
      <c r="MY890" s="43"/>
      <c r="MZ890" s="43"/>
      <c r="NA890" s="43"/>
      <c r="NB890" s="43"/>
      <c r="NC890" s="43"/>
      <c r="ND890" s="43"/>
      <c r="NE890" s="43"/>
      <c r="NF890" s="43"/>
      <c r="NG890" s="43"/>
      <c r="NH890" s="43"/>
      <c r="NI890" s="43"/>
      <c r="NJ890" s="43"/>
      <c r="NK890" s="43"/>
      <c r="NL890" s="43"/>
      <c r="NM890" s="43"/>
      <c r="NN890" s="43"/>
      <c r="NO890" s="43"/>
      <c r="NP890" s="43"/>
      <c r="NQ890" s="43"/>
      <c r="NR890" s="43"/>
      <c r="NS890" s="43"/>
      <c r="NT890" s="43"/>
      <c r="NU890" s="43"/>
      <c r="NV890" s="43"/>
      <c r="NW890" s="43"/>
      <c r="NX890" s="43"/>
      <c r="NY890" s="43"/>
      <c r="NZ890" s="43"/>
      <c r="OA890" s="43"/>
      <c r="OB890" s="43"/>
      <c r="OC890" s="43"/>
      <c r="OD890" s="43"/>
      <c r="OE890" s="43"/>
      <c r="OF890" s="43"/>
      <c r="OG890" s="43"/>
      <c r="OH890" s="43"/>
      <c r="OI890" s="43"/>
      <c r="OJ890" s="43"/>
      <c r="OK890" s="43"/>
      <c r="OL890" s="43"/>
      <c r="OM890" s="43"/>
      <c r="ON890" s="43"/>
      <c r="OO890" s="43"/>
      <c r="OP890" s="43"/>
      <c r="OQ890" s="43"/>
      <c r="OR890" s="43"/>
      <c r="OS890" s="43"/>
      <c r="OT890" s="43"/>
      <c r="OU890" s="43"/>
      <c r="OV890" s="43"/>
      <c r="OW890" s="43"/>
      <c r="OX890" s="43"/>
      <c r="OY890" s="43"/>
      <c r="OZ890" s="43"/>
      <c r="PA890" s="43"/>
      <c r="PB890" s="43"/>
      <c r="PC890" s="43"/>
      <c r="PD890" s="43"/>
      <c r="PE890" s="43"/>
      <c r="PF890" s="43"/>
      <c r="PG890" s="43"/>
      <c r="PH890" s="43"/>
      <c r="PI890" s="43"/>
      <c r="PJ890" s="43"/>
      <c r="PK890" s="43"/>
      <c r="PL890" s="43"/>
      <c r="PM890" s="43"/>
      <c r="PN890" s="43"/>
      <c r="PO890" s="43"/>
      <c r="PP890" s="43"/>
      <c r="PQ890" s="43"/>
      <c r="PR890" s="43"/>
      <c r="PS890" s="43"/>
      <c r="PT890" s="43"/>
      <c r="PU890" s="43"/>
      <c r="PV890" s="43"/>
      <c r="PW890" s="43"/>
      <c r="PX890" s="43"/>
      <c r="PY890" s="43"/>
      <c r="PZ890" s="43"/>
      <c r="QA890" s="43"/>
      <c r="QB890" s="43"/>
      <c r="QC890" s="43"/>
      <c r="QD890" s="43"/>
      <c r="QE890" s="43"/>
      <c r="QF890" s="43"/>
      <c r="QG890" s="43"/>
      <c r="QH890" s="43"/>
      <c r="QI890" s="43"/>
      <c r="QJ890" s="43"/>
      <c r="QK890" s="43"/>
      <c r="QL890" s="43"/>
      <c r="QM890" s="43"/>
      <c r="QN890" s="43"/>
      <c r="QO890" s="43"/>
      <c r="QP890" s="43"/>
      <c r="QQ890" s="43"/>
      <c r="QR890" s="43"/>
      <c r="QS890" s="43"/>
      <c r="QT890" s="43"/>
      <c r="QU890" s="43"/>
      <c r="QV890" s="43"/>
      <c r="QW890" s="43"/>
      <c r="QX890" s="43"/>
      <c r="QY890" s="43"/>
      <c r="QZ890" s="43"/>
      <c r="RA890" s="43"/>
      <c r="RB890" s="43"/>
      <c r="RC890" s="43"/>
      <c r="RD890" s="43"/>
      <c r="RE890" s="43"/>
      <c r="RF890" s="43"/>
      <c r="RG890" s="43"/>
      <c r="RH890" s="43"/>
      <c r="RI890" s="43"/>
      <c r="RJ890" s="43"/>
      <c r="RK890" s="43"/>
      <c r="RL890" s="43"/>
      <c r="RM890" s="43"/>
      <c r="RN890" s="43"/>
      <c r="RO890" s="43"/>
      <c r="RP890" s="43"/>
      <c r="RQ890" s="43"/>
      <c r="RR890" s="43"/>
      <c r="RS890" s="43"/>
      <c r="RT890" s="43"/>
      <c r="RU890" s="43"/>
      <c r="RV890" s="43"/>
      <c r="RW890" s="43"/>
      <c r="RX890" s="43"/>
      <c r="RY890" s="43"/>
      <c r="RZ890" s="43"/>
      <c r="SA890" s="43"/>
      <c r="SB890" s="43"/>
      <c r="SC890" s="43"/>
      <c r="SD890" s="43"/>
      <c r="SE890" s="43"/>
      <c r="SF890" s="43"/>
      <c r="SG890" s="43"/>
      <c r="SH890" s="43"/>
      <c r="SI890" s="43"/>
      <c r="SJ890" s="43"/>
      <c r="SK890" s="43"/>
      <c r="SL890" s="43"/>
      <c r="SM890" s="43"/>
      <c r="SN890" s="43"/>
      <c r="SO890" s="43"/>
      <c r="SP890" s="43"/>
      <c r="SQ890" s="43"/>
      <c r="SR890" s="43"/>
      <c r="SS890" s="43"/>
      <c r="ST890" s="43"/>
      <c r="SU890" s="43"/>
      <c r="SV890" s="43"/>
      <c r="SW890" s="43"/>
      <c r="SX890" s="43"/>
      <c r="SY890" s="43"/>
      <c r="SZ890" s="43"/>
      <c r="TA890" s="43"/>
      <c r="TB890" s="43"/>
      <c r="TC890" s="43"/>
      <c r="TD890" s="43"/>
      <c r="TE890" s="43"/>
      <c r="TF890" s="43"/>
      <c r="TG890" s="43"/>
      <c r="TH890" s="43"/>
      <c r="TI890" s="43"/>
      <c r="TJ890" s="43"/>
      <c r="TK890" s="43"/>
      <c r="TL890" s="43"/>
      <c r="TM890" s="43"/>
      <c r="TN890" s="43"/>
      <c r="TO890" s="43"/>
      <c r="TP890" s="43"/>
      <c r="TQ890" s="43"/>
      <c r="TR890" s="43"/>
      <c r="TS890" s="43"/>
      <c r="TT890" s="43"/>
      <c r="TU890" s="43"/>
      <c r="TV890" s="43"/>
      <c r="TW890" s="43"/>
      <c r="TX890" s="43"/>
      <c r="TY890" s="43"/>
      <c r="TZ890" s="43"/>
      <c r="UA890" s="43"/>
      <c r="UB890" s="43"/>
      <c r="UC890" s="43"/>
      <c r="UD890" s="43"/>
      <c r="UE890" s="43"/>
      <c r="UF890" s="43"/>
      <c r="UG890" s="43"/>
      <c r="UH890" s="43"/>
      <c r="UI890" s="43"/>
      <c r="UJ890" s="43"/>
      <c r="UK890" s="43"/>
      <c r="UL890" s="43"/>
      <c r="UM890" s="43"/>
      <c r="UN890" s="43"/>
      <c r="UO890" s="43"/>
      <c r="UP890" s="43"/>
      <c r="UQ890" s="43"/>
      <c r="UR890" s="43"/>
      <c r="US890" s="43"/>
      <c r="UT890" s="43"/>
      <c r="UU890" s="43"/>
      <c r="UV890" s="43"/>
      <c r="UW890" s="43"/>
      <c r="UX890" s="43"/>
      <c r="UY890" s="43"/>
      <c r="UZ890" s="43"/>
      <c r="VA890" s="43"/>
      <c r="VB890" s="43"/>
      <c r="VC890" s="43"/>
      <c r="VD890" s="43"/>
      <c r="VE890" s="43"/>
      <c r="VF890" s="43"/>
      <c r="VG890" s="43"/>
      <c r="VH890" s="43"/>
      <c r="VI890" s="43"/>
      <c r="VJ890" s="43"/>
      <c r="VK890" s="43"/>
      <c r="VL890" s="43"/>
      <c r="VM890" s="43"/>
      <c r="VN890" s="43"/>
      <c r="VO890" s="43"/>
      <c r="VP890" s="43"/>
      <c r="VQ890" s="43"/>
      <c r="VR890" s="43"/>
      <c r="VS890" s="43"/>
      <c r="VT890" s="43"/>
      <c r="VU890" s="43"/>
      <c r="VV890" s="43"/>
      <c r="VW890" s="43"/>
      <c r="VX890" s="43"/>
      <c r="VY890" s="43"/>
      <c r="VZ890" s="43"/>
      <c r="WA890" s="43"/>
      <c r="WB890" s="43"/>
      <c r="WC890" s="43"/>
      <c r="WD890" s="43"/>
      <c r="WE890" s="43"/>
      <c r="WF890" s="43"/>
      <c r="WG890" s="43"/>
      <c r="WH890" s="43"/>
      <c r="WI890" s="43"/>
      <c r="WJ890" s="43"/>
      <c r="WK890" s="43"/>
      <c r="WL890" s="43"/>
      <c r="WM890" s="43"/>
      <c r="WN890" s="43"/>
      <c r="WO890" s="43"/>
      <c r="WP890" s="43"/>
      <c r="WQ890" s="43"/>
      <c r="WR890" s="43"/>
      <c r="WS890" s="43"/>
      <c r="WT890" s="43"/>
      <c r="WU890" s="43"/>
      <c r="WV890" s="43"/>
      <c r="WW890" s="43"/>
      <c r="WX890" s="43"/>
      <c r="WY890" s="43"/>
      <c r="WZ890" s="43"/>
      <c r="XA890" s="43"/>
      <c r="XB890" s="43"/>
      <c r="XC890" s="43"/>
      <c r="XD890" s="43"/>
      <c r="XE890" s="43"/>
      <c r="XF890" s="43"/>
      <c r="XG890" s="43"/>
      <c r="XH890" s="43"/>
      <c r="XI890" s="43"/>
      <c r="XJ890" s="43"/>
      <c r="XK890" s="43"/>
      <c r="XL890" s="43"/>
      <c r="XM890" s="43"/>
      <c r="XN890" s="43"/>
      <c r="XO890" s="43"/>
      <c r="XP890" s="43"/>
      <c r="XQ890" s="43"/>
      <c r="XR890" s="43"/>
      <c r="XS890" s="43"/>
      <c r="XT890" s="43"/>
      <c r="XU890" s="43"/>
      <c r="XV890" s="43"/>
      <c r="XW890" s="43"/>
      <c r="XX890" s="43"/>
      <c r="XY890" s="43"/>
      <c r="XZ890" s="43"/>
      <c r="YA890" s="43"/>
      <c r="YB890" s="43"/>
      <c r="YC890" s="43"/>
      <c r="YD890" s="43"/>
      <c r="YE890" s="43"/>
      <c r="YF890" s="43"/>
      <c r="YG890" s="43"/>
      <c r="YH890" s="43"/>
      <c r="YI890" s="43"/>
      <c r="YJ890" s="43"/>
      <c r="YK890" s="43"/>
      <c r="YL890" s="43"/>
      <c r="YM890" s="43"/>
      <c r="YN890" s="43"/>
      <c r="YO890" s="43"/>
      <c r="YP890" s="43"/>
      <c r="YQ890" s="43"/>
      <c r="YR890" s="43"/>
      <c r="YS890" s="43"/>
      <c r="YT890" s="43"/>
      <c r="YU890" s="43"/>
      <c r="YV890" s="43"/>
      <c r="YW890" s="43"/>
      <c r="YX890" s="43"/>
      <c r="YY890" s="43"/>
      <c r="YZ890" s="43"/>
      <c r="ZA890" s="43"/>
      <c r="ZB890" s="43"/>
      <c r="ZC890" s="43"/>
      <c r="ZD890" s="43"/>
      <c r="ZE890" s="43"/>
      <c r="ZF890" s="43"/>
      <c r="ZG890" s="43"/>
      <c r="ZH890" s="43"/>
      <c r="ZI890" s="43"/>
      <c r="ZJ890" s="43"/>
      <c r="ZK890" s="43"/>
      <c r="ZL890" s="43"/>
      <c r="ZM890" s="43"/>
      <c r="ZN890" s="43"/>
      <c r="ZO890" s="43"/>
      <c r="ZP890" s="43"/>
      <c r="ZQ890" s="43"/>
      <c r="ZR890" s="43"/>
      <c r="ZS890" s="43"/>
      <c r="ZT890" s="43"/>
      <c r="ZU890" s="43"/>
      <c r="ZV890" s="43"/>
      <c r="ZW890" s="43"/>
      <c r="ZX890" s="43"/>
      <c r="ZY890" s="43"/>
      <c r="ZZ890" s="43"/>
      <c r="AAA890" s="43"/>
      <c r="AAB890" s="43"/>
      <c r="AAC890" s="43"/>
      <c r="AAD890" s="43"/>
      <c r="AAE890" s="43"/>
      <c r="AAF890" s="43"/>
      <c r="AAG890" s="43"/>
      <c r="AAH890" s="43"/>
      <c r="AAI890" s="43"/>
      <c r="AAJ890" s="43"/>
      <c r="AAK890" s="43"/>
      <c r="AAL890" s="43"/>
      <c r="AAM890" s="43"/>
      <c r="AAN890" s="43"/>
      <c r="AAO890" s="43"/>
      <c r="AAP890" s="43"/>
      <c r="AAQ890" s="43"/>
      <c r="AAR890" s="43"/>
      <c r="AAS890" s="43"/>
      <c r="AAT890" s="43"/>
      <c r="AAU890" s="43"/>
      <c r="AAV890" s="43"/>
      <c r="AAW890" s="43"/>
      <c r="AAX890" s="43"/>
      <c r="AAY890" s="43"/>
      <c r="AAZ890" s="43"/>
      <c r="ABA890" s="43"/>
      <c r="ABB890" s="43"/>
      <c r="ABC890" s="43"/>
      <c r="ABD890" s="43"/>
      <c r="ABE890" s="43"/>
      <c r="ABF890" s="43"/>
      <c r="ABG890" s="43"/>
      <c r="ABH890" s="43"/>
      <c r="ABI890" s="43"/>
      <c r="ABJ890" s="43"/>
      <c r="ABK890" s="43"/>
      <c r="ABL890" s="43"/>
      <c r="ABM890" s="43"/>
      <c r="ABN890" s="43"/>
      <c r="ABO890" s="43"/>
      <c r="ABP890" s="43"/>
      <c r="ABQ890" s="43"/>
      <c r="ABR890" s="43"/>
      <c r="ABS890" s="43"/>
      <c r="ABT890" s="43"/>
      <c r="ABU890" s="43"/>
      <c r="ABV890" s="43"/>
      <c r="ABW890" s="43"/>
      <c r="ABX890" s="43"/>
      <c r="ABY890" s="43"/>
      <c r="ABZ890" s="43"/>
      <c r="ACA890" s="43"/>
      <c r="ACB890" s="43"/>
      <c r="ACC890" s="43"/>
      <c r="ACD890" s="43"/>
      <c r="ACE890" s="43"/>
      <c r="ACF890" s="43"/>
      <c r="ACG890" s="43"/>
      <c r="ACH890" s="43"/>
      <c r="ACI890" s="43"/>
      <c r="ACJ890" s="43"/>
      <c r="ACK890" s="43"/>
      <c r="ACL890" s="43"/>
      <c r="ACM890" s="43"/>
      <c r="ACN890" s="43"/>
      <c r="ACO890" s="43"/>
      <c r="ACP890" s="43"/>
      <c r="ACQ890" s="43"/>
      <c r="ACR890" s="43"/>
      <c r="ACS890" s="43"/>
      <c r="ACT890" s="43"/>
      <c r="ACU890" s="43"/>
      <c r="ACV890" s="43"/>
      <c r="ACW890" s="43"/>
      <c r="ACX890" s="43"/>
      <c r="ACY890" s="43"/>
      <c r="ACZ890" s="43"/>
      <c r="ADA890" s="43"/>
      <c r="ADB890" s="43"/>
      <c r="ADC890" s="43"/>
      <c r="ADD890" s="43"/>
      <c r="ADE890" s="43"/>
      <c r="ADF890" s="43"/>
      <c r="ADG890" s="43"/>
      <c r="ADH890" s="43"/>
      <c r="ADI890" s="43"/>
      <c r="ADJ890" s="43"/>
      <c r="ADK890" s="43"/>
      <c r="ADL890" s="43"/>
      <c r="ADM890" s="43"/>
      <c r="ADN890" s="43"/>
      <c r="ADO890" s="43"/>
      <c r="ADP890" s="43"/>
      <c r="ADQ890" s="43"/>
      <c r="ADR890" s="43"/>
      <c r="ADS890" s="43"/>
      <c r="ADT890" s="43"/>
      <c r="ADU890" s="43"/>
      <c r="ADV890" s="43"/>
      <c r="ADW890" s="43"/>
      <c r="ADX890" s="43"/>
      <c r="ADY890" s="43"/>
      <c r="ADZ890" s="43"/>
      <c r="AEA890" s="43"/>
      <c r="AEB890" s="43"/>
      <c r="AEC890" s="43"/>
      <c r="AED890" s="43"/>
      <c r="AEE890" s="43"/>
      <c r="AEF890" s="43"/>
      <c r="AEG890" s="43"/>
      <c r="AEH890" s="43"/>
      <c r="AEI890" s="43"/>
      <c r="AEJ890" s="43"/>
      <c r="AEK890" s="43"/>
      <c r="AEL890" s="43"/>
      <c r="AEM890" s="43"/>
      <c r="AEN890" s="43"/>
      <c r="AEO890" s="43"/>
      <c r="AEP890" s="43"/>
      <c r="AEQ890" s="43"/>
      <c r="AER890" s="43"/>
      <c r="AES890" s="43"/>
      <c r="AET890" s="43"/>
      <c r="AEU890" s="43"/>
      <c r="AEV890" s="43"/>
      <c r="AEW890" s="43"/>
      <c r="AEX890" s="43"/>
      <c r="AEY890" s="43"/>
      <c r="AEZ890" s="43"/>
      <c r="AFA890" s="43"/>
      <c r="AFB890" s="43"/>
      <c r="AFC890" s="43"/>
      <c r="AFD890" s="43"/>
      <c r="AFE890" s="43"/>
      <c r="AFF890" s="43"/>
      <c r="AFG890" s="43"/>
      <c r="AFH890" s="43"/>
      <c r="AFI890" s="43"/>
      <c r="AFJ890" s="43"/>
      <c r="AFK890" s="43"/>
      <c r="AFL890" s="43"/>
      <c r="AFM890" s="43"/>
      <c r="AFN890" s="43"/>
      <c r="AFO890" s="43"/>
      <c r="AFP890" s="43"/>
      <c r="AFQ890" s="43"/>
      <c r="AFR890" s="43"/>
      <c r="AFS890" s="43"/>
      <c r="AFT890" s="43"/>
      <c r="AFU890" s="43"/>
      <c r="AFV890" s="43"/>
      <c r="AFW890" s="43"/>
      <c r="AFX890" s="43"/>
      <c r="AFY890" s="43"/>
      <c r="AFZ890" s="43"/>
      <c r="AGA890" s="43"/>
      <c r="AGB890" s="43"/>
      <c r="AGC890" s="43"/>
      <c r="AGD890" s="43"/>
      <c r="AGE890" s="43"/>
      <c r="AGF890" s="43"/>
      <c r="AGG890" s="43"/>
      <c r="AGH890" s="43"/>
      <c r="AGI890" s="43"/>
      <c r="AGJ890" s="43"/>
      <c r="AGK890" s="43"/>
      <c r="AGL890" s="43"/>
      <c r="AGM890" s="43"/>
      <c r="AGN890" s="43"/>
      <c r="AGO890" s="43"/>
      <c r="AGP890" s="43"/>
      <c r="AGQ890" s="43"/>
      <c r="AGR890" s="43"/>
      <c r="AGS890" s="43"/>
      <c r="AGT890" s="43"/>
      <c r="AGU890" s="43"/>
      <c r="AGV890" s="43"/>
      <c r="AGW890" s="43"/>
      <c r="AGX890" s="43"/>
      <c r="AGY890" s="43"/>
      <c r="AGZ890" s="43"/>
      <c r="AHA890" s="43"/>
      <c r="AHB890" s="43"/>
      <c r="AHC890" s="43"/>
      <c r="AHD890" s="43"/>
      <c r="AHE890" s="43"/>
      <c r="AHF890" s="43"/>
      <c r="AHG890" s="43"/>
      <c r="AHH890" s="43"/>
      <c r="AHI890" s="43"/>
      <c r="AHJ890" s="43"/>
      <c r="AHK890" s="43"/>
      <c r="AHL890" s="43"/>
      <c r="AHM890" s="43"/>
      <c r="AHN890" s="43"/>
      <c r="AHO890" s="43"/>
      <c r="AHP890" s="43"/>
      <c r="AHQ890" s="43"/>
      <c r="AHR890" s="43"/>
      <c r="AHS890" s="43"/>
      <c r="AHT890" s="43"/>
      <c r="AHU890" s="43"/>
      <c r="AHV890" s="43"/>
      <c r="AHW890" s="43"/>
      <c r="AHX890" s="43"/>
      <c r="AHY890" s="43"/>
      <c r="AHZ890" s="43"/>
      <c r="AIA890" s="43"/>
      <c r="AIB890" s="43"/>
      <c r="AIC890" s="43"/>
      <c r="AID890" s="43"/>
      <c r="AIE890" s="43"/>
      <c r="AIF890" s="43"/>
      <c r="AIG890" s="43"/>
      <c r="AIH890" s="43"/>
      <c r="AII890" s="43"/>
      <c r="AIJ890" s="43"/>
      <c r="AIK890" s="43"/>
      <c r="AIL890" s="43"/>
      <c r="AIM890" s="43"/>
      <c r="AIN890" s="43"/>
      <c r="AIO890" s="43"/>
      <c r="AIP890" s="43"/>
      <c r="AIQ890" s="43"/>
      <c r="AIR890" s="43"/>
      <c r="AIS890" s="43"/>
      <c r="AIT890" s="43"/>
      <c r="AIU890" s="43"/>
      <c r="AIV890" s="43"/>
      <c r="AIW890" s="43"/>
      <c r="AIX890" s="43"/>
      <c r="AIY890" s="43"/>
      <c r="AIZ890" s="43"/>
      <c r="AJA890" s="43"/>
      <c r="AJB890" s="43"/>
      <c r="AJC890" s="43"/>
      <c r="AJD890" s="43"/>
      <c r="AJE890" s="43"/>
      <c r="AJF890" s="43"/>
      <c r="AJG890" s="43"/>
      <c r="AJH890" s="43"/>
      <c r="AJI890" s="43"/>
      <c r="AJJ890" s="43"/>
      <c r="AJK890" s="43"/>
      <c r="AJL890" s="43"/>
      <c r="AJM890" s="43"/>
      <c r="AJN890" s="43"/>
      <c r="AJO890" s="43"/>
      <c r="AJP890" s="43"/>
      <c r="AJQ890" s="43"/>
      <c r="AJR890" s="43"/>
      <c r="AJS890" s="43"/>
      <c r="AJT890" s="43"/>
      <c r="AJU890" s="43"/>
      <c r="AJV890" s="43"/>
      <c r="AJW890" s="43"/>
      <c r="AJX890" s="43"/>
      <c r="AJY890" s="43"/>
      <c r="AJZ890" s="43"/>
      <c r="AKA890" s="43"/>
      <c r="AKB890" s="43"/>
      <c r="AKC890" s="43"/>
      <c r="AKD890" s="43"/>
      <c r="AKE890" s="43"/>
      <c r="AKF890" s="43"/>
      <c r="AKG890" s="43"/>
      <c r="AKH890" s="43"/>
      <c r="AKI890" s="43"/>
      <c r="AKJ890" s="43"/>
      <c r="AKK890" s="43"/>
      <c r="AKL890" s="43"/>
      <c r="AKM890" s="43"/>
      <c r="AKN890" s="43"/>
      <c r="AKO890" s="43"/>
      <c r="AKP890" s="43"/>
      <c r="AKQ890" s="43"/>
      <c r="AKR890" s="43"/>
      <c r="AKS890" s="43"/>
      <c r="AKT890" s="43"/>
      <c r="AKU890" s="43"/>
      <c r="AKV890" s="43"/>
      <c r="AKW890" s="43"/>
      <c r="AKX890" s="43"/>
      <c r="AKY890" s="43"/>
      <c r="AKZ890" s="43"/>
      <c r="ALA890" s="43"/>
      <c r="ALB890" s="43"/>
      <c r="ALC890" s="43"/>
      <c r="ALD890" s="43"/>
      <c r="ALE890" s="43"/>
      <c r="ALF890" s="43"/>
      <c r="ALG890" s="43"/>
      <c r="ALH890" s="43"/>
      <c r="ALI890" s="43"/>
      <c r="ALJ890" s="43"/>
      <c r="ALK890" s="43"/>
      <c r="ALL890" s="43"/>
      <c r="ALM890" s="43"/>
      <c r="ALN890" s="43"/>
      <c r="ALO890" s="43"/>
      <c r="ALP890" s="43"/>
      <c r="ALQ890" s="43"/>
      <c r="ALR890" s="43"/>
      <c r="ALS890" s="43"/>
      <c r="ALT890" s="43"/>
      <c r="ALU890" s="43"/>
      <c r="ALV890" s="43"/>
      <c r="ALW890" s="43"/>
      <c r="ALX890" s="43"/>
      <c r="ALY890" s="43"/>
      <c r="ALZ890" s="43"/>
      <c r="AMA890" s="43"/>
      <c r="AMB890" s="43"/>
      <c r="AMC890" s="43"/>
      <c r="AMD890" s="43"/>
      <c r="AME890" s="43"/>
      <c r="AMF890" s="43"/>
      <c r="AMG890" s="43"/>
      <c r="AMH890" s="43"/>
      <c r="AMI890" s="43"/>
      <c r="AMJ890" s="43"/>
      <c r="AMK890" s="43"/>
      <c r="AML890" s="43"/>
      <c r="AMM890" s="43"/>
      <c r="AMN890" s="43"/>
      <c r="AMO890" s="43"/>
      <c r="AMP890" s="43"/>
      <c r="AMQ890" s="43"/>
      <c r="AMR890" s="43"/>
      <c r="AMS890" s="43"/>
      <c r="AMT890" s="43"/>
      <c r="AMU890" s="43"/>
      <c r="AMV890" s="43"/>
      <c r="AMW890" s="43"/>
      <c r="AMX890" s="43"/>
      <c r="AMY890" s="43"/>
      <c r="AMZ890" s="43"/>
      <c r="ANA890" s="43"/>
      <c r="ANB890" s="43"/>
      <c r="ANC890" s="43"/>
      <c r="AND890" s="43"/>
      <c r="ANE890" s="43"/>
      <c r="ANF890" s="43"/>
      <c r="ANG890" s="43"/>
      <c r="ANH890" s="43"/>
      <c r="ANI890" s="43"/>
      <c r="ANJ890" s="43"/>
      <c r="ANK890" s="43"/>
      <c r="ANL890" s="43"/>
      <c r="ANM890" s="43"/>
      <c r="ANN890" s="43"/>
      <c r="ANO890" s="43"/>
      <c r="ANP890" s="43"/>
      <c r="ANQ890" s="43"/>
      <c r="ANR890" s="43"/>
      <c r="ANS890" s="43"/>
      <c r="ANT890" s="43"/>
      <c r="ANU890" s="43"/>
      <c r="ANV890" s="43"/>
      <c r="ANW890" s="43"/>
      <c r="ANX890" s="43"/>
      <c r="ANY890" s="43"/>
      <c r="ANZ890" s="43"/>
      <c r="AOA890" s="43"/>
      <c r="AOB890" s="43"/>
      <c r="AOC890" s="43"/>
      <c r="AOD890" s="43"/>
      <c r="AOE890" s="43"/>
      <c r="AOF890" s="43"/>
      <c r="AOG890" s="43"/>
      <c r="AOH890" s="43"/>
      <c r="AOI890" s="43"/>
      <c r="AOJ890" s="43"/>
      <c r="AOK890" s="43"/>
      <c r="AOL890" s="43"/>
      <c r="AOM890" s="43"/>
      <c r="AON890" s="43"/>
      <c r="AOO890" s="43"/>
      <c r="AOP890" s="43"/>
      <c r="AOQ890" s="43"/>
      <c r="AOR890" s="43"/>
      <c r="AOS890" s="43"/>
      <c r="AOT890" s="43"/>
      <c r="AOU890" s="43"/>
      <c r="AOV890" s="43"/>
      <c r="AOW890" s="43"/>
      <c r="AOX890" s="43"/>
      <c r="AOY890" s="43"/>
      <c r="AOZ890" s="43"/>
      <c r="APA890" s="43"/>
      <c r="APB890" s="43"/>
      <c r="APC890" s="43"/>
      <c r="APD890" s="43"/>
      <c r="APE890" s="43"/>
      <c r="APF890" s="43"/>
      <c r="APG890" s="43"/>
      <c r="APH890" s="43"/>
      <c r="API890" s="43"/>
      <c r="APJ890" s="43"/>
      <c r="APK890" s="43"/>
      <c r="APL890" s="43"/>
      <c r="APM890" s="43"/>
      <c r="APN890" s="43"/>
      <c r="APO890" s="43"/>
      <c r="APP890" s="43"/>
      <c r="APQ890" s="43"/>
      <c r="APR890" s="43"/>
      <c r="APS890" s="43"/>
      <c r="APT890" s="43"/>
      <c r="APU890" s="43"/>
      <c r="APV890" s="43"/>
      <c r="APW890" s="43"/>
      <c r="APX890" s="43"/>
      <c r="APY890" s="43"/>
      <c r="APZ890" s="43"/>
      <c r="AQA890" s="43"/>
      <c r="AQB890" s="43"/>
      <c r="AQC890" s="43"/>
      <c r="AQD890" s="43"/>
      <c r="AQE890" s="43"/>
      <c r="AQF890" s="43"/>
      <c r="AQG890" s="43"/>
      <c r="AQH890" s="43"/>
      <c r="AQI890" s="43"/>
      <c r="AQJ890" s="43"/>
      <c r="AQK890" s="43"/>
      <c r="AQL890" s="43"/>
      <c r="AQM890" s="43"/>
      <c r="AQN890" s="43"/>
      <c r="AQO890" s="43"/>
      <c r="AQP890" s="43"/>
      <c r="AQQ890" s="43"/>
      <c r="AQR890" s="43"/>
      <c r="AQS890" s="43"/>
      <c r="AQT890" s="43"/>
      <c r="AQU890" s="43"/>
      <c r="AQV890" s="43"/>
      <c r="AQW890" s="43"/>
      <c r="AQX890" s="43"/>
      <c r="AQY890" s="43"/>
      <c r="AQZ890" s="43"/>
      <c r="ARA890" s="43"/>
      <c r="ARB890" s="43"/>
      <c r="ARC890" s="43"/>
      <c r="ARD890" s="43"/>
      <c r="ARE890" s="43"/>
      <c r="ARF890" s="43"/>
      <c r="ARG890" s="43"/>
      <c r="ARH890" s="43"/>
      <c r="ARI890" s="43"/>
      <c r="ARJ890" s="43"/>
      <c r="ARK890" s="43"/>
      <c r="ARL890" s="43"/>
      <c r="ARM890" s="43"/>
      <c r="ARN890" s="43"/>
      <c r="ARO890" s="43"/>
      <c r="ARP890" s="43"/>
      <c r="ARQ890" s="43"/>
      <c r="ARR890" s="43"/>
      <c r="ARS890" s="43"/>
      <c r="ART890" s="43"/>
      <c r="ARU890" s="43"/>
      <c r="ARV890" s="43"/>
      <c r="ARW890" s="43"/>
      <c r="ARX890" s="43"/>
      <c r="ARY890" s="43"/>
      <c r="ARZ890" s="43"/>
      <c r="ASA890" s="43"/>
      <c r="ASB890" s="43"/>
      <c r="ASC890" s="43"/>
      <c r="ASD890" s="43"/>
      <c r="ASE890" s="43"/>
      <c r="ASF890" s="43"/>
      <c r="ASG890" s="43"/>
      <c r="ASH890" s="43"/>
      <c r="ASI890" s="43"/>
      <c r="ASJ890" s="43"/>
      <c r="ASK890" s="43"/>
      <c r="ASL890" s="43"/>
      <c r="ASM890" s="43"/>
      <c r="ASN890" s="43"/>
      <c r="ASO890" s="43"/>
      <c r="ASP890" s="43"/>
      <c r="ASQ890" s="43"/>
      <c r="ASR890" s="43"/>
      <c r="ASS890" s="43"/>
      <c r="AST890" s="43"/>
      <c r="ASU890" s="43"/>
      <c r="ASV890" s="43"/>
      <c r="ASW890" s="43"/>
      <c r="ASX890" s="43"/>
      <c r="ASY890" s="43"/>
      <c r="ASZ890" s="43"/>
      <c r="ATA890" s="43"/>
      <c r="ATB890" s="43"/>
      <c r="ATC890" s="43"/>
      <c r="ATD890" s="43"/>
      <c r="ATE890" s="43"/>
      <c r="ATF890" s="43"/>
      <c r="ATG890" s="43"/>
      <c r="ATH890" s="43"/>
      <c r="ATI890" s="43"/>
      <c r="ATJ890" s="43"/>
      <c r="ATK890" s="43"/>
      <c r="ATL890" s="43"/>
      <c r="ATM890" s="43"/>
      <c r="ATN890" s="43"/>
      <c r="ATO890" s="43"/>
      <c r="ATP890" s="43"/>
      <c r="ATQ890" s="43"/>
      <c r="ATR890" s="43"/>
      <c r="ATS890" s="43"/>
      <c r="ATT890" s="43"/>
      <c r="ATU890" s="43"/>
      <c r="ATV890" s="43"/>
      <c r="ATW890" s="43"/>
      <c r="ATX890" s="43"/>
      <c r="ATY890" s="43"/>
      <c r="ATZ890" s="43"/>
      <c r="AUA890" s="43"/>
      <c r="AUB890" s="43"/>
      <c r="AUC890" s="43"/>
      <c r="AUD890" s="43"/>
      <c r="AUE890" s="43"/>
      <c r="AUF890" s="43"/>
      <c r="AUG890" s="43"/>
      <c r="AUH890" s="43"/>
      <c r="AUI890" s="43"/>
      <c r="AUJ890" s="43"/>
      <c r="AUK890" s="43"/>
      <c r="AUL890" s="43"/>
      <c r="AUM890" s="43"/>
      <c r="AUN890" s="43"/>
      <c r="AUO890" s="43"/>
      <c r="AUP890" s="43"/>
      <c r="AUQ890" s="43"/>
      <c r="AUR890" s="43"/>
      <c r="AUS890" s="43"/>
      <c r="AUT890" s="43"/>
      <c r="AUU890" s="43"/>
      <c r="AUV890" s="43"/>
      <c r="AUW890" s="43"/>
      <c r="AUX890" s="43"/>
      <c r="AUY890" s="43"/>
      <c r="AUZ890" s="43"/>
      <c r="AVA890" s="43"/>
      <c r="AVB890" s="43"/>
      <c r="AVC890" s="43"/>
      <c r="AVD890" s="43"/>
      <c r="AVE890" s="43"/>
      <c r="AVF890" s="43"/>
      <c r="AVG890" s="43"/>
      <c r="AVH890" s="43"/>
      <c r="AVI890" s="43"/>
      <c r="AVJ890" s="43"/>
      <c r="AVK890" s="43"/>
      <c r="AVL890" s="43"/>
      <c r="AVM890" s="43"/>
      <c r="AVN890" s="43"/>
      <c r="AVO890" s="43"/>
      <c r="AVP890" s="43"/>
      <c r="AVQ890" s="43"/>
      <c r="AVR890" s="43"/>
      <c r="AVS890" s="43"/>
      <c r="AVT890" s="43"/>
      <c r="AVU890" s="43"/>
      <c r="AVV890" s="43"/>
      <c r="AVW890" s="43"/>
      <c r="AVX890" s="43"/>
      <c r="AVY890" s="43"/>
      <c r="AVZ890" s="43"/>
      <c r="AWA890" s="43"/>
      <c r="AWB890" s="43"/>
      <c r="AWC890" s="43"/>
      <c r="AWD890" s="43"/>
      <c r="AWE890" s="43"/>
      <c r="AWF890" s="43"/>
      <c r="AWG890" s="43"/>
      <c r="AWH890" s="43"/>
      <c r="AWI890" s="43"/>
      <c r="AWJ890" s="43"/>
      <c r="AWK890" s="43"/>
      <c r="AWL890" s="43"/>
      <c r="AWM890" s="43"/>
      <c r="AWN890" s="43"/>
      <c r="AWO890" s="43"/>
      <c r="AWP890" s="43"/>
      <c r="AWQ890" s="43"/>
      <c r="AWR890" s="43"/>
      <c r="AWS890" s="43"/>
      <c r="AWT890" s="43"/>
      <c r="AWU890" s="43"/>
      <c r="AWV890" s="43"/>
      <c r="AWW890" s="43"/>
      <c r="AWX890" s="43"/>
      <c r="AWY890" s="43"/>
      <c r="AWZ890" s="43"/>
      <c r="AXA890" s="43"/>
      <c r="AXB890" s="43"/>
      <c r="AXC890" s="43"/>
      <c r="AXD890" s="43"/>
      <c r="AXE890" s="43"/>
      <c r="AXF890" s="43"/>
      <c r="AXG890" s="43"/>
      <c r="AXH890" s="43"/>
      <c r="AXI890" s="43"/>
      <c r="AXJ890" s="43"/>
      <c r="AXK890" s="43"/>
      <c r="AXL890" s="43"/>
      <c r="AXM890" s="43"/>
      <c r="AXN890" s="43"/>
      <c r="AXO890" s="43"/>
      <c r="AXP890" s="43"/>
      <c r="AXQ890" s="43"/>
      <c r="AXR890" s="43"/>
      <c r="AXS890" s="43"/>
      <c r="AXT890" s="43"/>
      <c r="AXU890" s="43"/>
      <c r="AXV890" s="43"/>
      <c r="AXW890" s="43"/>
      <c r="AXX890" s="43"/>
      <c r="AXY890" s="43"/>
      <c r="AXZ890" s="43"/>
      <c r="AYA890" s="43"/>
      <c r="AYB890" s="43"/>
      <c r="AYC890" s="43"/>
      <c r="AYD890" s="43"/>
      <c r="AYE890" s="43"/>
      <c r="AYF890" s="43"/>
      <c r="AYG890" s="43"/>
      <c r="AYH890" s="43"/>
      <c r="AYI890" s="43"/>
      <c r="AYJ890" s="43"/>
      <c r="AYK890" s="43"/>
      <c r="AYL890" s="43"/>
      <c r="AYM890" s="43"/>
      <c r="AYN890" s="43"/>
      <c r="AYO890" s="43"/>
      <c r="AYP890" s="43"/>
      <c r="AYQ890" s="43"/>
      <c r="AYR890" s="43"/>
      <c r="AYS890" s="43"/>
      <c r="AYT890" s="43"/>
      <c r="AYU890" s="43"/>
      <c r="AYV890" s="43"/>
      <c r="AYW890" s="43"/>
      <c r="AYX890" s="43"/>
      <c r="AYY890" s="43"/>
      <c r="AYZ890" s="43"/>
      <c r="AZA890" s="43"/>
      <c r="AZB890" s="43"/>
      <c r="AZC890" s="43"/>
      <c r="AZD890" s="43"/>
      <c r="AZE890" s="43"/>
      <c r="AZF890" s="43"/>
      <c r="AZG890" s="43"/>
      <c r="AZH890" s="43"/>
      <c r="AZI890" s="43"/>
      <c r="AZJ890" s="43"/>
      <c r="AZK890" s="43"/>
      <c r="AZL890" s="43"/>
      <c r="AZM890" s="43"/>
      <c r="AZN890" s="43"/>
      <c r="AZO890" s="43"/>
      <c r="AZP890" s="43"/>
      <c r="AZQ890" s="43"/>
      <c r="AZR890" s="43"/>
      <c r="AZS890" s="43"/>
      <c r="AZT890" s="43"/>
      <c r="AZU890" s="43"/>
      <c r="AZV890" s="43"/>
      <c r="AZW890" s="43"/>
      <c r="AZX890" s="43"/>
      <c r="AZY890" s="43"/>
      <c r="AZZ890" s="43"/>
      <c r="BAA890" s="43"/>
      <c r="BAB890" s="43"/>
      <c r="BAC890" s="43"/>
      <c r="BAD890" s="43"/>
      <c r="BAE890" s="43"/>
      <c r="BAF890" s="43"/>
      <c r="BAG890" s="43"/>
      <c r="BAH890" s="43"/>
      <c r="BAI890" s="43"/>
      <c r="BAJ890" s="43"/>
      <c r="BAK890" s="43"/>
      <c r="BAL890" s="43"/>
      <c r="BAM890" s="43"/>
      <c r="BAN890" s="43"/>
      <c r="BAO890" s="43"/>
      <c r="BAP890" s="43"/>
      <c r="BAQ890" s="43"/>
      <c r="BAR890" s="43"/>
      <c r="BAS890" s="43"/>
      <c r="BAT890" s="43"/>
      <c r="BAU890" s="43"/>
      <c r="BAV890" s="43"/>
      <c r="BAW890" s="43"/>
      <c r="BAX890" s="43"/>
      <c r="BAY890" s="43"/>
      <c r="BAZ890" s="43"/>
      <c r="BBA890" s="43"/>
      <c r="BBB890" s="43"/>
      <c r="BBC890" s="43"/>
      <c r="BBD890" s="43"/>
      <c r="BBE890" s="43"/>
      <c r="BBF890" s="43"/>
      <c r="BBG890" s="43"/>
      <c r="BBH890" s="43"/>
      <c r="BBI890" s="43"/>
      <c r="BBJ890" s="43"/>
      <c r="BBK890" s="43"/>
      <c r="BBL890" s="43"/>
      <c r="BBM890" s="43"/>
      <c r="BBN890" s="43"/>
      <c r="BBO890" s="43"/>
      <c r="BBP890" s="43"/>
      <c r="BBQ890" s="43"/>
      <c r="BBR890" s="43"/>
      <c r="BBS890" s="43"/>
      <c r="BBT890" s="43"/>
      <c r="BBU890" s="43"/>
      <c r="BBV890" s="43"/>
      <c r="BBW890" s="43"/>
      <c r="BBX890" s="43"/>
      <c r="BBY890" s="43"/>
      <c r="BBZ890" s="43"/>
      <c r="BCA890" s="43"/>
      <c r="BCB890" s="43"/>
      <c r="BCC890" s="43"/>
      <c r="BCD890" s="43"/>
      <c r="BCE890" s="43"/>
      <c r="BCF890" s="43"/>
      <c r="BCG890" s="43"/>
      <c r="BCH890" s="43"/>
      <c r="BCI890" s="43"/>
      <c r="BCJ890" s="43"/>
      <c r="BCK890" s="43"/>
      <c r="BCL890" s="43"/>
      <c r="BCM890" s="43"/>
      <c r="BCN890" s="43"/>
      <c r="BCO890" s="43"/>
      <c r="BCP890" s="43"/>
      <c r="BCQ890" s="43"/>
      <c r="BCR890" s="43"/>
      <c r="BCS890" s="43"/>
      <c r="BCT890" s="43"/>
      <c r="BCU890" s="43"/>
      <c r="BCV890" s="43"/>
      <c r="BCW890" s="43"/>
      <c r="BCX890" s="43"/>
      <c r="BCY890" s="43"/>
      <c r="BCZ890" s="43"/>
      <c r="BDA890" s="43"/>
      <c r="BDB890" s="43"/>
      <c r="BDC890" s="43"/>
      <c r="BDD890" s="43"/>
      <c r="BDE890" s="43"/>
      <c r="BDF890" s="43"/>
      <c r="BDG890" s="43"/>
      <c r="BDH890" s="43"/>
      <c r="BDI890" s="43"/>
      <c r="BDJ890" s="43"/>
      <c r="BDK890" s="43"/>
      <c r="BDL890" s="43"/>
      <c r="BDM890" s="43"/>
      <c r="BDN890" s="43"/>
      <c r="BDO890" s="43"/>
      <c r="BDP890" s="43"/>
      <c r="BDQ890" s="43"/>
      <c r="BDR890" s="43"/>
      <c r="BDS890" s="43"/>
      <c r="BDT890" s="43"/>
      <c r="BDU890" s="43"/>
      <c r="BDV890" s="43"/>
      <c r="BDW890" s="43"/>
      <c r="BDX890" s="43"/>
      <c r="BDY890" s="43"/>
      <c r="BDZ890" s="43"/>
      <c r="BEA890" s="43"/>
      <c r="BEB890" s="43"/>
      <c r="BEC890" s="43"/>
      <c r="BED890" s="43"/>
      <c r="BEE890" s="43"/>
      <c r="BEF890" s="43"/>
      <c r="BEG890" s="43"/>
      <c r="BEH890" s="43"/>
      <c r="BEI890" s="43"/>
      <c r="BEJ890" s="43"/>
      <c r="BEK890" s="43"/>
      <c r="BEL890" s="43"/>
      <c r="BEM890" s="43"/>
      <c r="BEN890" s="43"/>
      <c r="BEO890" s="43"/>
      <c r="BEP890" s="43"/>
      <c r="BEQ890" s="43"/>
      <c r="BER890" s="43"/>
      <c r="BES890" s="43"/>
      <c r="BET890" s="43"/>
      <c r="BEU890" s="43"/>
      <c r="BEV890" s="43"/>
      <c r="BEW890" s="43"/>
      <c r="BEX890" s="43"/>
      <c r="BEY890" s="43"/>
      <c r="BEZ890" s="43"/>
      <c r="BFA890" s="43"/>
      <c r="BFB890" s="43"/>
      <c r="BFC890" s="43"/>
      <c r="BFD890" s="43"/>
      <c r="BFE890" s="43"/>
      <c r="BFF890" s="43"/>
      <c r="BFG890" s="43"/>
      <c r="BFH890" s="43"/>
      <c r="BFI890" s="43"/>
      <c r="BFJ890" s="43"/>
      <c r="BFK890" s="43"/>
      <c r="BFL890" s="43"/>
      <c r="BFM890" s="43"/>
      <c r="BFN890" s="43"/>
      <c r="BFO890" s="43"/>
      <c r="BFP890" s="43"/>
      <c r="BFQ890" s="43"/>
      <c r="BFR890" s="43"/>
      <c r="BFS890" s="43"/>
      <c r="BFT890" s="43"/>
      <c r="BFU890" s="43"/>
      <c r="BFV890" s="43"/>
      <c r="BFW890" s="43"/>
      <c r="BFX890" s="43"/>
      <c r="BFY890" s="43"/>
      <c r="BFZ890" s="43"/>
      <c r="BGA890" s="43"/>
      <c r="BGB890" s="43"/>
      <c r="BGC890" s="43"/>
      <c r="BGD890" s="43"/>
      <c r="BGE890" s="43"/>
      <c r="BGF890" s="43"/>
      <c r="BGG890" s="43"/>
      <c r="BGH890" s="43"/>
      <c r="BGI890" s="43"/>
      <c r="BGJ890" s="43"/>
      <c r="BGK890" s="43"/>
      <c r="BGL890" s="43"/>
      <c r="BGM890" s="43"/>
      <c r="BGN890" s="43"/>
      <c r="BGO890" s="43"/>
      <c r="BGP890" s="43"/>
      <c r="BGQ890" s="43"/>
      <c r="BGR890" s="43"/>
      <c r="BGS890" s="43"/>
      <c r="BGT890" s="43"/>
      <c r="BGU890" s="43"/>
      <c r="BGV890" s="43"/>
      <c r="BGW890" s="43"/>
      <c r="BGX890" s="43"/>
      <c r="BGY890" s="43"/>
      <c r="BGZ890" s="43"/>
      <c r="BHA890" s="43"/>
      <c r="BHB890" s="43"/>
      <c r="BHC890" s="43"/>
      <c r="BHD890" s="43"/>
      <c r="BHE890" s="43"/>
      <c r="BHF890" s="43"/>
      <c r="BHG890" s="43"/>
      <c r="BHH890" s="43"/>
      <c r="BHI890" s="43"/>
      <c r="BHJ890" s="43"/>
      <c r="BHK890" s="43"/>
      <c r="BHL890" s="43"/>
      <c r="BHM890" s="43"/>
      <c r="BHN890" s="43"/>
      <c r="BHO890" s="43"/>
      <c r="BHP890" s="43"/>
      <c r="BHQ890" s="43"/>
      <c r="BHR890" s="43"/>
      <c r="BHS890" s="43"/>
      <c r="BHT890" s="43"/>
      <c r="BHU890" s="43"/>
      <c r="BHV890" s="43"/>
      <c r="BHW890" s="43"/>
      <c r="BHX890" s="43"/>
      <c r="BHY890" s="43"/>
      <c r="BHZ890" s="43"/>
      <c r="BIA890" s="43"/>
      <c r="BIB890" s="43"/>
      <c r="BIC890" s="43"/>
      <c r="BID890" s="43"/>
      <c r="BIE890" s="43"/>
      <c r="BIF890" s="43"/>
      <c r="BIG890" s="43"/>
      <c r="BIH890" s="43"/>
      <c r="BII890" s="43"/>
      <c r="BIJ890" s="43"/>
      <c r="BIK890" s="43"/>
      <c r="BIL890" s="43"/>
      <c r="BIM890" s="43"/>
      <c r="BIN890" s="43"/>
      <c r="BIO890" s="43"/>
      <c r="BIP890" s="43"/>
      <c r="BIQ890" s="43"/>
      <c r="BIR890" s="43"/>
      <c r="BIS890" s="43"/>
      <c r="BIT890" s="43"/>
      <c r="BIU890" s="43"/>
      <c r="BIV890" s="43"/>
      <c r="BIW890" s="43"/>
      <c r="BIX890" s="43"/>
      <c r="BIY890" s="43"/>
      <c r="BIZ890" s="43"/>
      <c r="BJA890" s="43"/>
      <c r="BJB890" s="43"/>
      <c r="BJC890" s="43"/>
      <c r="BJD890" s="43"/>
      <c r="BJE890" s="43"/>
      <c r="BJF890" s="43"/>
      <c r="BJG890" s="43"/>
      <c r="BJH890" s="43"/>
      <c r="BJI890" s="43"/>
      <c r="BJJ890" s="43"/>
      <c r="BJK890" s="43"/>
      <c r="BJL890" s="43"/>
      <c r="BJM890" s="43"/>
      <c r="BJN890" s="43"/>
      <c r="BJO890" s="43"/>
      <c r="BJP890" s="43"/>
      <c r="BJQ890" s="43"/>
      <c r="BJR890" s="43"/>
      <c r="BJS890" s="43"/>
      <c r="BJT890" s="43"/>
      <c r="BJU890" s="43"/>
      <c r="BJV890" s="43"/>
      <c r="BJW890" s="43"/>
      <c r="BJX890" s="43"/>
      <c r="BJY890" s="43"/>
      <c r="BJZ890" s="43"/>
      <c r="BKA890" s="43"/>
      <c r="BKB890" s="43"/>
      <c r="BKC890" s="43"/>
      <c r="BKD890" s="43"/>
      <c r="BKE890" s="43"/>
      <c r="BKF890" s="43"/>
      <c r="BKG890" s="43"/>
      <c r="BKH890" s="43"/>
      <c r="BKI890" s="43"/>
      <c r="BKJ890" s="43"/>
      <c r="BKK890" s="43"/>
      <c r="BKL890" s="43"/>
      <c r="BKM890" s="43"/>
      <c r="BKN890" s="43"/>
      <c r="BKO890" s="43"/>
      <c r="BKP890" s="43"/>
      <c r="BKQ890" s="43"/>
      <c r="BKR890" s="43"/>
      <c r="BKS890" s="43"/>
      <c r="BKT890" s="43"/>
      <c r="BKU890" s="43"/>
      <c r="BKV890" s="43"/>
      <c r="BKW890" s="43"/>
      <c r="BKX890" s="43"/>
      <c r="BKY890" s="43"/>
      <c r="BKZ890" s="43"/>
      <c r="BLA890" s="43"/>
      <c r="BLB890" s="43"/>
      <c r="BLC890" s="43"/>
      <c r="BLD890" s="43"/>
      <c r="BLE890" s="43"/>
      <c r="BLF890" s="43"/>
      <c r="BLG890" s="43"/>
      <c r="BLH890" s="43"/>
      <c r="BLI890" s="43"/>
      <c r="BLJ890" s="43"/>
      <c r="BLK890" s="43"/>
      <c r="BLL890" s="43"/>
      <c r="BLM890" s="43"/>
      <c r="BLN890" s="43"/>
      <c r="BLO890" s="43"/>
      <c r="BLP890" s="43"/>
      <c r="BLQ890" s="43"/>
      <c r="BLR890" s="43"/>
      <c r="BLS890" s="43"/>
      <c r="BLT890" s="43"/>
      <c r="BLU890" s="43"/>
      <c r="BLV890" s="43"/>
      <c r="BLW890" s="43"/>
      <c r="BLX890" s="43"/>
      <c r="BLY890" s="43"/>
      <c r="BLZ890" s="43"/>
      <c r="BMA890" s="43"/>
      <c r="BMB890" s="43"/>
      <c r="BMC890" s="43"/>
      <c r="BMD890" s="43"/>
      <c r="BME890" s="43"/>
      <c r="BMF890" s="43"/>
      <c r="BMG890" s="43"/>
      <c r="BMH890" s="43"/>
      <c r="BMI890" s="43"/>
      <c r="BMJ890" s="43"/>
      <c r="BMK890" s="43"/>
      <c r="BML890" s="43"/>
      <c r="BMM890" s="43"/>
      <c r="BMN890" s="43"/>
      <c r="BMO890" s="43"/>
      <c r="BMP890" s="43"/>
      <c r="BMQ890" s="43"/>
      <c r="BMR890" s="43"/>
      <c r="BMS890" s="43"/>
      <c r="BMT890" s="43"/>
      <c r="BMU890" s="43"/>
      <c r="BMV890" s="43"/>
      <c r="BMW890" s="43"/>
      <c r="BMX890" s="43"/>
      <c r="BMY890" s="43"/>
      <c r="BMZ890" s="43"/>
      <c r="BNA890" s="43"/>
      <c r="BNB890" s="43"/>
      <c r="BNC890" s="43"/>
      <c r="BND890" s="43"/>
      <c r="BNE890" s="43"/>
      <c r="BNF890" s="43"/>
      <c r="BNG890" s="43"/>
      <c r="BNH890" s="43"/>
      <c r="BNI890" s="43"/>
      <c r="BNJ890" s="43"/>
      <c r="BNK890" s="43"/>
      <c r="BNL890" s="43"/>
      <c r="BNM890" s="43"/>
      <c r="BNN890" s="43"/>
      <c r="BNO890" s="43"/>
      <c r="BNP890" s="43"/>
      <c r="BNQ890" s="43"/>
      <c r="BNR890" s="43"/>
      <c r="BNS890" s="43"/>
      <c r="BNT890" s="43"/>
      <c r="BNU890" s="43"/>
      <c r="BNV890" s="43"/>
      <c r="BNW890" s="43"/>
      <c r="BNX890" s="43"/>
      <c r="BNY890" s="43"/>
      <c r="BNZ890" s="43"/>
      <c r="BOA890" s="43"/>
      <c r="BOB890" s="43"/>
      <c r="BOC890" s="43"/>
      <c r="BOD890" s="43"/>
      <c r="BOE890" s="43"/>
      <c r="BOF890" s="43"/>
      <c r="BOG890" s="43"/>
      <c r="BOH890" s="43"/>
      <c r="BOI890" s="43"/>
      <c r="BOJ890" s="43"/>
      <c r="BOK890" s="43"/>
      <c r="BOL890" s="43"/>
      <c r="BOM890" s="43"/>
      <c r="BON890" s="43"/>
      <c r="BOO890" s="43"/>
      <c r="BOP890" s="43"/>
      <c r="BOQ890" s="43"/>
      <c r="BOR890" s="43"/>
      <c r="BOS890" s="43"/>
      <c r="BOT890" s="43"/>
      <c r="BOU890" s="43"/>
      <c r="BOV890" s="43"/>
      <c r="BOW890" s="43"/>
      <c r="BOX890" s="43"/>
      <c r="BOY890" s="43"/>
      <c r="BOZ890" s="43"/>
      <c r="BPA890" s="43"/>
      <c r="BPB890" s="43"/>
      <c r="BPC890" s="43"/>
      <c r="BPD890" s="43"/>
      <c r="BPE890" s="43"/>
      <c r="BPF890" s="43"/>
      <c r="BPG890" s="43"/>
      <c r="BPH890" s="43"/>
      <c r="BPI890" s="43"/>
      <c r="BPJ890" s="43"/>
      <c r="BPK890" s="43"/>
      <c r="BPL890" s="43"/>
      <c r="BPM890" s="43"/>
      <c r="BPN890" s="43"/>
      <c r="BPO890" s="43"/>
      <c r="BPP890" s="43"/>
      <c r="BPQ890" s="43"/>
      <c r="BPR890" s="43"/>
      <c r="BPS890" s="43"/>
      <c r="BPT890" s="43"/>
      <c r="BPU890" s="43"/>
      <c r="BPV890" s="43"/>
      <c r="BPW890" s="43"/>
      <c r="BPX890" s="43"/>
      <c r="BPY890" s="43"/>
      <c r="BPZ890" s="43"/>
      <c r="BQA890" s="43"/>
      <c r="BQB890" s="43"/>
      <c r="BQC890" s="43"/>
      <c r="BQD890" s="43"/>
      <c r="BQE890" s="43"/>
      <c r="BQF890" s="43"/>
      <c r="BQG890" s="43"/>
      <c r="BQH890" s="43"/>
      <c r="BQI890" s="43"/>
      <c r="BQJ890" s="43"/>
      <c r="BQK890" s="43"/>
      <c r="BQL890" s="43"/>
      <c r="BQM890" s="43"/>
      <c r="BQN890" s="43"/>
      <c r="BQO890" s="43"/>
      <c r="BQP890" s="43"/>
      <c r="BQQ890" s="43"/>
      <c r="BQR890" s="43"/>
      <c r="BQS890" s="43"/>
      <c r="BQT890" s="43"/>
      <c r="BQU890" s="43"/>
      <c r="BQV890" s="43"/>
      <c r="BQW890" s="43"/>
      <c r="BQX890" s="43"/>
      <c r="BQY890" s="43"/>
      <c r="BQZ890" s="43"/>
      <c r="BRA890" s="43"/>
      <c r="BRB890" s="43"/>
      <c r="BRC890" s="43"/>
      <c r="BRD890" s="43"/>
      <c r="BRE890" s="43"/>
      <c r="BRF890" s="43"/>
      <c r="BRG890" s="43"/>
      <c r="BRH890" s="43"/>
      <c r="BRI890" s="43"/>
      <c r="BRJ890" s="43"/>
      <c r="BRK890" s="43"/>
      <c r="BRL890" s="43"/>
      <c r="BRM890" s="43"/>
      <c r="BRN890" s="43"/>
      <c r="BRO890" s="43"/>
      <c r="BRP890" s="43"/>
      <c r="BRQ890" s="43"/>
      <c r="BRR890" s="43"/>
      <c r="BRS890" s="43"/>
      <c r="BRT890" s="43"/>
      <c r="BRU890" s="43"/>
      <c r="BRV890" s="43"/>
      <c r="BRW890" s="43"/>
      <c r="BRX890" s="43"/>
      <c r="BRY890" s="43"/>
      <c r="BRZ890" s="43"/>
      <c r="BSA890" s="43"/>
      <c r="BSB890" s="43"/>
      <c r="BSC890" s="43"/>
      <c r="BSD890" s="43"/>
      <c r="BSE890" s="43"/>
      <c r="BSF890" s="43"/>
      <c r="BSG890" s="43"/>
      <c r="BSH890" s="43"/>
      <c r="BSI890" s="43"/>
      <c r="BSJ890" s="43"/>
      <c r="BSK890" s="43"/>
      <c r="BSL890" s="43"/>
      <c r="BSM890" s="43"/>
      <c r="BSN890" s="43"/>
      <c r="BSO890" s="43"/>
      <c r="BSP890" s="43"/>
      <c r="BSQ890" s="43"/>
      <c r="BSR890" s="43"/>
      <c r="BSS890" s="43"/>
      <c r="BST890" s="43"/>
      <c r="BSU890" s="43"/>
      <c r="BSV890" s="43"/>
      <c r="BSW890" s="43"/>
      <c r="BSX890" s="43"/>
      <c r="BSY890" s="43"/>
      <c r="BSZ890" s="43"/>
      <c r="BTA890" s="43"/>
      <c r="BTB890" s="43"/>
      <c r="BTC890" s="43"/>
      <c r="BTD890" s="43"/>
      <c r="BTE890" s="43"/>
      <c r="BTF890" s="43"/>
      <c r="BTG890" s="43"/>
      <c r="BTH890" s="43"/>
      <c r="BTI890" s="43"/>
      <c r="BTJ890" s="43"/>
      <c r="BTK890" s="43"/>
      <c r="BTL890" s="43"/>
      <c r="BTM890" s="43"/>
      <c r="BTN890" s="43"/>
      <c r="BTO890" s="43"/>
      <c r="BTP890" s="43"/>
      <c r="BTQ890" s="43"/>
      <c r="BTR890" s="43"/>
      <c r="BTS890" s="43"/>
      <c r="BTT890" s="43"/>
      <c r="BTU890" s="43"/>
      <c r="BTV890" s="43"/>
      <c r="BTW890" s="43"/>
      <c r="BTX890" s="43"/>
      <c r="BTY890" s="43"/>
      <c r="BTZ890" s="43"/>
      <c r="BUA890" s="43"/>
      <c r="BUB890" s="43"/>
      <c r="BUC890" s="43"/>
      <c r="BUD890" s="43"/>
      <c r="BUE890" s="43"/>
      <c r="BUF890" s="43"/>
      <c r="BUG890" s="43"/>
      <c r="BUH890" s="43"/>
      <c r="BUI890" s="43"/>
      <c r="BUJ890" s="43"/>
      <c r="BUK890" s="43"/>
      <c r="BUL890" s="43"/>
      <c r="BUM890" s="43"/>
      <c r="BUN890" s="43"/>
      <c r="BUO890" s="43"/>
      <c r="BUP890" s="43"/>
      <c r="BUQ890" s="43"/>
      <c r="BUR890" s="43"/>
      <c r="BUS890" s="43"/>
      <c r="BUT890" s="43"/>
      <c r="BUU890" s="43"/>
      <c r="BUV890" s="43"/>
      <c r="BUW890" s="43"/>
      <c r="BUX890" s="43"/>
      <c r="BUY890" s="43"/>
      <c r="BUZ890" s="43"/>
      <c r="BVA890" s="43"/>
      <c r="BVB890" s="43"/>
      <c r="BVC890" s="43"/>
      <c r="BVD890" s="43"/>
      <c r="BVE890" s="43"/>
      <c r="BVF890" s="43"/>
      <c r="BVG890" s="43"/>
      <c r="BVH890" s="43"/>
      <c r="BVI890" s="43"/>
      <c r="BVJ890" s="43"/>
      <c r="BVK890" s="43"/>
      <c r="BVL890" s="43"/>
      <c r="BVM890" s="43"/>
      <c r="BVN890" s="43"/>
      <c r="BVO890" s="43"/>
      <c r="BVP890" s="43"/>
      <c r="BVQ890" s="43"/>
      <c r="BVR890" s="43"/>
      <c r="BVS890" s="43"/>
      <c r="BVT890" s="43"/>
      <c r="BVU890" s="43"/>
      <c r="BVV890" s="43"/>
      <c r="BVW890" s="43"/>
      <c r="BVX890" s="43"/>
      <c r="BVY890" s="43"/>
      <c r="BVZ890" s="43"/>
      <c r="BWA890" s="43"/>
      <c r="BWB890" s="43"/>
      <c r="BWC890" s="43"/>
      <c r="BWD890" s="43"/>
      <c r="BWE890" s="43"/>
      <c r="BWF890" s="43"/>
      <c r="BWG890" s="43"/>
      <c r="BWH890" s="43"/>
      <c r="BWI890" s="43"/>
      <c r="BWJ890" s="43"/>
      <c r="BWK890" s="43"/>
      <c r="BWL890" s="43"/>
      <c r="BWM890" s="43"/>
      <c r="BWN890" s="43"/>
      <c r="BWO890" s="43"/>
      <c r="BWP890" s="43"/>
      <c r="BWQ890" s="43"/>
      <c r="BWR890" s="43"/>
      <c r="BWS890" s="43"/>
      <c r="BWT890" s="43"/>
      <c r="BWU890" s="43"/>
      <c r="BWV890" s="43"/>
      <c r="BWW890" s="43"/>
      <c r="BWX890" s="43"/>
      <c r="BWY890" s="43"/>
      <c r="BWZ890" s="43"/>
      <c r="BXA890" s="43"/>
      <c r="BXB890" s="43"/>
      <c r="BXC890" s="43"/>
      <c r="BXD890" s="43"/>
      <c r="BXE890" s="43"/>
      <c r="BXF890" s="43"/>
      <c r="BXG890" s="43"/>
      <c r="BXH890" s="43"/>
      <c r="BXI890" s="43"/>
      <c r="BXJ890" s="43"/>
      <c r="BXK890" s="43"/>
      <c r="BXL890" s="43"/>
      <c r="BXM890" s="43"/>
      <c r="BXN890" s="43"/>
      <c r="BXO890" s="43"/>
      <c r="BXP890" s="43"/>
      <c r="BXQ890" s="43"/>
      <c r="BXR890" s="43"/>
      <c r="BXS890" s="43"/>
      <c r="BXT890" s="43"/>
      <c r="BXU890" s="43"/>
      <c r="BXV890" s="43"/>
      <c r="BXW890" s="43"/>
      <c r="BXX890" s="43"/>
      <c r="BXY890" s="43"/>
      <c r="BXZ890" s="43"/>
      <c r="BYA890" s="43"/>
      <c r="BYB890" s="43"/>
      <c r="BYC890" s="43"/>
      <c r="BYD890" s="43"/>
      <c r="BYE890" s="43"/>
      <c r="BYF890" s="43"/>
      <c r="BYG890" s="43"/>
      <c r="BYH890" s="43"/>
      <c r="BYI890" s="43"/>
      <c r="BYJ890" s="43"/>
      <c r="BYK890" s="43"/>
      <c r="BYL890" s="43"/>
      <c r="BYM890" s="43"/>
      <c r="BYN890" s="43"/>
      <c r="BYO890" s="43"/>
      <c r="BYP890" s="43"/>
      <c r="BYQ890" s="43"/>
      <c r="BYR890" s="43"/>
      <c r="BYS890" s="43"/>
      <c r="BYT890" s="43"/>
      <c r="BYU890" s="43"/>
      <c r="BYV890" s="43"/>
      <c r="BYW890" s="43"/>
      <c r="BYX890" s="43"/>
      <c r="BYY890" s="43"/>
      <c r="BYZ890" s="43"/>
      <c r="BZA890" s="43"/>
      <c r="BZB890" s="43"/>
      <c r="BZC890" s="43"/>
      <c r="BZD890" s="43"/>
      <c r="BZE890" s="43"/>
      <c r="BZF890" s="43"/>
      <c r="BZG890" s="43"/>
      <c r="BZH890" s="43"/>
      <c r="BZI890" s="43"/>
      <c r="BZJ890" s="43"/>
      <c r="BZK890" s="43"/>
      <c r="BZL890" s="43"/>
      <c r="BZM890" s="43"/>
      <c r="BZN890" s="43"/>
      <c r="BZO890" s="43"/>
      <c r="BZP890" s="43"/>
      <c r="BZQ890" s="43"/>
      <c r="BZR890" s="43"/>
      <c r="BZS890" s="43"/>
      <c r="BZT890" s="43"/>
      <c r="BZU890" s="43"/>
      <c r="BZV890" s="43"/>
      <c r="BZW890" s="43"/>
      <c r="BZX890" s="43"/>
      <c r="BZY890" s="43"/>
      <c r="BZZ890" s="43"/>
      <c r="CAA890" s="43"/>
      <c r="CAB890" s="43"/>
      <c r="CAC890" s="43"/>
      <c r="CAD890" s="43"/>
      <c r="CAE890" s="43"/>
      <c r="CAF890" s="43"/>
      <c r="CAG890" s="43"/>
      <c r="CAH890" s="43"/>
      <c r="CAI890" s="43"/>
      <c r="CAJ890" s="43"/>
      <c r="CAK890" s="43"/>
      <c r="CAL890" s="43"/>
      <c r="CAM890" s="43"/>
      <c r="CAN890" s="43"/>
      <c r="CAO890" s="43"/>
      <c r="CAP890" s="43"/>
      <c r="CAQ890" s="43"/>
      <c r="CAR890" s="43"/>
      <c r="CAS890" s="43"/>
      <c r="CAT890" s="43"/>
      <c r="CAU890" s="43"/>
      <c r="CAV890" s="43"/>
      <c r="CAW890" s="43"/>
      <c r="CAX890" s="43"/>
      <c r="CAY890" s="43"/>
      <c r="CAZ890" s="43"/>
      <c r="CBA890" s="43"/>
      <c r="CBB890" s="43"/>
      <c r="CBC890" s="43"/>
      <c r="CBD890" s="43"/>
      <c r="CBE890" s="43"/>
      <c r="CBF890" s="43"/>
      <c r="CBG890" s="43"/>
      <c r="CBH890" s="43"/>
      <c r="CBI890" s="43"/>
      <c r="CBJ890" s="43"/>
      <c r="CBK890" s="43"/>
      <c r="CBL890" s="43"/>
      <c r="CBM890" s="43"/>
      <c r="CBN890" s="43"/>
      <c r="CBO890" s="43"/>
      <c r="CBP890" s="43"/>
      <c r="CBQ890" s="43"/>
      <c r="CBR890" s="43"/>
      <c r="CBS890" s="43"/>
      <c r="CBT890" s="43"/>
      <c r="CBU890" s="43"/>
      <c r="CBV890" s="43"/>
      <c r="CBW890" s="43"/>
      <c r="CBX890" s="43"/>
      <c r="CBY890" s="43"/>
      <c r="CBZ890" s="43"/>
      <c r="CCA890" s="43"/>
      <c r="CCB890" s="43"/>
      <c r="CCC890" s="43"/>
      <c r="CCD890" s="43"/>
      <c r="CCE890" s="43"/>
      <c r="CCF890" s="43"/>
      <c r="CCG890" s="43"/>
      <c r="CCH890" s="43"/>
      <c r="CCI890" s="43"/>
      <c r="CCJ890" s="43"/>
      <c r="CCK890" s="43"/>
      <c r="CCL890" s="43"/>
      <c r="CCM890" s="43"/>
      <c r="CCN890" s="43"/>
      <c r="CCO890" s="43"/>
      <c r="CCP890" s="43"/>
      <c r="CCQ890" s="43"/>
      <c r="CCR890" s="43"/>
      <c r="CCS890" s="43"/>
      <c r="CCT890" s="43"/>
      <c r="CCU890" s="43"/>
      <c r="CCV890" s="43"/>
      <c r="CCW890" s="43"/>
      <c r="CCX890" s="43"/>
      <c r="CCY890" s="43"/>
      <c r="CCZ890" s="43"/>
      <c r="CDA890" s="43"/>
      <c r="CDB890" s="43"/>
      <c r="CDC890" s="43"/>
      <c r="CDD890" s="43"/>
      <c r="CDE890" s="43"/>
      <c r="CDF890" s="43"/>
      <c r="CDG890" s="43"/>
      <c r="CDH890" s="43"/>
      <c r="CDI890" s="43"/>
      <c r="CDJ890" s="43"/>
      <c r="CDK890" s="43"/>
      <c r="CDL890" s="43"/>
      <c r="CDM890" s="43"/>
      <c r="CDN890" s="43"/>
      <c r="CDO890" s="43"/>
      <c r="CDP890" s="43"/>
      <c r="CDQ890" s="43"/>
      <c r="CDR890" s="43"/>
      <c r="CDS890" s="43"/>
      <c r="CDT890" s="43"/>
      <c r="CDU890" s="43"/>
      <c r="CDV890" s="43"/>
      <c r="CDW890" s="43"/>
      <c r="CDX890" s="43"/>
      <c r="CDY890" s="43"/>
      <c r="CDZ890" s="43"/>
      <c r="CEA890" s="43"/>
      <c r="CEB890" s="43"/>
      <c r="CEC890" s="43"/>
      <c r="CED890" s="43"/>
      <c r="CEE890" s="43"/>
      <c r="CEF890" s="43"/>
      <c r="CEG890" s="43"/>
      <c r="CEH890" s="43"/>
      <c r="CEI890" s="43"/>
      <c r="CEJ890" s="43"/>
      <c r="CEK890" s="43"/>
      <c r="CEL890" s="43"/>
      <c r="CEM890" s="43"/>
      <c r="CEN890" s="43"/>
      <c r="CEO890" s="43"/>
      <c r="CEP890" s="43"/>
      <c r="CEQ890" s="43"/>
      <c r="CER890" s="43"/>
      <c r="CES890" s="43"/>
      <c r="CET890" s="43"/>
      <c r="CEU890" s="43"/>
      <c r="CEV890" s="43"/>
      <c r="CEW890" s="43"/>
      <c r="CEX890" s="43"/>
      <c r="CEY890" s="43"/>
      <c r="CEZ890" s="43"/>
      <c r="CFA890" s="43"/>
      <c r="CFB890" s="43"/>
      <c r="CFC890" s="43"/>
      <c r="CFD890" s="43"/>
      <c r="CFE890" s="43"/>
      <c r="CFF890" s="43"/>
      <c r="CFG890" s="43"/>
      <c r="CFH890" s="43"/>
      <c r="CFI890" s="43"/>
      <c r="CFJ890" s="43"/>
      <c r="CFK890" s="43"/>
      <c r="CFL890" s="43"/>
      <c r="CFM890" s="43"/>
      <c r="CFN890" s="43"/>
      <c r="CFO890" s="43"/>
      <c r="CFP890" s="43"/>
      <c r="CFQ890" s="43"/>
      <c r="CFR890" s="43"/>
      <c r="CFS890" s="43"/>
      <c r="CFT890" s="43"/>
      <c r="CFU890" s="43"/>
      <c r="CFV890" s="43"/>
      <c r="CFW890" s="43"/>
      <c r="CFX890" s="43"/>
      <c r="CFY890" s="43"/>
      <c r="CFZ890" s="43"/>
      <c r="CGA890" s="43"/>
      <c r="CGB890" s="43"/>
      <c r="CGC890" s="43"/>
      <c r="CGD890" s="43"/>
      <c r="CGE890" s="43"/>
      <c r="CGF890" s="43"/>
      <c r="CGG890" s="43"/>
      <c r="CGH890" s="43"/>
      <c r="CGI890" s="43"/>
      <c r="CGJ890" s="43"/>
      <c r="CGK890" s="43"/>
      <c r="CGL890" s="43"/>
      <c r="CGM890" s="43"/>
      <c r="CGN890" s="43"/>
      <c r="CGO890" s="43"/>
      <c r="CGP890" s="43"/>
      <c r="CGQ890" s="43"/>
      <c r="CGR890" s="43"/>
      <c r="CGS890" s="43"/>
      <c r="CGT890" s="43"/>
      <c r="CGU890" s="43"/>
      <c r="CGV890" s="43"/>
      <c r="CGW890" s="43"/>
      <c r="CGX890" s="43"/>
      <c r="CGY890" s="43"/>
      <c r="CGZ890" s="43"/>
      <c r="CHA890" s="43"/>
      <c r="CHB890" s="43"/>
      <c r="CHC890" s="43"/>
      <c r="CHD890" s="43"/>
      <c r="CHE890" s="43"/>
      <c r="CHF890" s="43"/>
      <c r="CHG890" s="43"/>
      <c r="CHH890" s="43"/>
      <c r="CHI890" s="43"/>
      <c r="CHJ890" s="43"/>
      <c r="CHK890" s="43"/>
      <c r="CHL890" s="43"/>
      <c r="CHM890" s="43"/>
      <c r="CHN890" s="43"/>
      <c r="CHO890" s="43"/>
      <c r="CHP890" s="43"/>
      <c r="CHQ890" s="43"/>
      <c r="CHR890" s="43"/>
      <c r="CHS890" s="43"/>
      <c r="CHT890" s="43"/>
      <c r="CHU890" s="43"/>
      <c r="CHV890" s="43"/>
      <c r="CHW890" s="43"/>
      <c r="CHX890" s="43"/>
      <c r="CHY890" s="43"/>
      <c r="CHZ890" s="43"/>
      <c r="CIA890" s="43"/>
      <c r="CIB890" s="43"/>
      <c r="CIC890" s="43"/>
      <c r="CID890" s="43"/>
      <c r="CIE890" s="43"/>
      <c r="CIF890" s="43"/>
      <c r="CIG890" s="43"/>
      <c r="CIH890" s="43"/>
      <c r="CII890" s="43"/>
      <c r="CIJ890" s="43"/>
      <c r="CIK890" s="43"/>
      <c r="CIL890" s="43"/>
      <c r="CIM890" s="43"/>
      <c r="CIN890" s="43"/>
      <c r="CIO890" s="43"/>
      <c r="CIP890" s="43"/>
      <c r="CIQ890" s="43"/>
      <c r="CIR890" s="43"/>
      <c r="CIS890" s="43"/>
      <c r="CIT890" s="43"/>
      <c r="CIU890" s="43"/>
      <c r="CIV890" s="43"/>
      <c r="CIW890" s="43"/>
      <c r="CIX890" s="43"/>
      <c r="CIY890" s="43"/>
      <c r="CIZ890" s="43"/>
      <c r="CJA890" s="43"/>
      <c r="CJB890" s="43"/>
      <c r="CJC890" s="43"/>
      <c r="CJD890" s="43"/>
      <c r="CJE890" s="43"/>
      <c r="CJF890" s="43"/>
      <c r="CJG890" s="43"/>
      <c r="CJH890" s="43"/>
      <c r="CJI890" s="43"/>
      <c r="CJJ890" s="43"/>
      <c r="CJK890" s="43"/>
      <c r="CJL890" s="43"/>
      <c r="CJM890" s="43"/>
      <c r="CJN890" s="43"/>
      <c r="CJO890" s="43"/>
      <c r="CJP890" s="43"/>
      <c r="CJQ890" s="43"/>
      <c r="CJR890" s="43"/>
      <c r="CJS890" s="43"/>
      <c r="CJT890" s="43"/>
      <c r="CJU890" s="43"/>
      <c r="CJV890" s="43"/>
      <c r="CJW890" s="43"/>
      <c r="CJX890" s="43"/>
      <c r="CJY890" s="43"/>
      <c r="CJZ890" s="43"/>
      <c r="CKA890" s="43"/>
      <c r="CKB890" s="43"/>
      <c r="CKC890" s="43"/>
      <c r="CKD890" s="43"/>
      <c r="CKE890" s="43"/>
      <c r="CKF890" s="43"/>
      <c r="CKG890" s="43"/>
      <c r="CKH890" s="43"/>
      <c r="CKI890" s="43"/>
      <c r="CKJ890" s="43"/>
      <c r="CKK890" s="43"/>
      <c r="CKL890" s="43"/>
      <c r="CKM890" s="43"/>
      <c r="CKN890" s="43"/>
      <c r="CKO890" s="43"/>
      <c r="CKP890" s="43"/>
      <c r="CKQ890" s="43"/>
      <c r="CKR890" s="43"/>
      <c r="CKS890" s="43"/>
      <c r="CKT890" s="43"/>
      <c r="CKU890" s="43"/>
      <c r="CKV890" s="43"/>
      <c r="CKW890" s="43"/>
      <c r="CKX890" s="43"/>
      <c r="CKY890" s="43"/>
      <c r="CKZ890" s="43"/>
      <c r="CLA890" s="43"/>
      <c r="CLB890" s="43"/>
      <c r="CLC890" s="43"/>
      <c r="CLD890" s="43"/>
      <c r="CLE890" s="43"/>
      <c r="CLF890" s="43"/>
      <c r="CLG890" s="43"/>
      <c r="CLH890" s="43"/>
      <c r="CLI890" s="43"/>
      <c r="CLJ890" s="43"/>
      <c r="CLK890" s="43"/>
      <c r="CLL890" s="43"/>
      <c r="CLM890" s="43"/>
      <c r="CLN890" s="43"/>
      <c r="CLO890" s="43"/>
      <c r="CLP890" s="43"/>
      <c r="CLQ890" s="43"/>
      <c r="CLR890" s="43"/>
      <c r="CLS890" s="43"/>
      <c r="CLT890" s="43"/>
      <c r="CLU890" s="43"/>
      <c r="CLV890" s="43"/>
      <c r="CLW890" s="43"/>
      <c r="CLX890" s="43"/>
      <c r="CLY890" s="43"/>
      <c r="CLZ890" s="43"/>
      <c r="CMA890" s="43"/>
      <c r="CMB890" s="43"/>
      <c r="CMC890" s="43"/>
      <c r="CMD890" s="43"/>
      <c r="CME890" s="43"/>
      <c r="CMF890" s="43"/>
      <c r="CMG890" s="43"/>
      <c r="CMH890" s="43"/>
      <c r="CMI890" s="43"/>
      <c r="CMJ890" s="43"/>
      <c r="CMK890" s="43"/>
      <c r="CML890" s="43"/>
      <c r="CMM890" s="43"/>
      <c r="CMN890" s="43"/>
      <c r="CMO890" s="43"/>
      <c r="CMP890" s="43"/>
      <c r="CMQ890" s="43"/>
      <c r="CMR890" s="43"/>
      <c r="CMS890" s="43"/>
      <c r="CMT890" s="43"/>
      <c r="CMU890" s="43"/>
      <c r="CMV890" s="43"/>
      <c r="CMW890" s="43"/>
      <c r="CMX890" s="43"/>
      <c r="CMY890" s="43"/>
      <c r="CMZ890" s="43"/>
      <c r="CNA890" s="43"/>
      <c r="CNB890" s="43"/>
      <c r="CNC890" s="43"/>
      <c r="CND890" s="43"/>
      <c r="CNE890" s="43"/>
      <c r="CNF890" s="43"/>
      <c r="CNG890" s="43"/>
      <c r="CNH890" s="43"/>
      <c r="CNI890" s="43"/>
      <c r="CNJ890" s="43"/>
      <c r="CNK890" s="43"/>
      <c r="CNL890" s="43"/>
      <c r="CNM890" s="43"/>
      <c r="CNN890" s="43"/>
      <c r="CNO890" s="43"/>
      <c r="CNP890" s="43"/>
      <c r="CNQ890" s="43"/>
      <c r="CNR890" s="43"/>
      <c r="CNS890" s="43"/>
      <c r="CNT890" s="43"/>
      <c r="CNU890" s="43"/>
      <c r="CNV890" s="43"/>
      <c r="CNW890" s="43"/>
      <c r="CNX890" s="43"/>
      <c r="CNY890" s="43"/>
      <c r="CNZ890" s="43"/>
      <c r="COA890" s="43"/>
      <c r="COB890" s="43"/>
      <c r="COC890" s="43"/>
      <c r="COD890" s="43"/>
      <c r="COE890" s="43"/>
      <c r="COF890" s="43"/>
      <c r="COG890" s="43"/>
      <c r="COH890" s="43"/>
      <c r="COI890" s="43"/>
      <c r="COJ890" s="43"/>
      <c r="COK890" s="43"/>
      <c r="COL890" s="43"/>
      <c r="COM890" s="43"/>
      <c r="CON890" s="43"/>
      <c r="COO890" s="43"/>
      <c r="COP890" s="43"/>
      <c r="COQ890" s="43"/>
      <c r="COR890" s="43"/>
      <c r="COS890" s="43"/>
      <c r="COT890" s="43"/>
      <c r="COU890" s="43"/>
      <c r="COV890" s="43"/>
      <c r="COW890" s="43"/>
      <c r="COX890" s="43"/>
      <c r="COY890" s="43"/>
      <c r="COZ890" s="43"/>
      <c r="CPA890" s="43"/>
      <c r="CPB890" s="43"/>
      <c r="CPC890" s="43"/>
      <c r="CPD890" s="43"/>
      <c r="CPE890" s="43"/>
      <c r="CPF890" s="43"/>
      <c r="CPG890" s="43"/>
      <c r="CPH890" s="43"/>
      <c r="CPI890" s="43"/>
      <c r="CPJ890" s="43"/>
      <c r="CPK890" s="43"/>
      <c r="CPL890" s="43"/>
      <c r="CPM890" s="43"/>
      <c r="CPN890" s="43"/>
      <c r="CPO890" s="43"/>
      <c r="CPP890" s="43"/>
      <c r="CPQ890" s="43"/>
      <c r="CPR890" s="43"/>
      <c r="CPS890" s="43"/>
      <c r="CPT890" s="43"/>
      <c r="CPU890" s="43"/>
      <c r="CPV890" s="43"/>
      <c r="CPW890" s="43"/>
      <c r="CPX890" s="43"/>
      <c r="CPY890" s="43"/>
      <c r="CPZ890" s="43"/>
      <c r="CQA890" s="43"/>
      <c r="CQB890" s="43"/>
      <c r="CQC890" s="43"/>
      <c r="CQD890" s="43"/>
      <c r="CQE890" s="43"/>
      <c r="CQF890" s="43"/>
      <c r="CQG890" s="43"/>
      <c r="CQH890" s="43"/>
      <c r="CQI890" s="43"/>
      <c r="CQJ890" s="43"/>
      <c r="CQK890" s="43"/>
      <c r="CQL890" s="43"/>
      <c r="CQM890" s="43"/>
      <c r="CQN890" s="43"/>
      <c r="CQO890" s="43"/>
      <c r="CQP890" s="43"/>
      <c r="CQQ890" s="43"/>
      <c r="CQR890" s="43"/>
      <c r="CQS890" s="43"/>
      <c r="CQT890" s="43"/>
      <c r="CQU890" s="43"/>
      <c r="CQV890" s="43"/>
      <c r="CQW890" s="43"/>
      <c r="CQX890" s="43"/>
      <c r="CQY890" s="43"/>
      <c r="CQZ890" s="43"/>
      <c r="CRA890" s="43"/>
      <c r="CRB890" s="43"/>
      <c r="CRC890" s="43"/>
      <c r="CRD890" s="43"/>
      <c r="CRE890" s="43"/>
      <c r="CRF890" s="43"/>
      <c r="CRG890" s="43"/>
      <c r="CRH890" s="43"/>
      <c r="CRI890" s="43"/>
      <c r="CRJ890" s="43"/>
      <c r="CRK890" s="43"/>
      <c r="CRL890" s="43"/>
      <c r="CRM890" s="43"/>
      <c r="CRN890" s="43"/>
      <c r="CRO890" s="43"/>
      <c r="CRP890" s="43"/>
      <c r="CRQ890" s="43"/>
      <c r="CRR890" s="43"/>
      <c r="CRS890" s="43"/>
      <c r="CRT890" s="43"/>
      <c r="CRU890" s="43"/>
      <c r="CRV890" s="43"/>
      <c r="CRW890" s="43"/>
      <c r="CRX890" s="43"/>
      <c r="CRY890" s="43"/>
      <c r="CRZ890" s="43"/>
      <c r="CSA890" s="43"/>
      <c r="CSB890" s="43"/>
      <c r="CSC890" s="43"/>
      <c r="CSD890" s="43"/>
      <c r="CSE890" s="43"/>
      <c r="CSF890" s="43"/>
      <c r="CSG890" s="43"/>
      <c r="CSH890" s="43"/>
      <c r="CSI890" s="43"/>
      <c r="CSJ890" s="43"/>
      <c r="CSK890" s="43"/>
      <c r="CSL890" s="43"/>
      <c r="CSM890" s="43"/>
      <c r="CSN890" s="43"/>
      <c r="CSO890" s="43"/>
      <c r="CSP890" s="43"/>
      <c r="CSQ890" s="43"/>
      <c r="CSR890" s="43"/>
      <c r="CSS890" s="43"/>
      <c r="CST890" s="43"/>
      <c r="CSU890" s="43"/>
      <c r="CSV890" s="43"/>
      <c r="CSW890" s="43"/>
      <c r="CSX890" s="43"/>
      <c r="CSY890" s="43"/>
      <c r="CSZ890" s="43"/>
      <c r="CTA890" s="43"/>
      <c r="CTB890" s="43"/>
      <c r="CTC890" s="43"/>
      <c r="CTD890" s="43"/>
      <c r="CTE890" s="43"/>
      <c r="CTF890" s="43"/>
      <c r="CTG890" s="43"/>
      <c r="CTH890" s="43"/>
      <c r="CTI890" s="43"/>
      <c r="CTJ890" s="43"/>
      <c r="CTK890" s="43"/>
      <c r="CTL890" s="43"/>
      <c r="CTM890" s="43"/>
      <c r="CTN890" s="43"/>
      <c r="CTO890" s="43"/>
      <c r="CTP890" s="43"/>
      <c r="CTQ890" s="43"/>
      <c r="CTR890" s="43"/>
      <c r="CTS890" s="43"/>
      <c r="CTT890" s="43"/>
      <c r="CTU890" s="43"/>
      <c r="CTV890" s="43"/>
      <c r="CTW890" s="43"/>
      <c r="CTX890" s="43"/>
      <c r="CTY890" s="43"/>
      <c r="CTZ890" s="43"/>
      <c r="CUA890" s="43"/>
      <c r="CUB890" s="43"/>
      <c r="CUC890" s="43"/>
      <c r="CUD890" s="43"/>
      <c r="CUE890" s="43"/>
      <c r="CUF890" s="43"/>
      <c r="CUG890" s="43"/>
      <c r="CUH890" s="43"/>
      <c r="CUI890" s="43"/>
      <c r="CUJ890" s="43"/>
      <c r="CUK890" s="43"/>
      <c r="CUL890" s="43"/>
      <c r="CUM890" s="43"/>
      <c r="CUN890" s="43"/>
      <c r="CUO890" s="43"/>
      <c r="CUP890" s="43"/>
      <c r="CUQ890" s="43"/>
      <c r="CUR890" s="43"/>
      <c r="CUS890" s="43"/>
      <c r="CUT890" s="43"/>
      <c r="CUU890" s="43"/>
      <c r="CUV890" s="43"/>
      <c r="CUW890" s="43"/>
      <c r="CUX890" s="43"/>
      <c r="CUY890" s="43"/>
      <c r="CUZ890" s="43"/>
      <c r="CVA890" s="43"/>
      <c r="CVB890" s="43"/>
      <c r="CVC890" s="43"/>
      <c r="CVD890" s="43"/>
      <c r="CVE890" s="43"/>
      <c r="CVF890" s="43"/>
      <c r="CVG890" s="43"/>
      <c r="CVH890" s="43"/>
      <c r="CVI890" s="43"/>
      <c r="CVJ890" s="43"/>
      <c r="CVK890" s="43"/>
      <c r="CVL890" s="43"/>
      <c r="CVM890" s="43"/>
      <c r="CVN890" s="43"/>
      <c r="CVO890" s="43"/>
      <c r="CVP890" s="43"/>
      <c r="CVQ890" s="43"/>
      <c r="CVR890" s="43"/>
      <c r="CVS890" s="43"/>
      <c r="CVT890" s="43"/>
      <c r="CVU890" s="43"/>
      <c r="CVV890" s="43"/>
      <c r="CVW890" s="43"/>
      <c r="CVX890" s="43"/>
      <c r="CVY890" s="43"/>
      <c r="CVZ890" s="43"/>
      <c r="CWA890" s="43"/>
      <c r="CWB890" s="43"/>
      <c r="CWC890" s="43"/>
      <c r="CWD890" s="43"/>
      <c r="CWE890" s="43"/>
      <c r="CWF890" s="43"/>
      <c r="CWG890" s="43"/>
      <c r="CWH890" s="43"/>
      <c r="CWI890" s="43"/>
      <c r="CWJ890" s="43"/>
      <c r="CWK890" s="43"/>
      <c r="CWL890" s="43"/>
      <c r="CWM890" s="43"/>
      <c r="CWN890" s="43"/>
      <c r="CWO890" s="43"/>
      <c r="CWP890" s="43"/>
      <c r="CWQ890" s="43"/>
      <c r="CWR890" s="43"/>
      <c r="CWS890" s="43"/>
      <c r="CWT890" s="43"/>
      <c r="CWU890" s="43"/>
      <c r="CWV890" s="43"/>
      <c r="CWW890" s="43"/>
      <c r="CWX890" s="43"/>
      <c r="CWY890" s="43"/>
      <c r="CWZ890" s="43"/>
      <c r="CXA890" s="43"/>
      <c r="CXB890" s="43"/>
      <c r="CXC890" s="43"/>
      <c r="CXD890" s="43"/>
      <c r="CXE890" s="43"/>
      <c r="CXF890" s="43"/>
      <c r="CXG890" s="43"/>
      <c r="CXH890" s="43"/>
      <c r="CXI890" s="43"/>
      <c r="CXJ890" s="43"/>
      <c r="CXK890" s="43"/>
      <c r="CXL890" s="43"/>
      <c r="CXM890" s="43"/>
      <c r="CXN890" s="43"/>
      <c r="CXO890" s="43"/>
      <c r="CXP890" s="43"/>
      <c r="CXQ890" s="43"/>
      <c r="CXR890" s="43"/>
      <c r="CXS890" s="43"/>
      <c r="CXT890" s="43"/>
      <c r="CXU890" s="43"/>
      <c r="CXV890" s="43"/>
      <c r="CXW890" s="43"/>
      <c r="CXX890" s="43"/>
      <c r="CXY890" s="43"/>
      <c r="CXZ890" s="43"/>
      <c r="CYA890" s="43"/>
      <c r="CYB890" s="43"/>
      <c r="CYC890" s="43"/>
      <c r="CYD890" s="43"/>
      <c r="CYE890" s="43"/>
      <c r="CYF890" s="43"/>
      <c r="CYG890" s="43"/>
      <c r="CYH890" s="43"/>
      <c r="CYI890" s="43"/>
      <c r="CYJ890" s="43"/>
      <c r="CYK890" s="43"/>
      <c r="CYL890" s="43"/>
      <c r="CYM890" s="43"/>
      <c r="CYN890" s="43"/>
      <c r="CYO890" s="43"/>
      <c r="CYP890" s="43"/>
      <c r="CYQ890" s="43"/>
      <c r="CYR890" s="43"/>
      <c r="CYS890" s="43"/>
      <c r="CYT890" s="43"/>
      <c r="CYU890" s="43"/>
      <c r="CYV890" s="43"/>
      <c r="CYW890" s="43"/>
      <c r="CYX890" s="43"/>
      <c r="CYY890" s="43"/>
      <c r="CYZ890" s="43"/>
      <c r="CZA890" s="43"/>
      <c r="CZB890" s="43"/>
      <c r="CZC890" s="43"/>
      <c r="CZD890" s="43"/>
      <c r="CZE890" s="43"/>
      <c r="CZF890" s="43"/>
      <c r="CZG890" s="43"/>
      <c r="CZH890" s="43"/>
      <c r="CZI890" s="43"/>
      <c r="CZJ890" s="43"/>
      <c r="CZK890" s="43"/>
      <c r="CZL890" s="43"/>
      <c r="CZM890" s="43"/>
      <c r="CZN890" s="43"/>
      <c r="CZO890" s="43"/>
      <c r="CZP890" s="43"/>
      <c r="CZQ890" s="43"/>
      <c r="CZR890" s="43"/>
      <c r="CZS890" s="43"/>
      <c r="CZT890" s="43"/>
      <c r="CZU890" s="43"/>
      <c r="CZV890" s="43"/>
      <c r="CZW890" s="43"/>
      <c r="CZX890" s="43"/>
      <c r="CZY890" s="43"/>
      <c r="CZZ890" s="43"/>
      <c r="DAA890" s="43"/>
      <c r="DAB890" s="43"/>
      <c r="DAC890" s="43"/>
      <c r="DAD890" s="43"/>
      <c r="DAE890" s="43"/>
      <c r="DAF890" s="43"/>
      <c r="DAG890" s="43"/>
      <c r="DAH890" s="43"/>
      <c r="DAI890" s="43"/>
      <c r="DAJ890" s="43"/>
      <c r="DAK890" s="43"/>
      <c r="DAL890" s="43"/>
      <c r="DAM890" s="43"/>
      <c r="DAN890" s="43"/>
      <c r="DAO890" s="43"/>
      <c r="DAP890" s="43"/>
      <c r="DAQ890" s="43"/>
      <c r="DAR890" s="43"/>
      <c r="DAS890" s="43"/>
      <c r="DAT890" s="43"/>
      <c r="DAU890" s="43"/>
      <c r="DAV890" s="43"/>
      <c r="DAW890" s="43"/>
      <c r="DAX890" s="43"/>
      <c r="DAY890" s="43"/>
      <c r="DAZ890" s="43"/>
      <c r="DBA890" s="43"/>
      <c r="DBB890" s="43"/>
      <c r="DBC890" s="43"/>
      <c r="DBD890" s="43"/>
      <c r="DBE890" s="43"/>
      <c r="DBF890" s="43"/>
      <c r="DBG890" s="43"/>
      <c r="DBH890" s="43"/>
      <c r="DBI890" s="43"/>
      <c r="DBJ890" s="43"/>
      <c r="DBK890" s="43"/>
      <c r="DBL890" s="43"/>
      <c r="DBM890" s="43"/>
      <c r="DBN890" s="43"/>
      <c r="DBO890" s="43"/>
      <c r="DBP890" s="43"/>
      <c r="DBQ890" s="43"/>
      <c r="DBR890" s="43"/>
      <c r="DBS890" s="43"/>
      <c r="DBT890" s="43"/>
      <c r="DBU890" s="43"/>
      <c r="DBV890" s="43"/>
      <c r="DBW890" s="43"/>
      <c r="DBX890" s="43"/>
      <c r="DBY890" s="43"/>
      <c r="DBZ890" s="43"/>
      <c r="DCA890" s="43"/>
      <c r="DCB890" s="43"/>
      <c r="DCC890" s="43"/>
      <c r="DCD890" s="43"/>
      <c r="DCE890" s="43"/>
      <c r="DCF890" s="43"/>
      <c r="DCG890" s="43"/>
      <c r="DCH890" s="43"/>
      <c r="DCI890" s="43"/>
      <c r="DCJ890" s="43"/>
      <c r="DCK890" s="43"/>
      <c r="DCL890" s="43"/>
      <c r="DCM890" s="43"/>
      <c r="DCN890" s="43"/>
      <c r="DCO890" s="43"/>
      <c r="DCP890" s="43"/>
      <c r="DCQ890" s="43"/>
      <c r="DCR890" s="43"/>
      <c r="DCS890" s="43"/>
      <c r="DCT890" s="43"/>
      <c r="DCU890" s="43"/>
      <c r="DCV890" s="43"/>
      <c r="DCW890" s="43"/>
      <c r="DCX890" s="43"/>
      <c r="DCY890" s="43"/>
      <c r="DCZ890" s="43"/>
      <c r="DDA890" s="43"/>
      <c r="DDB890" s="43"/>
      <c r="DDC890" s="43"/>
      <c r="DDD890" s="43"/>
      <c r="DDE890" s="43"/>
      <c r="DDF890" s="43"/>
      <c r="DDG890" s="43"/>
      <c r="DDH890" s="43"/>
      <c r="DDI890" s="43"/>
      <c r="DDJ890" s="43"/>
      <c r="DDK890" s="43"/>
      <c r="DDL890" s="43"/>
      <c r="DDM890" s="43"/>
      <c r="DDN890" s="43"/>
      <c r="DDO890" s="43"/>
      <c r="DDP890" s="43"/>
      <c r="DDQ890" s="43"/>
      <c r="DDR890" s="43"/>
      <c r="DDS890" s="43"/>
      <c r="DDT890" s="43"/>
      <c r="DDU890" s="43"/>
      <c r="DDV890" s="43"/>
      <c r="DDW890" s="43"/>
      <c r="DDX890" s="43"/>
      <c r="DDY890" s="43"/>
      <c r="DDZ890" s="43"/>
      <c r="DEA890" s="43"/>
      <c r="DEB890" s="43"/>
      <c r="DEC890" s="43"/>
      <c r="DED890" s="43"/>
      <c r="DEE890" s="43"/>
      <c r="DEF890" s="43"/>
      <c r="DEG890" s="43"/>
      <c r="DEH890" s="43"/>
      <c r="DEI890" s="43"/>
      <c r="DEJ890" s="43"/>
      <c r="DEK890" s="43"/>
      <c r="DEL890" s="43"/>
      <c r="DEM890" s="43"/>
      <c r="DEN890" s="43"/>
      <c r="DEO890" s="43"/>
      <c r="DEP890" s="43"/>
      <c r="DEQ890" s="43"/>
      <c r="DER890" s="43"/>
      <c r="DES890" s="43"/>
      <c r="DET890" s="43"/>
      <c r="DEU890" s="43"/>
      <c r="DEV890" s="43"/>
      <c r="DEW890" s="43"/>
      <c r="DEX890" s="43"/>
      <c r="DEY890" s="43"/>
      <c r="DEZ890" s="43"/>
      <c r="DFA890" s="43"/>
      <c r="DFB890" s="43"/>
      <c r="DFC890" s="43"/>
      <c r="DFD890" s="43"/>
      <c r="DFE890" s="43"/>
      <c r="DFF890" s="43"/>
      <c r="DFG890" s="43"/>
      <c r="DFH890" s="43"/>
      <c r="DFI890" s="43"/>
      <c r="DFJ890" s="43"/>
      <c r="DFK890" s="43"/>
      <c r="DFL890" s="43"/>
      <c r="DFM890" s="43"/>
      <c r="DFN890" s="43"/>
      <c r="DFO890" s="43"/>
      <c r="DFP890" s="43"/>
      <c r="DFQ890" s="43"/>
      <c r="DFR890" s="43"/>
      <c r="DFS890" s="43"/>
      <c r="DFT890" s="43"/>
      <c r="DFU890" s="43"/>
      <c r="DFV890" s="43"/>
      <c r="DFW890" s="43"/>
      <c r="DFX890" s="43"/>
      <c r="DFY890" s="43"/>
      <c r="DFZ890" s="43"/>
      <c r="DGA890" s="43"/>
      <c r="DGB890" s="43"/>
      <c r="DGC890" s="43"/>
      <c r="DGD890" s="43"/>
      <c r="DGE890" s="43"/>
      <c r="DGF890" s="43"/>
      <c r="DGG890" s="43"/>
      <c r="DGH890" s="43"/>
      <c r="DGI890" s="43"/>
      <c r="DGJ890" s="43"/>
      <c r="DGK890" s="43"/>
      <c r="DGL890" s="43"/>
      <c r="DGM890" s="43"/>
      <c r="DGN890" s="43"/>
      <c r="DGO890" s="43"/>
      <c r="DGP890" s="43"/>
      <c r="DGQ890" s="43"/>
      <c r="DGR890" s="43"/>
      <c r="DGS890" s="43"/>
      <c r="DGT890" s="43"/>
      <c r="DGU890" s="43"/>
      <c r="DGV890" s="43"/>
      <c r="DGW890" s="43"/>
      <c r="DGX890" s="43"/>
      <c r="DGY890" s="43"/>
      <c r="DGZ890" s="43"/>
      <c r="DHA890" s="43"/>
      <c r="DHB890" s="43"/>
      <c r="DHC890" s="43"/>
      <c r="DHD890" s="43"/>
      <c r="DHE890" s="43"/>
      <c r="DHF890" s="43"/>
      <c r="DHG890" s="43"/>
      <c r="DHH890" s="43"/>
      <c r="DHI890" s="43"/>
      <c r="DHJ890" s="43"/>
      <c r="DHK890" s="43"/>
      <c r="DHL890" s="43"/>
      <c r="DHM890" s="43"/>
      <c r="DHN890" s="43"/>
      <c r="DHO890" s="43"/>
      <c r="DHP890" s="43"/>
      <c r="DHQ890" s="43"/>
      <c r="DHR890" s="43"/>
      <c r="DHS890" s="43"/>
      <c r="DHT890" s="43"/>
      <c r="DHU890" s="43"/>
      <c r="DHV890" s="43"/>
      <c r="DHW890" s="43"/>
      <c r="DHX890" s="43"/>
      <c r="DHY890" s="43"/>
      <c r="DHZ890" s="43"/>
      <c r="DIA890" s="43"/>
      <c r="DIB890" s="43"/>
      <c r="DIC890" s="43"/>
      <c r="DID890" s="43"/>
      <c r="DIE890" s="43"/>
      <c r="DIF890" s="43"/>
      <c r="DIG890" s="43"/>
      <c r="DIH890" s="43"/>
      <c r="DII890" s="43"/>
      <c r="DIJ890" s="43"/>
      <c r="DIK890" s="43"/>
      <c r="DIL890" s="43"/>
      <c r="DIM890" s="43"/>
      <c r="DIN890" s="43"/>
      <c r="DIO890" s="43"/>
      <c r="DIP890" s="43"/>
      <c r="DIQ890" s="43"/>
      <c r="DIR890" s="43"/>
      <c r="DIS890" s="43"/>
      <c r="DIT890" s="43"/>
      <c r="DIU890" s="43"/>
      <c r="DIV890" s="43"/>
      <c r="DIW890" s="43"/>
      <c r="DIX890" s="43"/>
      <c r="DIY890" s="43"/>
      <c r="DIZ890" s="43"/>
      <c r="DJA890" s="43"/>
      <c r="DJB890" s="43"/>
      <c r="DJC890" s="43"/>
      <c r="DJD890" s="43"/>
      <c r="DJE890" s="43"/>
      <c r="DJF890" s="43"/>
      <c r="DJG890" s="43"/>
      <c r="DJH890" s="43"/>
      <c r="DJI890" s="43"/>
      <c r="DJJ890" s="43"/>
      <c r="DJK890" s="43"/>
      <c r="DJL890" s="43"/>
      <c r="DJM890" s="43"/>
      <c r="DJN890" s="43"/>
      <c r="DJO890" s="43"/>
      <c r="DJP890" s="43"/>
      <c r="DJQ890" s="43"/>
      <c r="DJR890" s="43"/>
      <c r="DJS890" s="43"/>
      <c r="DJT890" s="43"/>
      <c r="DJU890" s="43"/>
      <c r="DJV890" s="43"/>
      <c r="DJW890" s="43"/>
      <c r="DJX890" s="43"/>
      <c r="DJY890" s="43"/>
      <c r="DJZ890" s="43"/>
      <c r="DKA890" s="43"/>
      <c r="DKB890" s="43"/>
      <c r="DKC890" s="43"/>
      <c r="DKD890" s="43"/>
      <c r="DKE890" s="43"/>
      <c r="DKF890" s="43"/>
      <c r="DKG890" s="43"/>
      <c r="DKH890" s="43"/>
      <c r="DKI890" s="43"/>
      <c r="DKJ890" s="43"/>
      <c r="DKK890" s="43"/>
      <c r="DKL890" s="43"/>
      <c r="DKM890" s="43"/>
      <c r="DKN890" s="43"/>
      <c r="DKO890" s="43"/>
      <c r="DKP890" s="43"/>
      <c r="DKQ890" s="43"/>
      <c r="DKR890" s="43"/>
      <c r="DKS890" s="43"/>
      <c r="DKT890" s="43"/>
      <c r="DKU890" s="43"/>
      <c r="DKV890" s="43"/>
      <c r="DKW890" s="43"/>
      <c r="DKX890" s="43"/>
      <c r="DKY890" s="43"/>
      <c r="DKZ890" s="43"/>
      <c r="DLA890" s="43"/>
      <c r="DLB890" s="43"/>
      <c r="DLC890" s="43"/>
      <c r="DLD890" s="43"/>
      <c r="DLE890" s="43"/>
      <c r="DLF890" s="43"/>
      <c r="DLG890" s="43"/>
      <c r="DLH890" s="43"/>
      <c r="DLI890" s="43"/>
      <c r="DLJ890" s="43"/>
      <c r="DLK890" s="43"/>
      <c r="DLL890" s="43"/>
      <c r="DLM890" s="43"/>
      <c r="DLN890" s="43"/>
      <c r="DLO890" s="43"/>
      <c r="DLP890" s="43"/>
      <c r="DLQ890" s="43"/>
      <c r="DLR890" s="43"/>
      <c r="DLS890" s="43"/>
      <c r="DLT890" s="43"/>
      <c r="DLU890" s="43"/>
      <c r="DLV890" s="43"/>
      <c r="DLW890" s="43"/>
      <c r="DLX890" s="43"/>
      <c r="DLY890" s="43"/>
      <c r="DLZ890" s="43"/>
      <c r="DMA890" s="43"/>
      <c r="DMB890" s="43"/>
      <c r="DMC890" s="43"/>
      <c r="DMD890" s="43"/>
      <c r="DME890" s="43"/>
      <c r="DMF890" s="43"/>
      <c r="DMG890" s="43"/>
      <c r="DMH890" s="43"/>
      <c r="DMI890" s="43"/>
      <c r="DMJ890" s="43"/>
      <c r="DMK890" s="43"/>
      <c r="DML890" s="43"/>
      <c r="DMM890" s="43"/>
      <c r="DMN890" s="43"/>
      <c r="DMO890" s="43"/>
      <c r="DMP890" s="43"/>
      <c r="DMQ890" s="43"/>
      <c r="DMR890" s="43"/>
      <c r="DMS890" s="43"/>
      <c r="DMT890" s="43"/>
      <c r="DMU890" s="43"/>
      <c r="DMV890" s="43"/>
      <c r="DMW890" s="43"/>
      <c r="DMX890" s="43"/>
      <c r="DMY890" s="43"/>
      <c r="DMZ890" s="43"/>
      <c r="DNA890" s="43"/>
      <c r="DNB890" s="43"/>
      <c r="DNC890" s="43"/>
      <c r="DND890" s="43"/>
      <c r="DNE890" s="43"/>
      <c r="DNF890" s="43"/>
      <c r="DNG890" s="43"/>
      <c r="DNH890" s="43"/>
      <c r="DNI890" s="43"/>
      <c r="DNJ890" s="43"/>
      <c r="DNK890" s="43"/>
      <c r="DNL890" s="43"/>
      <c r="DNM890" s="43"/>
      <c r="DNN890" s="43"/>
      <c r="DNO890" s="43"/>
      <c r="DNP890" s="43"/>
      <c r="DNQ890" s="43"/>
      <c r="DNR890" s="43"/>
      <c r="DNS890" s="43"/>
      <c r="DNT890" s="43"/>
      <c r="DNU890" s="43"/>
      <c r="DNV890" s="43"/>
      <c r="DNW890" s="43"/>
      <c r="DNX890" s="43"/>
      <c r="DNY890" s="43"/>
      <c r="DNZ890" s="43"/>
      <c r="DOA890" s="43"/>
      <c r="DOB890" s="43"/>
      <c r="DOC890" s="43"/>
      <c r="DOD890" s="43"/>
      <c r="DOE890" s="43"/>
      <c r="DOF890" s="43"/>
      <c r="DOG890" s="43"/>
      <c r="DOH890" s="43"/>
      <c r="DOI890" s="43"/>
      <c r="DOJ890" s="43"/>
      <c r="DOK890" s="43"/>
      <c r="DOL890" s="43"/>
      <c r="DOM890" s="43"/>
      <c r="DON890" s="43"/>
      <c r="DOO890" s="43"/>
      <c r="DOP890" s="43"/>
      <c r="DOQ890" s="43"/>
      <c r="DOR890" s="43"/>
      <c r="DOS890" s="43"/>
      <c r="DOT890" s="43"/>
      <c r="DOU890" s="43"/>
      <c r="DOV890" s="43"/>
      <c r="DOW890" s="43"/>
      <c r="DOX890" s="43"/>
      <c r="DOY890" s="43"/>
      <c r="DOZ890" s="43"/>
      <c r="DPA890" s="43"/>
      <c r="DPB890" s="43"/>
      <c r="DPC890" s="43"/>
      <c r="DPD890" s="43"/>
      <c r="DPE890" s="43"/>
      <c r="DPF890" s="43"/>
      <c r="DPG890" s="43"/>
      <c r="DPH890" s="43"/>
      <c r="DPI890" s="43"/>
      <c r="DPJ890" s="43"/>
      <c r="DPK890" s="43"/>
      <c r="DPL890" s="43"/>
      <c r="DPM890" s="43"/>
      <c r="DPN890" s="43"/>
      <c r="DPO890" s="43"/>
      <c r="DPP890" s="43"/>
      <c r="DPQ890" s="43"/>
      <c r="DPR890" s="43"/>
      <c r="DPS890" s="43"/>
      <c r="DPT890" s="43"/>
      <c r="DPU890" s="43"/>
      <c r="DPV890" s="43"/>
      <c r="DPW890" s="43"/>
      <c r="DPX890" s="43"/>
      <c r="DPY890" s="43"/>
      <c r="DPZ890" s="43"/>
      <c r="DQA890" s="43"/>
      <c r="DQB890" s="43"/>
      <c r="DQC890" s="43"/>
      <c r="DQD890" s="43"/>
      <c r="DQE890" s="43"/>
      <c r="DQF890" s="43"/>
      <c r="DQG890" s="43"/>
      <c r="DQH890" s="43"/>
      <c r="DQI890" s="43"/>
      <c r="DQJ890" s="43"/>
      <c r="DQK890" s="43"/>
      <c r="DQL890" s="43"/>
      <c r="DQM890" s="43"/>
      <c r="DQN890" s="43"/>
      <c r="DQO890" s="43"/>
      <c r="DQP890" s="43"/>
      <c r="DQQ890" s="43"/>
      <c r="DQR890" s="43"/>
      <c r="DQS890" s="43"/>
      <c r="DQT890" s="43"/>
      <c r="DQU890" s="43"/>
      <c r="DQV890" s="43"/>
      <c r="DQW890" s="43"/>
      <c r="DQX890" s="43"/>
      <c r="DQY890" s="43"/>
      <c r="DQZ890" s="43"/>
      <c r="DRA890" s="43"/>
      <c r="DRB890" s="43"/>
      <c r="DRC890" s="43"/>
      <c r="DRD890" s="43"/>
      <c r="DRE890" s="43"/>
      <c r="DRF890" s="43"/>
      <c r="DRG890" s="43"/>
      <c r="DRH890" s="43"/>
      <c r="DRI890" s="43"/>
      <c r="DRJ890" s="43"/>
      <c r="DRK890" s="43"/>
      <c r="DRL890" s="43"/>
      <c r="DRM890" s="43"/>
      <c r="DRN890" s="43"/>
      <c r="DRO890" s="43"/>
      <c r="DRP890" s="43"/>
      <c r="DRQ890" s="43"/>
      <c r="DRR890" s="43"/>
      <c r="DRS890" s="43"/>
      <c r="DRT890" s="43"/>
      <c r="DRU890" s="43"/>
      <c r="DRV890" s="43"/>
      <c r="DRW890" s="43"/>
      <c r="DRX890" s="43"/>
      <c r="DRY890" s="43"/>
      <c r="DRZ890" s="43"/>
      <c r="DSA890" s="43"/>
      <c r="DSB890" s="43"/>
      <c r="DSC890" s="43"/>
      <c r="DSD890" s="43"/>
      <c r="DSE890" s="43"/>
      <c r="DSF890" s="43"/>
      <c r="DSG890" s="43"/>
      <c r="DSH890" s="43"/>
      <c r="DSI890" s="43"/>
      <c r="DSJ890" s="43"/>
      <c r="DSK890" s="43"/>
      <c r="DSL890" s="43"/>
      <c r="DSM890" s="43"/>
      <c r="DSN890" s="43"/>
      <c r="DSO890" s="43"/>
      <c r="DSP890" s="43"/>
      <c r="DSQ890" s="43"/>
      <c r="DSR890" s="43"/>
      <c r="DSS890" s="43"/>
      <c r="DST890" s="43"/>
      <c r="DSU890" s="43"/>
      <c r="DSV890" s="43"/>
      <c r="DSW890" s="43"/>
      <c r="DSX890" s="43"/>
      <c r="DSY890" s="43"/>
      <c r="DSZ890" s="43"/>
      <c r="DTA890" s="43"/>
      <c r="DTB890" s="43"/>
      <c r="DTC890" s="43"/>
      <c r="DTD890" s="43"/>
      <c r="DTE890" s="43"/>
      <c r="DTF890" s="43"/>
      <c r="DTG890" s="43"/>
      <c r="DTH890" s="43"/>
      <c r="DTI890" s="43"/>
      <c r="DTJ890" s="43"/>
      <c r="DTK890" s="43"/>
      <c r="DTL890" s="43"/>
      <c r="DTM890" s="43"/>
      <c r="DTN890" s="43"/>
      <c r="DTO890" s="43"/>
      <c r="DTP890" s="43"/>
      <c r="DTQ890" s="43"/>
      <c r="DTR890" s="43"/>
      <c r="DTS890" s="43"/>
      <c r="DTT890" s="43"/>
      <c r="DTU890" s="43"/>
      <c r="DTV890" s="43"/>
      <c r="DTW890" s="43"/>
      <c r="DTX890" s="43"/>
      <c r="DTY890" s="43"/>
      <c r="DTZ890" s="43"/>
      <c r="DUA890" s="43"/>
      <c r="DUB890" s="43"/>
      <c r="DUC890" s="43"/>
      <c r="DUD890" s="43"/>
      <c r="DUE890" s="43"/>
      <c r="DUF890" s="43"/>
      <c r="DUG890" s="43"/>
      <c r="DUH890" s="43"/>
      <c r="DUI890" s="43"/>
      <c r="DUJ890" s="43"/>
      <c r="DUK890" s="43"/>
      <c r="DUL890" s="43"/>
      <c r="DUM890" s="43"/>
      <c r="DUN890" s="43"/>
      <c r="DUO890" s="43"/>
      <c r="DUP890" s="43"/>
      <c r="DUQ890" s="43"/>
      <c r="DUR890" s="43"/>
      <c r="DUS890" s="43"/>
      <c r="DUT890" s="43"/>
      <c r="DUU890" s="43"/>
      <c r="DUV890" s="43"/>
      <c r="DUW890" s="43"/>
      <c r="DUX890" s="43"/>
      <c r="DUY890" s="43"/>
      <c r="DUZ890" s="43"/>
      <c r="DVA890" s="43"/>
      <c r="DVB890" s="43"/>
      <c r="DVC890" s="43"/>
      <c r="DVD890" s="43"/>
      <c r="DVE890" s="43"/>
      <c r="DVF890" s="43"/>
      <c r="DVG890" s="43"/>
      <c r="DVH890" s="43"/>
      <c r="DVI890" s="43"/>
      <c r="DVJ890" s="43"/>
      <c r="DVK890" s="43"/>
      <c r="DVL890" s="43"/>
      <c r="DVM890" s="43"/>
      <c r="DVN890" s="43"/>
      <c r="DVO890" s="43"/>
      <c r="DVP890" s="43"/>
      <c r="DVQ890" s="43"/>
      <c r="DVR890" s="43"/>
      <c r="DVS890" s="43"/>
      <c r="DVT890" s="43"/>
      <c r="DVU890" s="43"/>
      <c r="DVV890" s="43"/>
      <c r="DVW890" s="43"/>
      <c r="DVX890" s="43"/>
      <c r="DVY890" s="43"/>
      <c r="DVZ890" s="43"/>
      <c r="DWA890" s="43"/>
      <c r="DWB890" s="43"/>
      <c r="DWC890" s="43"/>
      <c r="DWD890" s="43"/>
      <c r="DWE890" s="43"/>
      <c r="DWF890" s="43"/>
      <c r="DWG890" s="43"/>
      <c r="DWH890" s="43"/>
      <c r="DWI890" s="43"/>
      <c r="DWJ890" s="43"/>
      <c r="DWK890" s="43"/>
      <c r="DWL890" s="43"/>
      <c r="DWM890" s="43"/>
      <c r="DWN890" s="43"/>
      <c r="DWO890" s="43"/>
      <c r="DWP890" s="43"/>
      <c r="DWQ890" s="43"/>
      <c r="DWR890" s="43"/>
      <c r="DWS890" s="43"/>
      <c r="DWT890" s="43"/>
      <c r="DWU890" s="43"/>
      <c r="DWV890" s="43"/>
      <c r="DWW890" s="43"/>
      <c r="DWX890" s="43"/>
      <c r="DWY890" s="43"/>
      <c r="DWZ890" s="43"/>
      <c r="DXA890" s="43"/>
      <c r="DXB890" s="43"/>
      <c r="DXC890" s="43"/>
      <c r="DXD890" s="43"/>
      <c r="DXE890" s="43"/>
      <c r="DXF890" s="43"/>
      <c r="DXG890" s="43"/>
      <c r="DXH890" s="43"/>
      <c r="DXI890" s="43"/>
      <c r="DXJ890" s="43"/>
      <c r="DXK890" s="43"/>
      <c r="DXL890" s="43"/>
      <c r="DXM890" s="43"/>
      <c r="DXN890" s="43"/>
      <c r="DXO890" s="43"/>
      <c r="DXP890" s="43"/>
      <c r="DXQ890" s="43"/>
      <c r="DXR890" s="43"/>
      <c r="DXS890" s="43"/>
      <c r="DXT890" s="43"/>
      <c r="DXU890" s="43"/>
      <c r="DXV890" s="43"/>
      <c r="DXW890" s="43"/>
      <c r="DXX890" s="43"/>
      <c r="DXY890" s="43"/>
      <c r="DXZ890" s="43"/>
      <c r="DYA890" s="43"/>
      <c r="DYB890" s="43"/>
      <c r="DYC890" s="43"/>
      <c r="DYD890" s="43"/>
      <c r="DYE890" s="43"/>
      <c r="DYF890" s="43"/>
      <c r="DYG890" s="43"/>
      <c r="DYH890" s="43"/>
      <c r="DYI890" s="43"/>
      <c r="DYJ890" s="43"/>
      <c r="DYK890" s="43"/>
      <c r="DYL890" s="43"/>
      <c r="DYM890" s="43"/>
      <c r="DYN890" s="43"/>
      <c r="DYO890" s="43"/>
      <c r="DYP890" s="43"/>
      <c r="DYQ890" s="43"/>
      <c r="DYR890" s="43"/>
      <c r="DYS890" s="43"/>
      <c r="DYT890" s="43"/>
      <c r="DYU890" s="43"/>
      <c r="DYV890" s="43"/>
      <c r="DYW890" s="43"/>
      <c r="DYX890" s="43"/>
      <c r="DYY890" s="43"/>
      <c r="DYZ890" s="43"/>
      <c r="DZA890" s="43"/>
      <c r="DZB890" s="43"/>
      <c r="DZC890" s="43"/>
      <c r="DZD890" s="43"/>
      <c r="DZE890" s="43"/>
      <c r="DZF890" s="43"/>
      <c r="DZG890" s="43"/>
      <c r="DZH890" s="43"/>
      <c r="DZI890" s="43"/>
      <c r="DZJ890" s="43"/>
      <c r="DZK890" s="43"/>
      <c r="DZL890" s="43"/>
      <c r="DZM890" s="43"/>
      <c r="DZN890" s="43"/>
      <c r="DZO890" s="43"/>
      <c r="DZP890" s="43"/>
      <c r="DZQ890" s="43"/>
      <c r="DZR890" s="43"/>
      <c r="DZS890" s="43"/>
      <c r="DZT890" s="43"/>
      <c r="DZU890" s="43"/>
      <c r="DZV890" s="43"/>
      <c r="DZW890" s="43"/>
      <c r="DZX890" s="43"/>
      <c r="DZY890" s="43"/>
      <c r="DZZ890" s="43"/>
      <c r="EAA890" s="43"/>
      <c r="EAB890" s="43"/>
      <c r="EAC890" s="43"/>
      <c r="EAD890" s="43"/>
      <c r="EAE890" s="43"/>
      <c r="EAF890" s="43"/>
      <c r="EAG890" s="43"/>
      <c r="EAH890" s="43"/>
      <c r="EAI890" s="43"/>
      <c r="EAJ890" s="43"/>
      <c r="EAK890" s="43"/>
      <c r="EAL890" s="43"/>
      <c r="EAM890" s="43"/>
      <c r="EAN890" s="43"/>
      <c r="EAO890" s="43"/>
      <c r="EAP890" s="43"/>
      <c r="EAQ890" s="43"/>
      <c r="EAR890" s="43"/>
      <c r="EAS890" s="43"/>
      <c r="EAT890" s="43"/>
      <c r="EAU890" s="43"/>
      <c r="EAV890" s="43"/>
      <c r="EAW890" s="43"/>
      <c r="EAX890" s="43"/>
      <c r="EAY890" s="43"/>
      <c r="EAZ890" s="43"/>
      <c r="EBA890" s="43"/>
      <c r="EBB890" s="43"/>
      <c r="EBC890" s="43"/>
      <c r="EBD890" s="43"/>
      <c r="EBE890" s="43"/>
      <c r="EBF890" s="43"/>
      <c r="EBG890" s="43"/>
      <c r="EBH890" s="43"/>
      <c r="EBI890" s="43"/>
      <c r="EBJ890" s="43"/>
      <c r="EBK890" s="43"/>
      <c r="EBL890" s="43"/>
      <c r="EBM890" s="43"/>
      <c r="EBN890" s="43"/>
      <c r="EBO890" s="43"/>
      <c r="EBP890" s="43"/>
      <c r="EBQ890" s="43"/>
      <c r="EBR890" s="43"/>
      <c r="EBS890" s="43"/>
      <c r="EBT890" s="43"/>
      <c r="EBU890" s="43"/>
      <c r="EBV890" s="43"/>
      <c r="EBW890" s="43"/>
      <c r="EBX890" s="43"/>
      <c r="EBY890" s="43"/>
      <c r="EBZ890" s="43"/>
      <c r="ECA890" s="43"/>
      <c r="ECB890" s="43"/>
      <c r="ECC890" s="43"/>
      <c r="ECD890" s="43"/>
      <c r="ECE890" s="43"/>
      <c r="ECF890" s="43"/>
      <c r="ECG890" s="43"/>
      <c r="ECH890" s="43"/>
      <c r="ECI890" s="43"/>
      <c r="ECJ890" s="43"/>
      <c r="ECK890" s="43"/>
      <c r="ECL890" s="43"/>
      <c r="ECM890" s="43"/>
      <c r="ECN890" s="43"/>
      <c r="ECO890" s="43"/>
      <c r="ECP890" s="43"/>
      <c r="ECQ890" s="43"/>
      <c r="ECR890" s="43"/>
      <c r="ECS890" s="43"/>
      <c r="ECT890" s="43"/>
      <c r="ECU890" s="43"/>
      <c r="ECV890" s="43"/>
      <c r="ECW890" s="43"/>
      <c r="ECX890" s="43"/>
      <c r="ECY890" s="43"/>
      <c r="ECZ890" s="43"/>
      <c r="EDA890" s="43"/>
      <c r="EDB890" s="43"/>
      <c r="EDC890" s="43"/>
      <c r="EDD890" s="43"/>
      <c r="EDE890" s="43"/>
      <c r="EDF890" s="43"/>
      <c r="EDG890" s="43"/>
      <c r="EDH890" s="43"/>
      <c r="EDI890" s="43"/>
      <c r="EDJ890" s="43"/>
      <c r="EDK890" s="43"/>
      <c r="EDL890" s="43"/>
      <c r="EDM890" s="43"/>
      <c r="EDN890" s="43"/>
      <c r="EDO890" s="43"/>
      <c r="EDP890" s="43"/>
      <c r="EDQ890" s="43"/>
      <c r="EDR890" s="43"/>
      <c r="EDS890" s="43"/>
      <c r="EDT890" s="43"/>
      <c r="EDU890" s="43"/>
      <c r="EDV890" s="43"/>
      <c r="EDW890" s="43"/>
      <c r="EDX890" s="43"/>
      <c r="EDY890" s="43"/>
      <c r="EDZ890" s="43"/>
      <c r="EEA890" s="43"/>
      <c r="EEB890" s="43"/>
      <c r="EEC890" s="43"/>
      <c r="EED890" s="43"/>
      <c r="EEE890" s="43"/>
      <c r="EEF890" s="43"/>
      <c r="EEG890" s="43"/>
      <c r="EEH890" s="43"/>
      <c r="EEI890" s="43"/>
      <c r="EEJ890" s="43"/>
      <c r="EEK890" s="43"/>
      <c r="EEL890" s="43"/>
      <c r="EEM890" s="43"/>
      <c r="EEN890" s="43"/>
      <c r="EEO890" s="43"/>
      <c r="EEP890" s="43"/>
      <c r="EEQ890" s="43"/>
      <c r="EER890" s="43"/>
      <c r="EES890" s="43"/>
      <c r="EET890" s="43"/>
      <c r="EEU890" s="43"/>
      <c r="EEV890" s="43"/>
      <c r="EEW890" s="43"/>
      <c r="EEX890" s="43"/>
      <c r="EEY890" s="43"/>
      <c r="EEZ890" s="43"/>
      <c r="EFA890" s="43"/>
      <c r="EFB890" s="43"/>
      <c r="EFC890" s="43"/>
      <c r="EFD890" s="43"/>
      <c r="EFE890" s="43"/>
      <c r="EFF890" s="43"/>
      <c r="EFG890" s="43"/>
      <c r="EFH890" s="43"/>
      <c r="EFI890" s="43"/>
      <c r="EFJ890" s="43"/>
      <c r="EFK890" s="43"/>
      <c r="EFL890" s="43"/>
      <c r="EFM890" s="43"/>
      <c r="EFN890" s="43"/>
      <c r="EFO890" s="43"/>
      <c r="EFP890" s="43"/>
      <c r="EFQ890" s="43"/>
      <c r="EFR890" s="43"/>
      <c r="EFS890" s="43"/>
      <c r="EFT890" s="43"/>
      <c r="EFU890" s="43"/>
      <c r="EFV890" s="43"/>
      <c r="EFW890" s="43"/>
      <c r="EFX890" s="43"/>
      <c r="EFY890" s="43"/>
      <c r="EFZ890" s="43"/>
      <c r="EGA890" s="43"/>
      <c r="EGB890" s="43"/>
      <c r="EGC890" s="43"/>
      <c r="EGD890" s="43"/>
      <c r="EGE890" s="43"/>
      <c r="EGF890" s="43"/>
      <c r="EGG890" s="43"/>
      <c r="EGH890" s="43"/>
      <c r="EGI890" s="43"/>
      <c r="EGJ890" s="43"/>
      <c r="EGK890" s="43"/>
      <c r="EGL890" s="43"/>
      <c r="EGM890" s="43"/>
      <c r="EGN890" s="43"/>
      <c r="EGO890" s="43"/>
      <c r="EGP890" s="43"/>
      <c r="EGQ890" s="43"/>
      <c r="EGR890" s="43"/>
      <c r="EGS890" s="43"/>
      <c r="EGT890" s="43"/>
      <c r="EGU890" s="43"/>
      <c r="EGV890" s="43"/>
      <c r="EGW890" s="43"/>
      <c r="EGX890" s="43"/>
      <c r="EGY890" s="43"/>
      <c r="EGZ890" s="43"/>
      <c r="EHA890" s="43"/>
      <c r="EHB890" s="43"/>
      <c r="EHC890" s="43"/>
      <c r="EHD890" s="43"/>
      <c r="EHE890" s="43"/>
      <c r="EHF890" s="43"/>
      <c r="EHG890" s="43"/>
      <c r="EHH890" s="43"/>
      <c r="EHI890" s="43"/>
      <c r="EHJ890" s="43"/>
      <c r="EHK890" s="43"/>
      <c r="EHL890" s="43"/>
      <c r="EHM890" s="43"/>
      <c r="EHN890" s="43"/>
      <c r="EHO890" s="43"/>
      <c r="EHP890" s="43"/>
      <c r="EHQ890" s="43"/>
      <c r="EHR890" s="43"/>
      <c r="EHS890" s="43"/>
      <c r="EHT890" s="43"/>
      <c r="EHU890" s="43"/>
      <c r="EHV890" s="43"/>
      <c r="EHW890" s="43"/>
      <c r="EHX890" s="43"/>
      <c r="EHY890" s="43"/>
      <c r="EHZ890" s="43"/>
      <c r="EIA890" s="43"/>
      <c r="EIB890" s="43"/>
      <c r="EIC890" s="43"/>
      <c r="EID890" s="43"/>
      <c r="EIE890" s="43"/>
      <c r="EIF890" s="43"/>
      <c r="EIG890" s="43"/>
      <c r="EIH890" s="43"/>
      <c r="EII890" s="43"/>
      <c r="EIJ890" s="43"/>
      <c r="EIK890" s="43"/>
      <c r="EIL890" s="43"/>
      <c r="EIM890" s="43"/>
      <c r="EIN890" s="43"/>
      <c r="EIO890" s="43"/>
      <c r="EIP890" s="43"/>
      <c r="EIQ890" s="43"/>
      <c r="EIR890" s="43"/>
      <c r="EIS890" s="43"/>
      <c r="EIT890" s="43"/>
      <c r="EIU890" s="43"/>
      <c r="EIV890" s="43"/>
      <c r="EIW890" s="43"/>
      <c r="EIX890" s="43"/>
      <c r="EIY890" s="43"/>
      <c r="EIZ890" s="43"/>
      <c r="EJA890" s="43"/>
      <c r="EJB890" s="43"/>
      <c r="EJC890" s="43"/>
      <c r="EJD890" s="43"/>
      <c r="EJE890" s="43"/>
      <c r="EJF890" s="43"/>
      <c r="EJG890" s="43"/>
      <c r="EJH890" s="43"/>
      <c r="EJI890" s="43"/>
      <c r="EJJ890" s="43"/>
      <c r="EJK890" s="43"/>
      <c r="EJL890" s="43"/>
      <c r="EJM890" s="43"/>
      <c r="EJN890" s="43"/>
      <c r="EJO890" s="43"/>
      <c r="EJP890" s="43"/>
      <c r="EJQ890" s="43"/>
      <c r="EJR890" s="43"/>
      <c r="EJS890" s="43"/>
      <c r="EJT890" s="43"/>
      <c r="EJU890" s="43"/>
      <c r="EJV890" s="43"/>
      <c r="EJW890" s="43"/>
      <c r="EJX890" s="43"/>
      <c r="EJY890" s="43"/>
      <c r="EJZ890" s="43"/>
      <c r="EKA890" s="43"/>
      <c r="EKB890" s="43"/>
      <c r="EKC890" s="43"/>
      <c r="EKD890" s="43"/>
      <c r="EKE890" s="43"/>
      <c r="EKF890" s="43"/>
      <c r="EKG890" s="43"/>
      <c r="EKH890" s="43"/>
      <c r="EKI890" s="43"/>
      <c r="EKJ890" s="43"/>
      <c r="EKK890" s="43"/>
      <c r="EKL890" s="43"/>
      <c r="EKM890" s="43"/>
      <c r="EKN890" s="43"/>
      <c r="EKO890" s="43"/>
      <c r="EKP890" s="43"/>
      <c r="EKQ890" s="43"/>
      <c r="EKR890" s="43"/>
      <c r="EKS890" s="43"/>
      <c r="EKT890" s="43"/>
      <c r="EKU890" s="43"/>
      <c r="EKV890" s="43"/>
      <c r="EKW890" s="43"/>
      <c r="EKX890" s="43"/>
      <c r="EKY890" s="43"/>
      <c r="EKZ890" s="43"/>
      <c r="ELA890" s="43"/>
      <c r="ELB890" s="43"/>
      <c r="ELC890" s="43"/>
      <c r="ELD890" s="43"/>
      <c r="ELE890" s="43"/>
      <c r="ELF890" s="43"/>
      <c r="ELG890" s="43"/>
      <c r="ELH890" s="43"/>
      <c r="ELI890" s="43"/>
      <c r="ELJ890" s="43"/>
      <c r="ELK890" s="43"/>
      <c r="ELL890" s="43"/>
      <c r="ELM890" s="43"/>
      <c r="ELN890" s="43"/>
      <c r="ELO890" s="43"/>
      <c r="ELP890" s="43"/>
      <c r="ELQ890" s="43"/>
      <c r="ELR890" s="43"/>
      <c r="ELS890" s="43"/>
      <c r="ELT890" s="43"/>
      <c r="ELU890" s="43"/>
      <c r="ELV890" s="43"/>
      <c r="ELW890" s="43"/>
      <c r="ELX890" s="43"/>
      <c r="ELY890" s="43"/>
      <c r="ELZ890" s="43"/>
      <c r="EMA890" s="43"/>
      <c r="EMB890" s="43"/>
      <c r="EMC890" s="43"/>
      <c r="EMD890" s="43"/>
      <c r="EME890" s="43"/>
      <c r="EMF890" s="43"/>
      <c r="EMG890" s="43"/>
      <c r="EMH890" s="43"/>
      <c r="EMI890" s="43"/>
      <c r="EMJ890" s="43"/>
      <c r="EMK890" s="43"/>
      <c r="EML890" s="43"/>
      <c r="EMM890" s="43"/>
      <c r="EMN890" s="43"/>
      <c r="EMO890" s="43"/>
      <c r="EMP890" s="43"/>
      <c r="EMQ890" s="43"/>
      <c r="EMR890" s="43"/>
      <c r="EMS890" s="43"/>
      <c r="EMT890" s="43"/>
      <c r="EMU890" s="43"/>
      <c r="EMV890" s="43"/>
      <c r="EMW890" s="43"/>
      <c r="EMX890" s="43"/>
      <c r="EMY890" s="43"/>
      <c r="EMZ890" s="43"/>
      <c r="ENA890" s="43"/>
      <c r="ENB890" s="43"/>
      <c r="ENC890" s="43"/>
      <c r="END890" s="43"/>
      <c r="ENE890" s="43"/>
      <c r="ENF890" s="43"/>
      <c r="ENG890" s="43"/>
      <c r="ENH890" s="43"/>
      <c r="ENI890" s="43"/>
      <c r="ENJ890" s="43"/>
      <c r="ENK890" s="43"/>
      <c r="ENL890" s="43"/>
      <c r="ENM890" s="43"/>
      <c r="ENN890" s="43"/>
      <c r="ENO890" s="43"/>
      <c r="ENP890" s="43"/>
      <c r="ENQ890" s="43"/>
      <c r="ENR890" s="43"/>
      <c r="ENS890" s="43"/>
      <c r="ENT890" s="43"/>
      <c r="ENU890" s="43"/>
      <c r="ENV890" s="43"/>
      <c r="ENW890" s="43"/>
      <c r="ENX890" s="43"/>
      <c r="ENY890" s="43"/>
      <c r="ENZ890" s="43"/>
      <c r="EOA890" s="43"/>
      <c r="EOB890" s="43"/>
      <c r="EOC890" s="43"/>
      <c r="EOD890" s="43"/>
      <c r="EOE890" s="43"/>
      <c r="EOF890" s="43"/>
      <c r="EOG890" s="43"/>
      <c r="EOH890" s="43"/>
      <c r="EOI890" s="43"/>
      <c r="EOJ890" s="43"/>
      <c r="EOK890" s="43"/>
      <c r="EOL890" s="43"/>
      <c r="EOM890" s="43"/>
      <c r="EON890" s="43"/>
      <c r="EOO890" s="43"/>
      <c r="EOP890" s="43"/>
      <c r="EOQ890" s="43"/>
      <c r="EOR890" s="43"/>
      <c r="EOS890" s="43"/>
      <c r="EOT890" s="43"/>
      <c r="EOU890" s="43"/>
      <c r="EOV890" s="43"/>
      <c r="EOW890" s="43"/>
      <c r="EOX890" s="43"/>
      <c r="EOY890" s="43"/>
      <c r="EOZ890" s="43"/>
      <c r="EPA890" s="43"/>
      <c r="EPB890" s="43"/>
      <c r="EPC890" s="43"/>
      <c r="EPD890" s="43"/>
      <c r="EPE890" s="43"/>
      <c r="EPF890" s="43"/>
      <c r="EPG890" s="43"/>
      <c r="EPH890" s="43"/>
      <c r="EPI890" s="43"/>
      <c r="EPJ890" s="43"/>
      <c r="EPK890" s="43"/>
      <c r="EPL890" s="43"/>
      <c r="EPM890" s="43"/>
      <c r="EPN890" s="43"/>
      <c r="EPO890" s="43"/>
      <c r="EPP890" s="43"/>
      <c r="EPQ890" s="43"/>
      <c r="EPR890" s="43"/>
      <c r="EPS890" s="43"/>
      <c r="EPT890" s="43"/>
      <c r="EPU890" s="43"/>
      <c r="EPV890" s="43"/>
      <c r="EPW890" s="43"/>
      <c r="EPX890" s="43"/>
      <c r="EPY890" s="43"/>
      <c r="EPZ890" s="43"/>
      <c r="EQA890" s="43"/>
      <c r="EQB890" s="43"/>
      <c r="EQC890" s="43"/>
      <c r="EQD890" s="43"/>
      <c r="EQE890" s="43"/>
      <c r="EQF890" s="43"/>
      <c r="EQG890" s="43"/>
      <c r="EQH890" s="43"/>
      <c r="EQI890" s="43"/>
      <c r="EQJ890" s="43"/>
      <c r="EQK890" s="43"/>
      <c r="EQL890" s="43"/>
      <c r="EQM890" s="43"/>
      <c r="EQN890" s="43"/>
      <c r="EQO890" s="43"/>
      <c r="EQP890" s="43"/>
      <c r="EQQ890" s="43"/>
      <c r="EQR890" s="43"/>
      <c r="EQS890" s="43"/>
      <c r="EQT890" s="43"/>
      <c r="EQU890" s="43"/>
      <c r="EQV890" s="43"/>
      <c r="EQW890" s="43"/>
      <c r="EQX890" s="43"/>
      <c r="EQY890" s="43"/>
      <c r="EQZ890" s="43"/>
      <c r="ERA890" s="43"/>
      <c r="ERB890" s="43"/>
      <c r="ERC890" s="43"/>
      <c r="ERD890" s="43"/>
      <c r="ERE890" s="43"/>
      <c r="ERF890" s="43"/>
      <c r="ERG890" s="43"/>
      <c r="ERH890" s="43"/>
      <c r="ERI890" s="43"/>
      <c r="ERJ890" s="43"/>
      <c r="ERK890" s="43"/>
      <c r="ERL890" s="43"/>
      <c r="ERM890" s="43"/>
      <c r="ERN890" s="43"/>
      <c r="ERO890" s="43"/>
      <c r="ERP890" s="43"/>
      <c r="ERQ890" s="43"/>
      <c r="ERR890" s="43"/>
      <c r="ERS890" s="43"/>
      <c r="ERT890" s="43"/>
      <c r="ERU890" s="43"/>
      <c r="ERV890" s="43"/>
      <c r="ERW890" s="43"/>
      <c r="ERX890" s="43"/>
      <c r="ERY890" s="43"/>
      <c r="ERZ890" s="43"/>
      <c r="ESA890" s="43"/>
      <c r="ESB890" s="43"/>
      <c r="ESC890" s="43"/>
      <c r="ESD890" s="43"/>
      <c r="ESE890" s="43"/>
      <c r="ESF890" s="43"/>
      <c r="ESG890" s="43"/>
      <c r="ESH890" s="43"/>
      <c r="ESI890" s="43"/>
      <c r="ESJ890" s="43"/>
      <c r="ESK890" s="43"/>
      <c r="ESL890" s="43"/>
      <c r="ESM890" s="43"/>
      <c r="ESN890" s="43"/>
      <c r="ESO890" s="43"/>
      <c r="ESP890" s="43"/>
      <c r="ESQ890" s="43"/>
      <c r="ESR890" s="43"/>
      <c r="ESS890" s="43"/>
      <c r="EST890" s="43"/>
      <c r="ESU890" s="43"/>
      <c r="ESV890" s="43"/>
      <c r="ESW890" s="43"/>
      <c r="ESX890" s="43"/>
      <c r="ESY890" s="43"/>
      <c r="ESZ890" s="43"/>
      <c r="ETA890" s="43"/>
      <c r="ETB890" s="43"/>
      <c r="ETC890" s="43"/>
      <c r="ETD890" s="43"/>
      <c r="ETE890" s="43"/>
      <c r="ETF890" s="43"/>
      <c r="ETG890" s="43"/>
      <c r="ETH890" s="43"/>
      <c r="ETI890" s="43"/>
      <c r="ETJ890" s="43"/>
      <c r="ETK890" s="43"/>
      <c r="ETL890" s="43"/>
      <c r="ETM890" s="43"/>
      <c r="ETN890" s="43"/>
      <c r="ETO890" s="43"/>
      <c r="ETP890" s="43"/>
      <c r="ETQ890" s="43"/>
      <c r="ETR890" s="43"/>
      <c r="ETS890" s="43"/>
      <c r="ETT890" s="43"/>
      <c r="ETU890" s="43"/>
      <c r="ETV890" s="43"/>
      <c r="ETW890" s="43"/>
      <c r="ETX890" s="43"/>
      <c r="ETY890" s="43"/>
      <c r="ETZ890" s="43"/>
      <c r="EUA890" s="43"/>
      <c r="EUB890" s="43"/>
      <c r="EUC890" s="43"/>
      <c r="EUD890" s="43"/>
      <c r="EUE890" s="43"/>
      <c r="EUF890" s="43"/>
      <c r="EUG890" s="43"/>
      <c r="EUH890" s="43"/>
      <c r="EUI890" s="43"/>
      <c r="EUJ890" s="43"/>
      <c r="EUK890" s="43"/>
      <c r="EUL890" s="43"/>
      <c r="EUM890" s="43"/>
      <c r="EUN890" s="43"/>
      <c r="EUO890" s="43"/>
      <c r="EUP890" s="43"/>
      <c r="EUQ890" s="43"/>
      <c r="EUR890" s="43"/>
      <c r="EUS890" s="43"/>
      <c r="EUT890" s="43"/>
      <c r="EUU890" s="43"/>
      <c r="EUV890" s="43"/>
      <c r="EUW890" s="43"/>
      <c r="EUX890" s="43"/>
      <c r="EUY890" s="43"/>
      <c r="EUZ890" s="43"/>
      <c r="EVA890" s="43"/>
      <c r="EVB890" s="43"/>
      <c r="EVC890" s="43"/>
      <c r="EVD890" s="43"/>
      <c r="EVE890" s="43"/>
      <c r="EVF890" s="43"/>
      <c r="EVG890" s="43"/>
      <c r="EVH890" s="43"/>
      <c r="EVI890" s="43"/>
      <c r="EVJ890" s="43"/>
      <c r="EVK890" s="43"/>
      <c r="EVL890" s="43"/>
      <c r="EVM890" s="43"/>
      <c r="EVN890" s="43"/>
      <c r="EVO890" s="43"/>
      <c r="EVP890" s="43"/>
      <c r="EVQ890" s="43"/>
      <c r="EVR890" s="43"/>
      <c r="EVS890" s="43"/>
      <c r="EVT890" s="43"/>
      <c r="EVU890" s="43"/>
      <c r="EVV890" s="43"/>
      <c r="EVW890" s="43"/>
      <c r="EVX890" s="43"/>
      <c r="EVY890" s="43"/>
      <c r="EVZ890" s="43"/>
      <c r="EWA890" s="43"/>
      <c r="EWB890" s="43"/>
      <c r="EWC890" s="43"/>
      <c r="EWD890" s="43"/>
      <c r="EWE890" s="43"/>
      <c r="EWF890" s="43"/>
      <c r="EWG890" s="43"/>
      <c r="EWH890" s="43"/>
      <c r="EWI890" s="43"/>
      <c r="EWJ890" s="43"/>
      <c r="EWK890" s="43"/>
      <c r="EWL890" s="43"/>
      <c r="EWM890" s="43"/>
      <c r="EWN890" s="43"/>
      <c r="EWO890" s="43"/>
      <c r="EWP890" s="43"/>
      <c r="EWQ890" s="43"/>
      <c r="EWR890" s="43"/>
      <c r="EWS890" s="43"/>
      <c r="EWT890" s="43"/>
      <c r="EWU890" s="43"/>
      <c r="EWV890" s="43"/>
      <c r="EWW890" s="43"/>
      <c r="EWX890" s="43"/>
      <c r="EWY890" s="43"/>
      <c r="EWZ890" s="43"/>
      <c r="EXA890" s="43"/>
      <c r="EXB890" s="43"/>
      <c r="EXC890" s="43"/>
      <c r="EXD890" s="43"/>
      <c r="EXE890" s="43"/>
      <c r="EXF890" s="43"/>
      <c r="EXG890" s="43"/>
      <c r="EXH890" s="43"/>
      <c r="EXI890" s="43"/>
      <c r="EXJ890" s="43"/>
      <c r="EXK890" s="43"/>
      <c r="EXL890" s="43"/>
      <c r="EXM890" s="43"/>
      <c r="EXN890" s="43"/>
      <c r="EXO890" s="43"/>
      <c r="EXP890" s="43"/>
      <c r="EXQ890" s="43"/>
      <c r="EXR890" s="43"/>
      <c r="EXS890" s="43"/>
      <c r="EXT890" s="43"/>
      <c r="EXU890" s="43"/>
      <c r="EXV890" s="43"/>
      <c r="EXW890" s="43"/>
      <c r="EXX890" s="43"/>
      <c r="EXY890" s="43"/>
      <c r="EXZ890" s="43"/>
      <c r="EYA890" s="43"/>
      <c r="EYB890" s="43"/>
      <c r="EYC890" s="43"/>
      <c r="EYD890" s="43"/>
      <c r="EYE890" s="43"/>
      <c r="EYF890" s="43"/>
      <c r="EYG890" s="43"/>
      <c r="EYH890" s="43"/>
      <c r="EYI890" s="43"/>
      <c r="EYJ890" s="43"/>
      <c r="EYK890" s="43"/>
      <c r="EYL890" s="43"/>
      <c r="EYM890" s="43"/>
      <c r="EYN890" s="43"/>
      <c r="EYO890" s="43"/>
      <c r="EYP890" s="43"/>
      <c r="EYQ890" s="43"/>
      <c r="EYR890" s="43"/>
      <c r="EYS890" s="43"/>
      <c r="EYT890" s="43"/>
      <c r="EYU890" s="43"/>
      <c r="EYV890" s="43"/>
      <c r="EYW890" s="43"/>
      <c r="EYX890" s="43"/>
      <c r="EYY890" s="43"/>
      <c r="EYZ890" s="43"/>
      <c r="EZA890" s="43"/>
      <c r="EZB890" s="43"/>
      <c r="EZC890" s="43"/>
      <c r="EZD890" s="43"/>
      <c r="EZE890" s="43"/>
      <c r="EZF890" s="43"/>
      <c r="EZG890" s="43"/>
      <c r="EZH890" s="43"/>
      <c r="EZI890" s="43"/>
      <c r="EZJ890" s="43"/>
      <c r="EZK890" s="43"/>
      <c r="EZL890" s="43"/>
      <c r="EZM890" s="43"/>
      <c r="EZN890" s="43"/>
      <c r="EZO890" s="43"/>
      <c r="EZP890" s="43"/>
      <c r="EZQ890" s="43"/>
      <c r="EZR890" s="43"/>
      <c r="EZS890" s="43"/>
      <c r="EZT890" s="43"/>
      <c r="EZU890" s="43"/>
      <c r="EZV890" s="43"/>
      <c r="EZW890" s="43"/>
      <c r="EZX890" s="43"/>
      <c r="EZY890" s="43"/>
      <c r="EZZ890" s="43"/>
      <c r="FAA890" s="43"/>
      <c r="FAB890" s="43"/>
      <c r="FAC890" s="43"/>
      <c r="FAD890" s="43"/>
      <c r="FAE890" s="43"/>
      <c r="FAF890" s="43"/>
      <c r="FAG890" s="43"/>
      <c r="FAH890" s="43"/>
      <c r="FAI890" s="43"/>
      <c r="FAJ890" s="43"/>
      <c r="FAK890" s="43"/>
      <c r="FAL890" s="43"/>
      <c r="FAM890" s="43"/>
      <c r="FAN890" s="43"/>
      <c r="FAO890" s="43"/>
      <c r="FAP890" s="43"/>
      <c r="FAQ890" s="43"/>
      <c r="FAR890" s="43"/>
      <c r="FAS890" s="43"/>
      <c r="FAT890" s="43"/>
      <c r="FAU890" s="43"/>
      <c r="FAV890" s="43"/>
      <c r="FAW890" s="43"/>
      <c r="FAX890" s="43"/>
      <c r="FAY890" s="43"/>
      <c r="FAZ890" s="43"/>
      <c r="FBA890" s="43"/>
      <c r="FBB890" s="43"/>
      <c r="FBC890" s="43"/>
      <c r="FBD890" s="43"/>
      <c r="FBE890" s="43"/>
      <c r="FBF890" s="43"/>
      <c r="FBG890" s="43"/>
      <c r="FBH890" s="43"/>
      <c r="FBI890" s="43"/>
      <c r="FBJ890" s="43"/>
      <c r="FBK890" s="43"/>
      <c r="FBL890" s="43"/>
      <c r="FBM890" s="43"/>
      <c r="FBN890" s="43"/>
      <c r="FBO890" s="43"/>
      <c r="FBP890" s="43"/>
      <c r="FBQ890" s="43"/>
      <c r="FBR890" s="43"/>
      <c r="FBS890" s="43"/>
      <c r="FBT890" s="43"/>
      <c r="FBU890" s="43"/>
      <c r="FBV890" s="43"/>
      <c r="FBW890" s="43"/>
      <c r="FBX890" s="43"/>
      <c r="FBY890" s="43"/>
      <c r="FBZ890" s="43"/>
      <c r="FCA890" s="43"/>
      <c r="FCB890" s="43"/>
      <c r="FCC890" s="43"/>
      <c r="FCD890" s="43"/>
      <c r="FCE890" s="43"/>
      <c r="FCF890" s="43"/>
      <c r="FCG890" s="43"/>
      <c r="FCH890" s="43"/>
      <c r="FCI890" s="43"/>
      <c r="FCJ890" s="43"/>
      <c r="FCK890" s="43"/>
      <c r="FCL890" s="43"/>
      <c r="FCM890" s="43"/>
      <c r="FCN890" s="43"/>
      <c r="FCO890" s="43"/>
      <c r="FCP890" s="43"/>
      <c r="FCQ890" s="43"/>
      <c r="FCR890" s="43"/>
      <c r="FCS890" s="43"/>
      <c r="FCT890" s="43"/>
      <c r="FCU890" s="43"/>
      <c r="FCV890" s="43"/>
      <c r="FCW890" s="43"/>
      <c r="FCX890" s="43"/>
      <c r="FCY890" s="43"/>
      <c r="FCZ890" s="43"/>
      <c r="FDA890" s="43"/>
      <c r="FDB890" s="43"/>
      <c r="FDC890" s="43"/>
      <c r="FDD890" s="43"/>
      <c r="FDE890" s="43"/>
      <c r="FDF890" s="43"/>
      <c r="FDG890" s="43"/>
      <c r="FDH890" s="43"/>
      <c r="FDI890" s="43"/>
      <c r="FDJ890" s="43"/>
      <c r="FDK890" s="43"/>
      <c r="FDL890" s="43"/>
      <c r="FDM890" s="43"/>
      <c r="FDN890" s="43"/>
      <c r="FDO890" s="43"/>
      <c r="FDP890" s="43"/>
      <c r="FDQ890" s="43"/>
      <c r="FDR890" s="43"/>
      <c r="FDS890" s="43"/>
      <c r="FDT890" s="43"/>
      <c r="FDU890" s="43"/>
      <c r="FDV890" s="43"/>
      <c r="FDW890" s="43"/>
      <c r="FDX890" s="43"/>
      <c r="FDY890" s="43"/>
      <c r="FDZ890" s="43"/>
      <c r="FEA890" s="43"/>
      <c r="FEB890" s="43"/>
      <c r="FEC890" s="43"/>
      <c r="FED890" s="43"/>
      <c r="FEE890" s="43"/>
      <c r="FEF890" s="43"/>
      <c r="FEG890" s="43"/>
      <c r="FEH890" s="43"/>
      <c r="FEI890" s="43"/>
      <c r="FEJ890" s="43"/>
      <c r="FEK890" s="43"/>
      <c r="FEL890" s="43"/>
      <c r="FEM890" s="43"/>
      <c r="FEN890" s="43"/>
      <c r="FEO890" s="43"/>
      <c r="FEP890" s="43"/>
      <c r="FEQ890" s="43"/>
      <c r="FER890" s="43"/>
      <c r="FES890" s="43"/>
      <c r="FET890" s="43"/>
      <c r="FEU890" s="43"/>
      <c r="FEV890" s="43"/>
      <c r="FEW890" s="43"/>
      <c r="FEX890" s="43"/>
      <c r="FEY890" s="43"/>
      <c r="FEZ890" s="43"/>
      <c r="FFA890" s="43"/>
      <c r="FFB890" s="43"/>
      <c r="FFC890" s="43"/>
      <c r="FFD890" s="43"/>
      <c r="FFE890" s="43"/>
      <c r="FFF890" s="43"/>
      <c r="FFG890" s="43"/>
      <c r="FFH890" s="43"/>
      <c r="FFI890" s="43"/>
      <c r="FFJ890" s="43"/>
      <c r="FFK890" s="43"/>
      <c r="FFL890" s="43"/>
      <c r="FFM890" s="43"/>
      <c r="FFN890" s="43"/>
      <c r="FFO890" s="43"/>
      <c r="FFP890" s="43"/>
      <c r="FFQ890" s="43"/>
      <c r="FFR890" s="43"/>
      <c r="FFS890" s="43"/>
      <c r="FFT890" s="43"/>
      <c r="FFU890" s="43"/>
      <c r="FFV890" s="43"/>
      <c r="FFW890" s="43"/>
      <c r="FFX890" s="43"/>
      <c r="FFY890" s="43"/>
      <c r="FFZ890" s="43"/>
      <c r="FGA890" s="43"/>
      <c r="FGB890" s="43"/>
      <c r="FGC890" s="43"/>
      <c r="FGD890" s="43"/>
      <c r="FGE890" s="43"/>
      <c r="FGF890" s="43"/>
      <c r="FGG890" s="43"/>
      <c r="FGH890" s="43"/>
      <c r="FGI890" s="43"/>
      <c r="FGJ890" s="43"/>
      <c r="FGK890" s="43"/>
      <c r="FGL890" s="43"/>
      <c r="FGM890" s="43"/>
      <c r="FGN890" s="43"/>
      <c r="FGO890" s="43"/>
      <c r="FGP890" s="43"/>
      <c r="FGQ890" s="43"/>
      <c r="FGR890" s="43"/>
      <c r="FGS890" s="43"/>
      <c r="FGT890" s="43"/>
      <c r="FGU890" s="43"/>
      <c r="FGV890" s="43"/>
      <c r="FGW890" s="43"/>
      <c r="FGX890" s="43"/>
      <c r="FGY890" s="43"/>
      <c r="FGZ890" s="43"/>
      <c r="FHA890" s="43"/>
      <c r="FHB890" s="43"/>
      <c r="FHC890" s="43"/>
      <c r="FHD890" s="43"/>
      <c r="FHE890" s="43"/>
      <c r="FHF890" s="43"/>
      <c r="FHG890" s="43"/>
      <c r="FHH890" s="43"/>
      <c r="FHI890" s="43"/>
      <c r="FHJ890" s="43"/>
      <c r="FHK890" s="43"/>
      <c r="FHL890" s="43"/>
      <c r="FHM890" s="43"/>
      <c r="FHN890" s="43"/>
      <c r="FHO890" s="43"/>
      <c r="FHP890" s="43"/>
      <c r="FHQ890" s="43"/>
      <c r="FHR890" s="43"/>
      <c r="FHS890" s="43"/>
      <c r="FHT890" s="43"/>
      <c r="FHU890" s="43"/>
      <c r="FHV890" s="43"/>
      <c r="FHW890" s="43"/>
      <c r="FHX890" s="43"/>
      <c r="FHY890" s="43"/>
      <c r="FHZ890" s="43"/>
      <c r="FIA890" s="43"/>
      <c r="FIB890" s="43"/>
      <c r="FIC890" s="43"/>
      <c r="FID890" s="43"/>
      <c r="FIE890" s="43"/>
      <c r="FIF890" s="43"/>
      <c r="FIG890" s="43"/>
      <c r="FIH890" s="43"/>
      <c r="FII890" s="43"/>
      <c r="FIJ890" s="43"/>
      <c r="FIK890" s="43"/>
      <c r="FIL890" s="43"/>
      <c r="FIM890" s="43"/>
      <c r="FIN890" s="43"/>
      <c r="FIO890" s="43"/>
      <c r="FIP890" s="43"/>
      <c r="FIQ890" s="43"/>
      <c r="FIR890" s="43"/>
      <c r="FIS890" s="43"/>
      <c r="FIT890" s="43"/>
      <c r="FIU890" s="43"/>
      <c r="FIV890" s="43"/>
      <c r="FIW890" s="43"/>
      <c r="FIX890" s="43"/>
      <c r="FIY890" s="43"/>
      <c r="FIZ890" s="43"/>
      <c r="FJA890" s="43"/>
      <c r="FJB890" s="43"/>
      <c r="FJC890" s="43"/>
      <c r="FJD890" s="43"/>
      <c r="FJE890" s="43"/>
      <c r="FJF890" s="43"/>
      <c r="FJG890" s="43"/>
      <c r="FJH890" s="43"/>
      <c r="FJI890" s="43"/>
      <c r="FJJ890" s="43"/>
      <c r="FJK890" s="43"/>
      <c r="FJL890" s="43"/>
      <c r="FJM890" s="43"/>
      <c r="FJN890" s="43"/>
      <c r="FJO890" s="43"/>
      <c r="FJP890" s="43"/>
      <c r="FJQ890" s="43"/>
      <c r="FJR890" s="43"/>
      <c r="FJS890" s="43"/>
      <c r="FJT890" s="43"/>
      <c r="FJU890" s="43"/>
      <c r="FJV890" s="43"/>
      <c r="FJW890" s="43"/>
      <c r="FJX890" s="43"/>
      <c r="FJY890" s="43"/>
      <c r="FJZ890" s="43"/>
      <c r="FKA890" s="43"/>
      <c r="FKB890" s="43"/>
      <c r="FKC890" s="43"/>
      <c r="FKD890" s="43"/>
      <c r="FKE890" s="43"/>
      <c r="FKF890" s="43"/>
      <c r="FKG890" s="43"/>
      <c r="FKH890" s="43"/>
      <c r="FKI890" s="43"/>
      <c r="FKJ890" s="43"/>
      <c r="FKK890" s="43"/>
      <c r="FKL890" s="43"/>
      <c r="FKM890" s="43"/>
      <c r="FKN890" s="43"/>
      <c r="FKO890" s="43"/>
      <c r="FKP890" s="43"/>
      <c r="FKQ890" s="43"/>
      <c r="FKR890" s="43"/>
      <c r="FKS890" s="43"/>
      <c r="FKT890" s="43"/>
      <c r="FKU890" s="43"/>
      <c r="FKV890" s="43"/>
      <c r="FKW890" s="43"/>
      <c r="FKX890" s="43"/>
      <c r="FKY890" s="43"/>
      <c r="FKZ890" s="43"/>
      <c r="FLA890" s="43"/>
      <c r="FLB890" s="43"/>
      <c r="FLC890" s="43"/>
      <c r="FLD890" s="43"/>
      <c r="FLE890" s="43"/>
      <c r="FLF890" s="43"/>
      <c r="FLG890" s="43"/>
      <c r="FLH890" s="43"/>
      <c r="FLI890" s="43"/>
      <c r="FLJ890" s="43"/>
      <c r="FLK890" s="43"/>
      <c r="FLL890" s="43"/>
      <c r="FLM890" s="43"/>
      <c r="FLN890" s="43"/>
      <c r="FLO890" s="43"/>
      <c r="FLP890" s="43"/>
      <c r="FLQ890" s="43"/>
      <c r="FLR890" s="43"/>
      <c r="FLS890" s="43"/>
      <c r="FLT890" s="43"/>
      <c r="FLU890" s="43"/>
      <c r="FLV890" s="43"/>
      <c r="FLW890" s="43"/>
      <c r="FLX890" s="43"/>
      <c r="FLY890" s="43"/>
      <c r="FLZ890" s="43"/>
      <c r="FMA890" s="43"/>
      <c r="FMB890" s="43"/>
      <c r="FMC890" s="43"/>
      <c r="FMD890" s="43"/>
      <c r="FME890" s="43"/>
      <c r="FMF890" s="43"/>
      <c r="FMG890" s="43"/>
      <c r="FMH890" s="43"/>
      <c r="FMI890" s="43"/>
      <c r="FMJ890" s="43"/>
      <c r="FMK890" s="43"/>
      <c r="FML890" s="43"/>
      <c r="FMM890" s="43"/>
      <c r="FMN890" s="43"/>
      <c r="FMO890" s="43"/>
      <c r="FMP890" s="43"/>
      <c r="FMQ890" s="43"/>
      <c r="FMR890" s="43"/>
      <c r="FMS890" s="43"/>
      <c r="FMT890" s="43"/>
      <c r="FMU890" s="43"/>
      <c r="FMV890" s="43"/>
      <c r="FMW890" s="43"/>
      <c r="FMX890" s="43"/>
      <c r="FMY890" s="43"/>
      <c r="FMZ890" s="43"/>
      <c r="FNA890" s="43"/>
      <c r="FNB890" s="43"/>
      <c r="FNC890" s="43"/>
      <c r="FND890" s="43"/>
      <c r="FNE890" s="43"/>
      <c r="FNF890" s="43"/>
      <c r="FNG890" s="43"/>
      <c r="FNH890" s="43"/>
      <c r="FNI890" s="43"/>
      <c r="FNJ890" s="43"/>
      <c r="FNK890" s="43"/>
      <c r="FNL890" s="43"/>
      <c r="FNM890" s="43"/>
      <c r="FNN890" s="43"/>
      <c r="FNO890" s="43"/>
      <c r="FNP890" s="43"/>
      <c r="FNQ890" s="43"/>
      <c r="FNR890" s="43"/>
      <c r="FNS890" s="43"/>
      <c r="FNT890" s="43"/>
      <c r="FNU890" s="43"/>
      <c r="FNV890" s="43"/>
      <c r="FNW890" s="43"/>
      <c r="FNX890" s="43"/>
      <c r="FNY890" s="43"/>
      <c r="FNZ890" s="43"/>
      <c r="FOA890" s="43"/>
      <c r="FOB890" s="43"/>
      <c r="FOC890" s="43"/>
      <c r="FOD890" s="43"/>
      <c r="FOE890" s="43"/>
      <c r="FOF890" s="43"/>
      <c r="FOG890" s="43"/>
      <c r="FOH890" s="43"/>
      <c r="FOI890" s="43"/>
      <c r="FOJ890" s="43"/>
      <c r="FOK890" s="43"/>
      <c r="FOL890" s="43"/>
      <c r="FOM890" s="43"/>
      <c r="FON890" s="43"/>
      <c r="FOO890" s="43"/>
      <c r="FOP890" s="43"/>
      <c r="FOQ890" s="43"/>
      <c r="FOR890" s="43"/>
      <c r="FOS890" s="43"/>
      <c r="FOT890" s="43"/>
      <c r="FOU890" s="43"/>
      <c r="FOV890" s="43"/>
      <c r="FOW890" s="43"/>
      <c r="FOX890" s="43"/>
      <c r="FOY890" s="43"/>
      <c r="FOZ890" s="43"/>
      <c r="FPA890" s="43"/>
      <c r="FPB890" s="43"/>
      <c r="FPC890" s="43"/>
      <c r="FPD890" s="43"/>
      <c r="FPE890" s="43"/>
      <c r="FPF890" s="43"/>
      <c r="FPG890" s="43"/>
      <c r="FPH890" s="43"/>
      <c r="FPI890" s="43"/>
      <c r="FPJ890" s="43"/>
      <c r="FPK890" s="43"/>
      <c r="FPL890" s="43"/>
      <c r="FPM890" s="43"/>
      <c r="FPN890" s="43"/>
      <c r="FPO890" s="43"/>
      <c r="FPP890" s="43"/>
      <c r="FPQ890" s="43"/>
      <c r="FPR890" s="43"/>
      <c r="FPS890" s="43"/>
      <c r="FPT890" s="43"/>
      <c r="FPU890" s="43"/>
      <c r="FPV890" s="43"/>
      <c r="FPW890" s="43"/>
      <c r="FPX890" s="43"/>
      <c r="FPY890" s="43"/>
      <c r="FPZ890" s="43"/>
      <c r="FQA890" s="43"/>
      <c r="FQB890" s="43"/>
      <c r="FQC890" s="43"/>
      <c r="FQD890" s="43"/>
      <c r="FQE890" s="43"/>
      <c r="FQF890" s="43"/>
      <c r="FQG890" s="43"/>
      <c r="FQH890" s="43"/>
      <c r="FQI890" s="43"/>
      <c r="FQJ890" s="43"/>
      <c r="FQK890" s="43"/>
      <c r="FQL890" s="43"/>
      <c r="FQM890" s="43"/>
      <c r="FQN890" s="43"/>
      <c r="FQO890" s="43"/>
      <c r="FQP890" s="43"/>
      <c r="FQQ890" s="43"/>
      <c r="FQR890" s="43"/>
      <c r="FQS890" s="43"/>
      <c r="FQT890" s="43"/>
      <c r="FQU890" s="43"/>
      <c r="FQV890" s="43"/>
      <c r="FQW890" s="43"/>
      <c r="FQX890" s="43"/>
      <c r="FQY890" s="43"/>
      <c r="FQZ890" s="43"/>
      <c r="FRA890" s="43"/>
      <c r="FRB890" s="43"/>
      <c r="FRC890" s="43"/>
      <c r="FRD890" s="43"/>
      <c r="FRE890" s="43"/>
      <c r="FRF890" s="43"/>
      <c r="FRG890" s="43"/>
      <c r="FRH890" s="43"/>
      <c r="FRI890" s="43"/>
      <c r="FRJ890" s="43"/>
      <c r="FRK890" s="43"/>
      <c r="FRL890" s="43"/>
      <c r="FRM890" s="43"/>
      <c r="FRN890" s="43"/>
      <c r="FRO890" s="43"/>
      <c r="FRP890" s="43"/>
      <c r="FRQ890" s="43"/>
      <c r="FRR890" s="43"/>
      <c r="FRS890" s="43"/>
      <c r="FRT890" s="43"/>
      <c r="FRU890" s="43"/>
      <c r="FRV890" s="43"/>
      <c r="FRW890" s="43"/>
      <c r="FRX890" s="43"/>
      <c r="FRY890" s="43"/>
      <c r="FRZ890" s="43"/>
      <c r="FSA890" s="43"/>
      <c r="FSB890" s="43"/>
      <c r="FSC890" s="43"/>
      <c r="FSD890" s="43"/>
      <c r="FSE890" s="43"/>
      <c r="FSF890" s="43"/>
      <c r="FSG890" s="43"/>
      <c r="FSH890" s="43"/>
      <c r="FSI890" s="43"/>
      <c r="FSJ890" s="43"/>
      <c r="FSK890" s="43"/>
      <c r="FSL890" s="43"/>
      <c r="FSM890" s="43"/>
      <c r="FSN890" s="43"/>
      <c r="FSO890" s="43"/>
      <c r="FSP890" s="43"/>
      <c r="FSQ890" s="43"/>
      <c r="FSR890" s="43"/>
      <c r="FSS890" s="43"/>
      <c r="FST890" s="43"/>
      <c r="FSU890" s="43"/>
      <c r="FSV890" s="43"/>
      <c r="FSW890" s="43"/>
      <c r="FSX890" s="43"/>
      <c r="FSY890" s="43"/>
      <c r="FSZ890" s="43"/>
      <c r="FTA890" s="43"/>
      <c r="FTB890" s="43"/>
      <c r="FTC890" s="43"/>
      <c r="FTD890" s="43"/>
      <c r="FTE890" s="43"/>
      <c r="FTF890" s="43"/>
      <c r="FTG890" s="43"/>
      <c r="FTH890" s="43"/>
      <c r="FTI890" s="43"/>
      <c r="FTJ890" s="43"/>
      <c r="FTK890" s="43"/>
      <c r="FTL890" s="43"/>
      <c r="FTM890" s="43"/>
      <c r="FTN890" s="43"/>
      <c r="FTO890" s="43"/>
      <c r="FTP890" s="43"/>
      <c r="FTQ890" s="43"/>
      <c r="FTR890" s="43"/>
      <c r="FTS890" s="43"/>
      <c r="FTT890" s="43"/>
      <c r="FTU890" s="43"/>
      <c r="FTV890" s="43"/>
      <c r="FTW890" s="43"/>
      <c r="FTX890" s="43"/>
      <c r="FTY890" s="43"/>
      <c r="FTZ890" s="43"/>
      <c r="FUA890" s="43"/>
      <c r="FUB890" s="43"/>
      <c r="FUC890" s="43"/>
      <c r="FUD890" s="43"/>
      <c r="FUE890" s="43"/>
      <c r="FUF890" s="43"/>
      <c r="FUG890" s="43"/>
      <c r="FUH890" s="43"/>
      <c r="FUI890" s="43"/>
      <c r="FUJ890" s="43"/>
      <c r="FUK890" s="43"/>
      <c r="FUL890" s="43"/>
      <c r="FUM890" s="43"/>
      <c r="FUN890" s="43"/>
      <c r="FUO890" s="43"/>
      <c r="FUP890" s="43"/>
      <c r="FUQ890" s="43"/>
      <c r="FUR890" s="43"/>
      <c r="FUS890" s="43"/>
      <c r="FUT890" s="43"/>
      <c r="FUU890" s="43"/>
      <c r="FUV890" s="43"/>
      <c r="FUW890" s="43"/>
      <c r="FUX890" s="43"/>
      <c r="FUY890" s="43"/>
      <c r="FUZ890" s="43"/>
      <c r="FVA890" s="43"/>
      <c r="FVB890" s="43"/>
      <c r="FVC890" s="43"/>
      <c r="FVD890" s="43"/>
      <c r="FVE890" s="43"/>
      <c r="FVF890" s="43"/>
      <c r="FVG890" s="43"/>
      <c r="FVH890" s="43"/>
      <c r="FVI890" s="43"/>
      <c r="FVJ890" s="43"/>
      <c r="FVK890" s="43"/>
      <c r="FVL890" s="43"/>
      <c r="FVM890" s="43"/>
      <c r="FVN890" s="43"/>
      <c r="FVO890" s="43"/>
      <c r="FVP890" s="43"/>
      <c r="FVQ890" s="43"/>
      <c r="FVR890" s="43"/>
      <c r="FVS890" s="43"/>
      <c r="FVT890" s="43"/>
      <c r="FVU890" s="43"/>
      <c r="FVV890" s="43"/>
      <c r="FVW890" s="43"/>
      <c r="FVX890" s="43"/>
      <c r="FVY890" s="43"/>
      <c r="FVZ890" s="43"/>
      <c r="FWA890" s="43"/>
      <c r="FWB890" s="43"/>
      <c r="FWC890" s="43"/>
      <c r="FWD890" s="43"/>
      <c r="FWE890" s="43"/>
      <c r="FWF890" s="43"/>
      <c r="FWG890" s="43"/>
      <c r="FWH890" s="43"/>
      <c r="FWI890" s="43"/>
      <c r="FWJ890" s="43"/>
      <c r="FWK890" s="43"/>
      <c r="FWL890" s="43"/>
      <c r="FWM890" s="43"/>
      <c r="FWN890" s="43"/>
      <c r="FWO890" s="43"/>
      <c r="FWP890" s="43"/>
      <c r="FWQ890" s="43"/>
      <c r="FWR890" s="43"/>
      <c r="FWS890" s="43"/>
      <c r="FWT890" s="43"/>
      <c r="FWU890" s="43"/>
      <c r="FWV890" s="43"/>
      <c r="FWW890" s="43"/>
      <c r="FWX890" s="43"/>
      <c r="FWY890" s="43"/>
      <c r="FWZ890" s="43"/>
      <c r="FXA890" s="43"/>
      <c r="FXB890" s="43"/>
      <c r="FXC890" s="43"/>
      <c r="FXD890" s="43"/>
      <c r="FXE890" s="43"/>
      <c r="FXF890" s="43"/>
      <c r="FXG890" s="43"/>
      <c r="FXH890" s="43"/>
      <c r="FXI890" s="43"/>
      <c r="FXJ890" s="43"/>
      <c r="FXK890" s="43"/>
      <c r="FXL890" s="43"/>
      <c r="FXM890" s="43"/>
      <c r="FXN890" s="43"/>
      <c r="FXO890" s="43"/>
      <c r="FXP890" s="43"/>
      <c r="FXQ890" s="43"/>
      <c r="FXR890" s="43"/>
      <c r="FXS890" s="43"/>
      <c r="FXT890" s="43"/>
      <c r="FXU890" s="43"/>
      <c r="FXV890" s="43"/>
      <c r="FXW890" s="43"/>
      <c r="FXX890" s="43"/>
      <c r="FXY890" s="43"/>
      <c r="FXZ890" s="43"/>
      <c r="FYA890" s="43"/>
      <c r="FYB890" s="43"/>
      <c r="FYC890" s="43"/>
      <c r="FYD890" s="43"/>
      <c r="FYE890" s="43"/>
      <c r="FYF890" s="43"/>
      <c r="FYG890" s="43"/>
      <c r="FYH890" s="43"/>
      <c r="FYI890" s="43"/>
      <c r="FYJ890" s="43"/>
      <c r="FYK890" s="43"/>
      <c r="FYL890" s="43"/>
      <c r="FYM890" s="43"/>
      <c r="FYN890" s="43"/>
      <c r="FYO890" s="43"/>
      <c r="FYP890" s="43"/>
      <c r="FYQ890" s="43"/>
      <c r="FYR890" s="43"/>
      <c r="FYS890" s="43"/>
      <c r="FYT890" s="43"/>
      <c r="FYU890" s="43"/>
      <c r="FYV890" s="43"/>
      <c r="FYW890" s="43"/>
      <c r="FYX890" s="43"/>
      <c r="FYY890" s="43"/>
      <c r="FYZ890" s="43"/>
      <c r="FZA890" s="43"/>
      <c r="FZB890" s="43"/>
      <c r="FZC890" s="43"/>
      <c r="FZD890" s="43"/>
      <c r="FZE890" s="43"/>
      <c r="FZF890" s="43"/>
      <c r="FZG890" s="43"/>
      <c r="FZH890" s="43"/>
      <c r="FZI890" s="43"/>
      <c r="FZJ890" s="43"/>
      <c r="FZK890" s="43"/>
      <c r="FZL890" s="43"/>
      <c r="FZM890" s="43"/>
      <c r="FZN890" s="43"/>
      <c r="FZO890" s="43"/>
      <c r="FZP890" s="43"/>
      <c r="FZQ890" s="43"/>
      <c r="FZR890" s="43"/>
      <c r="FZS890" s="43"/>
      <c r="FZT890" s="43"/>
      <c r="FZU890" s="43"/>
      <c r="FZV890" s="43"/>
      <c r="FZW890" s="43"/>
      <c r="FZX890" s="43"/>
      <c r="FZY890" s="43"/>
      <c r="FZZ890" s="43"/>
      <c r="GAA890" s="43"/>
      <c r="GAB890" s="43"/>
      <c r="GAC890" s="43"/>
      <c r="GAD890" s="43"/>
      <c r="GAE890" s="43"/>
      <c r="GAF890" s="43"/>
      <c r="GAG890" s="43"/>
      <c r="GAH890" s="43"/>
      <c r="GAI890" s="43"/>
      <c r="GAJ890" s="43"/>
      <c r="GAK890" s="43"/>
      <c r="GAL890" s="43"/>
      <c r="GAM890" s="43"/>
      <c r="GAN890" s="43"/>
      <c r="GAO890" s="43"/>
      <c r="GAP890" s="43"/>
      <c r="GAQ890" s="43"/>
      <c r="GAR890" s="43"/>
      <c r="GAS890" s="43"/>
      <c r="GAT890" s="43"/>
      <c r="GAU890" s="43"/>
      <c r="GAV890" s="43"/>
      <c r="GAW890" s="43"/>
      <c r="GAX890" s="43"/>
      <c r="GAY890" s="43"/>
      <c r="GAZ890" s="43"/>
      <c r="GBA890" s="43"/>
      <c r="GBB890" s="43"/>
      <c r="GBC890" s="43"/>
      <c r="GBD890" s="43"/>
      <c r="GBE890" s="43"/>
      <c r="GBF890" s="43"/>
      <c r="GBG890" s="43"/>
      <c r="GBH890" s="43"/>
      <c r="GBI890" s="43"/>
      <c r="GBJ890" s="43"/>
      <c r="GBK890" s="43"/>
      <c r="GBL890" s="43"/>
      <c r="GBM890" s="43"/>
      <c r="GBN890" s="43"/>
      <c r="GBO890" s="43"/>
      <c r="GBP890" s="43"/>
      <c r="GBQ890" s="43"/>
      <c r="GBR890" s="43"/>
      <c r="GBS890" s="43"/>
      <c r="GBT890" s="43"/>
      <c r="GBU890" s="43"/>
      <c r="GBV890" s="43"/>
      <c r="GBW890" s="43"/>
      <c r="GBX890" s="43"/>
      <c r="GBY890" s="43"/>
      <c r="GBZ890" s="43"/>
      <c r="GCA890" s="43"/>
      <c r="GCB890" s="43"/>
      <c r="GCC890" s="43"/>
      <c r="GCD890" s="43"/>
      <c r="GCE890" s="43"/>
      <c r="GCF890" s="43"/>
      <c r="GCG890" s="43"/>
      <c r="GCH890" s="43"/>
      <c r="GCI890" s="43"/>
      <c r="GCJ890" s="43"/>
      <c r="GCK890" s="43"/>
      <c r="GCL890" s="43"/>
      <c r="GCM890" s="43"/>
      <c r="GCN890" s="43"/>
      <c r="GCO890" s="43"/>
      <c r="GCP890" s="43"/>
      <c r="GCQ890" s="43"/>
      <c r="GCR890" s="43"/>
      <c r="GCS890" s="43"/>
      <c r="GCT890" s="43"/>
      <c r="GCU890" s="43"/>
      <c r="GCV890" s="43"/>
      <c r="GCW890" s="43"/>
      <c r="GCX890" s="43"/>
      <c r="GCY890" s="43"/>
      <c r="GCZ890" s="43"/>
      <c r="GDA890" s="43"/>
      <c r="GDB890" s="43"/>
      <c r="GDC890" s="43"/>
      <c r="GDD890" s="43"/>
      <c r="GDE890" s="43"/>
      <c r="GDF890" s="43"/>
      <c r="GDG890" s="43"/>
      <c r="GDH890" s="43"/>
      <c r="GDI890" s="43"/>
      <c r="GDJ890" s="43"/>
      <c r="GDK890" s="43"/>
      <c r="GDL890" s="43"/>
      <c r="GDM890" s="43"/>
      <c r="GDN890" s="43"/>
      <c r="GDO890" s="43"/>
      <c r="GDP890" s="43"/>
      <c r="GDQ890" s="43"/>
      <c r="GDR890" s="43"/>
      <c r="GDS890" s="43"/>
      <c r="GDT890" s="43"/>
      <c r="GDU890" s="43"/>
      <c r="GDV890" s="43"/>
      <c r="GDW890" s="43"/>
      <c r="GDX890" s="43"/>
      <c r="GDY890" s="43"/>
      <c r="GDZ890" s="43"/>
      <c r="GEA890" s="43"/>
      <c r="GEB890" s="43"/>
      <c r="GEC890" s="43"/>
      <c r="GED890" s="43"/>
      <c r="GEE890" s="43"/>
      <c r="GEF890" s="43"/>
      <c r="GEG890" s="43"/>
      <c r="GEH890" s="43"/>
      <c r="GEI890" s="43"/>
      <c r="GEJ890" s="43"/>
      <c r="GEK890" s="43"/>
      <c r="GEL890" s="43"/>
      <c r="GEM890" s="43"/>
      <c r="GEN890" s="43"/>
      <c r="GEO890" s="43"/>
      <c r="GEP890" s="43"/>
      <c r="GEQ890" s="43"/>
      <c r="GER890" s="43"/>
      <c r="GES890" s="43"/>
      <c r="GET890" s="43"/>
      <c r="GEU890" s="43"/>
      <c r="GEV890" s="43"/>
      <c r="GEW890" s="43"/>
      <c r="GEX890" s="43"/>
      <c r="GEY890" s="43"/>
      <c r="GEZ890" s="43"/>
      <c r="GFA890" s="43"/>
      <c r="GFB890" s="43"/>
      <c r="GFC890" s="43"/>
      <c r="GFD890" s="43"/>
      <c r="GFE890" s="43"/>
      <c r="GFF890" s="43"/>
      <c r="GFG890" s="43"/>
      <c r="GFH890" s="43"/>
      <c r="GFI890" s="43"/>
      <c r="GFJ890" s="43"/>
      <c r="GFK890" s="43"/>
      <c r="GFL890" s="43"/>
      <c r="GFM890" s="43"/>
      <c r="GFN890" s="43"/>
      <c r="GFO890" s="43"/>
      <c r="GFP890" s="43"/>
      <c r="GFQ890" s="43"/>
      <c r="GFR890" s="43"/>
      <c r="GFS890" s="43"/>
      <c r="GFT890" s="43"/>
      <c r="GFU890" s="43"/>
      <c r="GFV890" s="43"/>
      <c r="GFW890" s="43"/>
      <c r="GFX890" s="43"/>
      <c r="GFY890" s="43"/>
      <c r="GFZ890" s="43"/>
      <c r="GGA890" s="43"/>
      <c r="GGB890" s="43"/>
      <c r="GGC890" s="43"/>
      <c r="GGD890" s="43"/>
      <c r="GGE890" s="43"/>
      <c r="GGF890" s="43"/>
      <c r="GGG890" s="43"/>
      <c r="GGH890" s="43"/>
      <c r="GGI890" s="43"/>
      <c r="GGJ890" s="43"/>
      <c r="GGK890" s="43"/>
      <c r="GGL890" s="43"/>
      <c r="GGM890" s="43"/>
      <c r="GGN890" s="43"/>
      <c r="GGO890" s="43"/>
      <c r="GGP890" s="43"/>
      <c r="GGQ890" s="43"/>
      <c r="GGR890" s="43"/>
      <c r="GGS890" s="43"/>
      <c r="GGT890" s="43"/>
      <c r="GGU890" s="43"/>
      <c r="GGV890" s="43"/>
      <c r="GGW890" s="43"/>
      <c r="GGX890" s="43"/>
      <c r="GGY890" s="43"/>
      <c r="GGZ890" s="43"/>
      <c r="GHA890" s="43"/>
      <c r="GHB890" s="43"/>
      <c r="GHC890" s="43"/>
      <c r="GHD890" s="43"/>
      <c r="GHE890" s="43"/>
      <c r="GHF890" s="43"/>
      <c r="GHG890" s="43"/>
      <c r="GHH890" s="43"/>
      <c r="GHI890" s="43"/>
      <c r="GHJ890" s="43"/>
      <c r="GHK890" s="43"/>
      <c r="GHL890" s="43"/>
      <c r="GHM890" s="43"/>
      <c r="GHN890" s="43"/>
      <c r="GHO890" s="43"/>
      <c r="GHP890" s="43"/>
      <c r="GHQ890" s="43"/>
      <c r="GHR890" s="43"/>
      <c r="GHS890" s="43"/>
      <c r="GHT890" s="43"/>
      <c r="GHU890" s="43"/>
      <c r="GHV890" s="43"/>
      <c r="GHW890" s="43"/>
      <c r="GHX890" s="43"/>
      <c r="GHY890" s="43"/>
      <c r="GHZ890" s="43"/>
      <c r="GIA890" s="43"/>
      <c r="GIB890" s="43"/>
      <c r="GIC890" s="43"/>
      <c r="GID890" s="43"/>
      <c r="GIE890" s="43"/>
      <c r="GIF890" s="43"/>
      <c r="GIG890" s="43"/>
      <c r="GIH890" s="43"/>
      <c r="GII890" s="43"/>
      <c r="GIJ890" s="43"/>
      <c r="GIK890" s="43"/>
      <c r="GIL890" s="43"/>
      <c r="GIM890" s="43"/>
      <c r="GIN890" s="43"/>
      <c r="GIO890" s="43"/>
      <c r="GIP890" s="43"/>
      <c r="GIQ890" s="43"/>
      <c r="GIR890" s="43"/>
      <c r="GIS890" s="43"/>
      <c r="GIT890" s="43"/>
      <c r="GIU890" s="43"/>
      <c r="GIV890" s="43"/>
      <c r="GIW890" s="43"/>
      <c r="GIX890" s="43"/>
      <c r="GIY890" s="43"/>
      <c r="GIZ890" s="43"/>
      <c r="GJA890" s="43"/>
      <c r="GJB890" s="43"/>
      <c r="GJC890" s="43"/>
      <c r="GJD890" s="43"/>
      <c r="GJE890" s="43"/>
      <c r="GJF890" s="43"/>
      <c r="GJG890" s="43"/>
      <c r="GJH890" s="43"/>
      <c r="GJI890" s="43"/>
      <c r="GJJ890" s="43"/>
      <c r="GJK890" s="43"/>
      <c r="GJL890" s="43"/>
      <c r="GJM890" s="43"/>
      <c r="GJN890" s="43"/>
      <c r="GJO890" s="43"/>
      <c r="GJP890" s="43"/>
      <c r="GJQ890" s="43"/>
      <c r="GJR890" s="43"/>
      <c r="GJS890" s="43"/>
      <c r="GJT890" s="43"/>
      <c r="GJU890" s="43"/>
      <c r="GJV890" s="43"/>
      <c r="GJW890" s="43"/>
      <c r="GJX890" s="43"/>
      <c r="GJY890" s="43"/>
      <c r="GJZ890" s="43"/>
      <c r="GKA890" s="43"/>
      <c r="GKB890" s="43"/>
      <c r="GKC890" s="43"/>
      <c r="GKD890" s="43"/>
      <c r="GKE890" s="43"/>
      <c r="GKF890" s="43"/>
      <c r="GKG890" s="43"/>
      <c r="GKH890" s="43"/>
      <c r="GKI890" s="43"/>
      <c r="GKJ890" s="43"/>
      <c r="GKK890" s="43"/>
      <c r="GKL890" s="43"/>
      <c r="GKM890" s="43"/>
      <c r="GKN890" s="43"/>
      <c r="GKO890" s="43"/>
      <c r="GKP890" s="43"/>
      <c r="GKQ890" s="43"/>
      <c r="GKR890" s="43"/>
      <c r="GKS890" s="43"/>
      <c r="GKT890" s="43"/>
      <c r="GKU890" s="43"/>
      <c r="GKV890" s="43"/>
      <c r="GKW890" s="43"/>
      <c r="GKX890" s="43"/>
      <c r="GKY890" s="43"/>
      <c r="GKZ890" s="43"/>
      <c r="GLA890" s="43"/>
      <c r="GLB890" s="43"/>
      <c r="GLC890" s="43"/>
      <c r="GLD890" s="43"/>
      <c r="GLE890" s="43"/>
      <c r="GLF890" s="43"/>
      <c r="GLG890" s="43"/>
      <c r="GLH890" s="43"/>
      <c r="GLI890" s="43"/>
      <c r="GLJ890" s="43"/>
      <c r="GLK890" s="43"/>
      <c r="GLL890" s="43"/>
      <c r="GLM890" s="43"/>
      <c r="GLN890" s="43"/>
      <c r="GLO890" s="43"/>
      <c r="GLP890" s="43"/>
      <c r="GLQ890" s="43"/>
      <c r="GLR890" s="43"/>
      <c r="GLS890" s="43"/>
      <c r="GLT890" s="43"/>
      <c r="GLU890" s="43"/>
      <c r="GLV890" s="43"/>
      <c r="GLW890" s="43"/>
      <c r="GLX890" s="43"/>
      <c r="GLY890" s="43"/>
      <c r="GLZ890" s="43"/>
      <c r="GMA890" s="43"/>
      <c r="GMB890" s="43"/>
      <c r="GMC890" s="43"/>
      <c r="GMD890" s="43"/>
      <c r="GME890" s="43"/>
      <c r="GMF890" s="43"/>
      <c r="GMG890" s="43"/>
      <c r="GMH890" s="43"/>
      <c r="GMI890" s="43"/>
      <c r="GMJ890" s="43"/>
      <c r="GMK890" s="43"/>
      <c r="GML890" s="43"/>
      <c r="GMM890" s="43"/>
      <c r="GMN890" s="43"/>
      <c r="GMO890" s="43"/>
      <c r="GMP890" s="43"/>
      <c r="GMQ890" s="43"/>
      <c r="GMR890" s="43"/>
      <c r="GMS890" s="43"/>
      <c r="GMT890" s="43"/>
      <c r="GMU890" s="43"/>
      <c r="GMV890" s="43"/>
      <c r="GMW890" s="43"/>
      <c r="GMX890" s="43"/>
      <c r="GMY890" s="43"/>
      <c r="GMZ890" s="43"/>
      <c r="GNA890" s="43"/>
      <c r="GNB890" s="43"/>
      <c r="GNC890" s="43"/>
      <c r="GND890" s="43"/>
      <c r="GNE890" s="43"/>
      <c r="GNF890" s="43"/>
      <c r="GNG890" s="43"/>
      <c r="GNH890" s="43"/>
      <c r="GNI890" s="43"/>
      <c r="GNJ890" s="43"/>
      <c r="GNK890" s="43"/>
      <c r="GNL890" s="43"/>
      <c r="GNM890" s="43"/>
      <c r="GNN890" s="43"/>
      <c r="GNO890" s="43"/>
      <c r="GNP890" s="43"/>
      <c r="GNQ890" s="43"/>
      <c r="GNR890" s="43"/>
      <c r="GNS890" s="43"/>
      <c r="GNT890" s="43"/>
      <c r="GNU890" s="43"/>
      <c r="GNV890" s="43"/>
      <c r="GNW890" s="43"/>
      <c r="GNX890" s="43"/>
      <c r="GNY890" s="43"/>
      <c r="GNZ890" s="43"/>
      <c r="GOA890" s="43"/>
      <c r="GOB890" s="43"/>
      <c r="GOC890" s="43"/>
      <c r="GOD890" s="43"/>
      <c r="GOE890" s="43"/>
      <c r="GOF890" s="43"/>
      <c r="GOG890" s="43"/>
      <c r="GOH890" s="43"/>
      <c r="GOI890" s="43"/>
      <c r="GOJ890" s="43"/>
      <c r="GOK890" s="43"/>
      <c r="GOL890" s="43"/>
      <c r="GOM890" s="43"/>
      <c r="GON890" s="43"/>
      <c r="GOO890" s="43"/>
      <c r="GOP890" s="43"/>
      <c r="GOQ890" s="43"/>
      <c r="GOR890" s="43"/>
      <c r="GOS890" s="43"/>
      <c r="GOT890" s="43"/>
      <c r="GOU890" s="43"/>
      <c r="GOV890" s="43"/>
      <c r="GOW890" s="43"/>
      <c r="GOX890" s="43"/>
      <c r="GOY890" s="43"/>
      <c r="GOZ890" s="43"/>
      <c r="GPA890" s="43"/>
      <c r="GPB890" s="43"/>
      <c r="GPC890" s="43"/>
      <c r="GPD890" s="43"/>
      <c r="GPE890" s="43"/>
      <c r="GPF890" s="43"/>
      <c r="GPG890" s="43"/>
      <c r="GPH890" s="43"/>
      <c r="GPI890" s="43"/>
      <c r="GPJ890" s="43"/>
      <c r="GPK890" s="43"/>
      <c r="GPL890" s="43"/>
      <c r="GPM890" s="43"/>
      <c r="GPN890" s="43"/>
      <c r="GPO890" s="43"/>
      <c r="GPP890" s="43"/>
      <c r="GPQ890" s="43"/>
      <c r="GPR890" s="43"/>
      <c r="GPS890" s="43"/>
      <c r="GPT890" s="43"/>
      <c r="GPU890" s="43"/>
      <c r="GPV890" s="43"/>
      <c r="GPW890" s="43"/>
      <c r="GPX890" s="43"/>
      <c r="GPY890" s="43"/>
      <c r="GPZ890" s="43"/>
      <c r="GQA890" s="43"/>
      <c r="GQB890" s="43"/>
      <c r="GQC890" s="43"/>
      <c r="GQD890" s="43"/>
      <c r="GQE890" s="43"/>
      <c r="GQF890" s="43"/>
      <c r="GQG890" s="43"/>
      <c r="GQH890" s="43"/>
      <c r="GQI890" s="43"/>
      <c r="GQJ890" s="43"/>
      <c r="GQK890" s="43"/>
      <c r="GQL890" s="43"/>
      <c r="GQM890" s="43"/>
      <c r="GQN890" s="43"/>
      <c r="GQO890" s="43"/>
      <c r="GQP890" s="43"/>
      <c r="GQQ890" s="43"/>
      <c r="GQR890" s="43"/>
      <c r="GQS890" s="43"/>
      <c r="GQT890" s="43"/>
      <c r="GQU890" s="43"/>
      <c r="GQV890" s="43"/>
      <c r="GQW890" s="43"/>
      <c r="GQX890" s="43"/>
      <c r="GQY890" s="43"/>
      <c r="GQZ890" s="43"/>
      <c r="GRA890" s="43"/>
      <c r="GRB890" s="43"/>
      <c r="GRC890" s="43"/>
      <c r="GRD890" s="43"/>
      <c r="GRE890" s="43"/>
      <c r="GRF890" s="43"/>
      <c r="GRG890" s="43"/>
      <c r="GRH890" s="43"/>
      <c r="GRI890" s="43"/>
      <c r="GRJ890" s="43"/>
      <c r="GRK890" s="43"/>
      <c r="GRL890" s="43"/>
      <c r="GRM890" s="43"/>
      <c r="GRN890" s="43"/>
      <c r="GRO890" s="43"/>
      <c r="GRP890" s="43"/>
      <c r="GRQ890" s="43"/>
      <c r="GRR890" s="43"/>
      <c r="GRS890" s="43"/>
      <c r="GRT890" s="43"/>
      <c r="GRU890" s="43"/>
      <c r="GRV890" s="43"/>
      <c r="GRW890" s="43"/>
      <c r="GRX890" s="43"/>
      <c r="GRY890" s="43"/>
      <c r="GRZ890" s="43"/>
      <c r="GSA890" s="43"/>
      <c r="GSB890" s="43"/>
      <c r="GSC890" s="43"/>
      <c r="GSD890" s="43"/>
      <c r="GSE890" s="43"/>
      <c r="GSF890" s="43"/>
      <c r="GSG890" s="43"/>
      <c r="GSH890" s="43"/>
      <c r="GSI890" s="43"/>
      <c r="GSJ890" s="43"/>
      <c r="GSK890" s="43"/>
      <c r="GSL890" s="43"/>
      <c r="GSM890" s="43"/>
      <c r="GSN890" s="43"/>
      <c r="GSO890" s="43"/>
      <c r="GSP890" s="43"/>
      <c r="GSQ890" s="43"/>
      <c r="GSR890" s="43"/>
      <c r="GSS890" s="43"/>
      <c r="GST890" s="43"/>
      <c r="GSU890" s="43"/>
      <c r="GSV890" s="43"/>
      <c r="GSW890" s="43"/>
      <c r="GSX890" s="43"/>
      <c r="GSY890" s="43"/>
      <c r="GSZ890" s="43"/>
      <c r="GTA890" s="43"/>
      <c r="GTB890" s="43"/>
      <c r="GTC890" s="43"/>
      <c r="GTD890" s="43"/>
      <c r="GTE890" s="43"/>
      <c r="GTF890" s="43"/>
      <c r="GTG890" s="43"/>
      <c r="GTH890" s="43"/>
      <c r="GTI890" s="43"/>
      <c r="GTJ890" s="43"/>
      <c r="GTK890" s="43"/>
      <c r="GTL890" s="43"/>
      <c r="GTM890" s="43"/>
      <c r="GTN890" s="43"/>
      <c r="GTO890" s="43"/>
      <c r="GTP890" s="43"/>
      <c r="GTQ890" s="43"/>
      <c r="GTR890" s="43"/>
      <c r="GTS890" s="43"/>
      <c r="GTT890" s="43"/>
      <c r="GTU890" s="43"/>
      <c r="GTV890" s="43"/>
      <c r="GTW890" s="43"/>
      <c r="GTX890" s="43"/>
      <c r="GTY890" s="43"/>
      <c r="GTZ890" s="43"/>
      <c r="GUA890" s="43"/>
      <c r="GUB890" s="43"/>
      <c r="GUC890" s="43"/>
      <c r="GUD890" s="43"/>
      <c r="GUE890" s="43"/>
      <c r="GUF890" s="43"/>
      <c r="GUG890" s="43"/>
      <c r="GUH890" s="43"/>
      <c r="GUI890" s="43"/>
      <c r="GUJ890" s="43"/>
      <c r="GUK890" s="43"/>
      <c r="GUL890" s="43"/>
      <c r="GUM890" s="43"/>
      <c r="GUN890" s="43"/>
      <c r="GUO890" s="43"/>
      <c r="GUP890" s="43"/>
      <c r="GUQ890" s="43"/>
      <c r="GUR890" s="43"/>
      <c r="GUS890" s="43"/>
      <c r="GUT890" s="43"/>
      <c r="GUU890" s="43"/>
      <c r="GUV890" s="43"/>
      <c r="GUW890" s="43"/>
      <c r="GUX890" s="43"/>
      <c r="GUY890" s="43"/>
      <c r="GUZ890" s="43"/>
      <c r="GVA890" s="43"/>
      <c r="GVB890" s="43"/>
      <c r="GVC890" s="43"/>
      <c r="GVD890" s="43"/>
      <c r="GVE890" s="43"/>
      <c r="GVF890" s="43"/>
      <c r="GVG890" s="43"/>
      <c r="GVH890" s="43"/>
      <c r="GVI890" s="43"/>
      <c r="GVJ890" s="43"/>
      <c r="GVK890" s="43"/>
      <c r="GVL890" s="43"/>
      <c r="GVM890" s="43"/>
      <c r="GVN890" s="43"/>
      <c r="GVO890" s="43"/>
      <c r="GVP890" s="43"/>
      <c r="GVQ890" s="43"/>
      <c r="GVR890" s="43"/>
      <c r="GVS890" s="43"/>
      <c r="GVT890" s="43"/>
      <c r="GVU890" s="43"/>
      <c r="GVV890" s="43"/>
      <c r="GVW890" s="43"/>
      <c r="GVX890" s="43"/>
      <c r="GVY890" s="43"/>
      <c r="GVZ890" s="43"/>
      <c r="GWA890" s="43"/>
      <c r="GWB890" s="43"/>
      <c r="GWC890" s="43"/>
      <c r="GWD890" s="43"/>
      <c r="GWE890" s="43"/>
      <c r="GWF890" s="43"/>
      <c r="GWG890" s="43"/>
      <c r="GWH890" s="43"/>
      <c r="GWI890" s="43"/>
      <c r="GWJ890" s="43"/>
      <c r="GWK890" s="43"/>
      <c r="GWL890" s="43"/>
      <c r="GWM890" s="43"/>
      <c r="GWN890" s="43"/>
      <c r="GWO890" s="43"/>
      <c r="GWP890" s="43"/>
      <c r="GWQ890" s="43"/>
      <c r="GWR890" s="43"/>
      <c r="GWS890" s="43"/>
      <c r="GWT890" s="43"/>
      <c r="GWU890" s="43"/>
      <c r="GWV890" s="43"/>
      <c r="GWW890" s="43"/>
      <c r="GWX890" s="43"/>
      <c r="GWY890" s="43"/>
      <c r="GWZ890" s="43"/>
      <c r="GXA890" s="43"/>
      <c r="GXB890" s="43"/>
      <c r="GXC890" s="43"/>
      <c r="GXD890" s="43"/>
      <c r="GXE890" s="43"/>
      <c r="GXF890" s="43"/>
      <c r="GXG890" s="43"/>
      <c r="GXH890" s="43"/>
      <c r="GXI890" s="43"/>
      <c r="GXJ890" s="43"/>
      <c r="GXK890" s="43"/>
      <c r="GXL890" s="43"/>
      <c r="GXM890" s="43"/>
      <c r="GXN890" s="43"/>
      <c r="GXO890" s="43"/>
      <c r="GXP890" s="43"/>
      <c r="GXQ890" s="43"/>
      <c r="GXR890" s="43"/>
      <c r="GXS890" s="43"/>
      <c r="GXT890" s="43"/>
      <c r="GXU890" s="43"/>
      <c r="GXV890" s="43"/>
      <c r="GXW890" s="43"/>
      <c r="GXX890" s="43"/>
      <c r="GXY890" s="43"/>
      <c r="GXZ890" s="43"/>
      <c r="GYA890" s="43"/>
      <c r="GYB890" s="43"/>
      <c r="GYC890" s="43"/>
      <c r="GYD890" s="43"/>
      <c r="GYE890" s="43"/>
      <c r="GYF890" s="43"/>
      <c r="GYG890" s="43"/>
      <c r="GYH890" s="43"/>
      <c r="GYI890" s="43"/>
      <c r="GYJ890" s="43"/>
      <c r="GYK890" s="43"/>
      <c r="GYL890" s="43"/>
      <c r="GYM890" s="43"/>
      <c r="GYN890" s="43"/>
      <c r="GYO890" s="43"/>
      <c r="GYP890" s="43"/>
      <c r="GYQ890" s="43"/>
      <c r="GYR890" s="43"/>
      <c r="GYS890" s="43"/>
      <c r="GYT890" s="43"/>
      <c r="GYU890" s="43"/>
      <c r="GYV890" s="43"/>
      <c r="GYW890" s="43"/>
      <c r="GYX890" s="43"/>
      <c r="GYY890" s="43"/>
      <c r="GYZ890" s="43"/>
      <c r="GZA890" s="43"/>
      <c r="GZB890" s="43"/>
      <c r="GZC890" s="43"/>
      <c r="GZD890" s="43"/>
      <c r="GZE890" s="43"/>
      <c r="GZF890" s="43"/>
      <c r="GZG890" s="43"/>
      <c r="GZH890" s="43"/>
      <c r="GZI890" s="43"/>
      <c r="GZJ890" s="43"/>
      <c r="GZK890" s="43"/>
      <c r="GZL890" s="43"/>
      <c r="GZM890" s="43"/>
      <c r="GZN890" s="43"/>
      <c r="GZO890" s="43"/>
      <c r="GZP890" s="43"/>
      <c r="GZQ890" s="43"/>
      <c r="GZR890" s="43"/>
      <c r="GZS890" s="43"/>
      <c r="GZT890" s="43"/>
      <c r="GZU890" s="43"/>
      <c r="GZV890" s="43"/>
      <c r="GZW890" s="43"/>
      <c r="GZX890" s="43"/>
      <c r="GZY890" s="43"/>
      <c r="GZZ890" s="43"/>
      <c r="HAA890" s="43"/>
      <c r="HAB890" s="43"/>
      <c r="HAC890" s="43"/>
      <c r="HAD890" s="43"/>
      <c r="HAE890" s="43"/>
      <c r="HAF890" s="43"/>
      <c r="HAG890" s="43"/>
      <c r="HAH890" s="43"/>
      <c r="HAI890" s="43"/>
      <c r="HAJ890" s="43"/>
      <c r="HAK890" s="43"/>
      <c r="HAL890" s="43"/>
      <c r="HAM890" s="43"/>
      <c r="HAN890" s="43"/>
      <c r="HAO890" s="43"/>
      <c r="HAP890" s="43"/>
      <c r="HAQ890" s="43"/>
      <c r="HAR890" s="43"/>
      <c r="HAS890" s="43"/>
      <c r="HAT890" s="43"/>
      <c r="HAU890" s="43"/>
      <c r="HAV890" s="43"/>
      <c r="HAW890" s="43"/>
      <c r="HAX890" s="43"/>
      <c r="HAY890" s="43"/>
      <c r="HAZ890" s="43"/>
      <c r="HBA890" s="43"/>
      <c r="HBB890" s="43"/>
      <c r="HBC890" s="43"/>
      <c r="HBD890" s="43"/>
      <c r="HBE890" s="43"/>
      <c r="HBF890" s="43"/>
      <c r="HBG890" s="43"/>
      <c r="HBH890" s="43"/>
      <c r="HBI890" s="43"/>
      <c r="HBJ890" s="43"/>
      <c r="HBK890" s="43"/>
      <c r="HBL890" s="43"/>
      <c r="HBM890" s="43"/>
      <c r="HBN890" s="43"/>
      <c r="HBO890" s="43"/>
      <c r="HBP890" s="43"/>
      <c r="HBQ890" s="43"/>
      <c r="HBR890" s="43"/>
      <c r="HBS890" s="43"/>
      <c r="HBT890" s="43"/>
      <c r="HBU890" s="43"/>
      <c r="HBV890" s="43"/>
      <c r="HBW890" s="43"/>
      <c r="HBX890" s="43"/>
      <c r="HBY890" s="43"/>
      <c r="HBZ890" s="43"/>
      <c r="HCA890" s="43"/>
      <c r="HCB890" s="43"/>
      <c r="HCC890" s="43"/>
      <c r="HCD890" s="43"/>
      <c r="HCE890" s="43"/>
      <c r="HCF890" s="43"/>
      <c r="HCG890" s="43"/>
      <c r="HCH890" s="43"/>
      <c r="HCI890" s="43"/>
      <c r="HCJ890" s="43"/>
      <c r="HCK890" s="43"/>
      <c r="HCL890" s="43"/>
      <c r="HCM890" s="43"/>
      <c r="HCN890" s="43"/>
      <c r="HCO890" s="43"/>
      <c r="HCP890" s="43"/>
      <c r="HCQ890" s="43"/>
      <c r="HCR890" s="43"/>
      <c r="HCS890" s="43"/>
      <c r="HCT890" s="43"/>
      <c r="HCU890" s="43"/>
      <c r="HCV890" s="43"/>
      <c r="HCW890" s="43"/>
      <c r="HCX890" s="43"/>
      <c r="HCY890" s="43"/>
      <c r="HCZ890" s="43"/>
      <c r="HDA890" s="43"/>
      <c r="HDB890" s="43"/>
      <c r="HDC890" s="43"/>
      <c r="HDD890" s="43"/>
      <c r="HDE890" s="43"/>
      <c r="HDF890" s="43"/>
      <c r="HDG890" s="43"/>
      <c r="HDH890" s="43"/>
      <c r="HDI890" s="43"/>
      <c r="HDJ890" s="43"/>
      <c r="HDK890" s="43"/>
      <c r="HDL890" s="43"/>
      <c r="HDM890" s="43"/>
      <c r="HDN890" s="43"/>
      <c r="HDO890" s="43"/>
      <c r="HDP890" s="43"/>
      <c r="HDQ890" s="43"/>
      <c r="HDR890" s="43"/>
      <c r="HDS890" s="43"/>
      <c r="HDT890" s="43"/>
      <c r="HDU890" s="43"/>
      <c r="HDV890" s="43"/>
      <c r="HDW890" s="43"/>
      <c r="HDX890" s="43"/>
      <c r="HDY890" s="43"/>
      <c r="HDZ890" s="43"/>
      <c r="HEA890" s="43"/>
      <c r="HEB890" s="43"/>
      <c r="HEC890" s="43"/>
      <c r="HED890" s="43"/>
      <c r="HEE890" s="43"/>
      <c r="HEF890" s="43"/>
      <c r="HEG890" s="43"/>
      <c r="HEH890" s="43"/>
      <c r="HEI890" s="43"/>
      <c r="HEJ890" s="43"/>
      <c r="HEK890" s="43"/>
      <c r="HEL890" s="43"/>
      <c r="HEM890" s="43"/>
      <c r="HEN890" s="43"/>
      <c r="HEO890" s="43"/>
      <c r="HEP890" s="43"/>
      <c r="HEQ890" s="43"/>
      <c r="HER890" s="43"/>
      <c r="HES890" s="43"/>
      <c r="HET890" s="43"/>
      <c r="HEU890" s="43"/>
      <c r="HEV890" s="43"/>
      <c r="HEW890" s="43"/>
      <c r="HEX890" s="43"/>
      <c r="HEY890" s="43"/>
      <c r="HEZ890" s="43"/>
      <c r="HFA890" s="43"/>
      <c r="HFB890" s="43"/>
      <c r="HFC890" s="43"/>
      <c r="HFD890" s="43"/>
      <c r="HFE890" s="43"/>
      <c r="HFF890" s="43"/>
      <c r="HFG890" s="43"/>
      <c r="HFH890" s="43"/>
      <c r="HFI890" s="43"/>
      <c r="HFJ890" s="43"/>
      <c r="HFK890" s="43"/>
      <c r="HFL890" s="43"/>
      <c r="HFM890" s="43"/>
      <c r="HFN890" s="43"/>
      <c r="HFO890" s="43"/>
      <c r="HFP890" s="43"/>
      <c r="HFQ890" s="43"/>
      <c r="HFR890" s="43"/>
      <c r="HFS890" s="43"/>
      <c r="HFT890" s="43"/>
      <c r="HFU890" s="43"/>
      <c r="HFV890" s="43"/>
      <c r="HFW890" s="43"/>
      <c r="HFX890" s="43"/>
      <c r="HFY890" s="43"/>
      <c r="HFZ890" s="43"/>
      <c r="HGA890" s="43"/>
      <c r="HGB890" s="43"/>
      <c r="HGC890" s="43"/>
      <c r="HGD890" s="43"/>
      <c r="HGE890" s="43"/>
      <c r="HGF890" s="43"/>
      <c r="HGG890" s="43"/>
      <c r="HGH890" s="43"/>
      <c r="HGI890" s="43"/>
      <c r="HGJ890" s="43"/>
      <c r="HGK890" s="43"/>
      <c r="HGL890" s="43"/>
      <c r="HGM890" s="43"/>
      <c r="HGN890" s="43"/>
      <c r="HGO890" s="43"/>
      <c r="HGP890" s="43"/>
      <c r="HGQ890" s="43"/>
      <c r="HGR890" s="43"/>
      <c r="HGS890" s="43"/>
      <c r="HGT890" s="43"/>
      <c r="HGU890" s="43"/>
      <c r="HGV890" s="43"/>
      <c r="HGW890" s="43"/>
      <c r="HGX890" s="43"/>
      <c r="HGY890" s="43"/>
      <c r="HGZ890" s="43"/>
      <c r="HHA890" s="43"/>
      <c r="HHB890" s="43"/>
      <c r="HHC890" s="43"/>
      <c r="HHD890" s="43"/>
      <c r="HHE890" s="43"/>
      <c r="HHF890" s="43"/>
      <c r="HHG890" s="43"/>
      <c r="HHH890" s="43"/>
      <c r="HHI890" s="43"/>
      <c r="HHJ890" s="43"/>
      <c r="HHK890" s="43"/>
      <c r="HHL890" s="43"/>
      <c r="HHM890" s="43"/>
      <c r="HHN890" s="43"/>
      <c r="HHO890" s="43"/>
      <c r="HHP890" s="43"/>
      <c r="HHQ890" s="43"/>
      <c r="HHR890" s="43"/>
      <c r="HHS890" s="43"/>
      <c r="HHT890" s="43"/>
      <c r="HHU890" s="43"/>
      <c r="HHV890" s="43"/>
      <c r="HHW890" s="43"/>
      <c r="HHX890" s="43"/>
      <c r="HHY890" s="43"/>
      <c r="HHZ890" s="43"/>
      <c r="HIA890" s="43"/>
      <c r="HIB890" s="43"/>
      <c r="HIC890" s="43"/>
      <c r="HID890" s="43"/>
      <c r="HIE890" s="43"/>
      <c r="HIF890" s="43"/>
      <c r="HIG890" s="43"/>
      <c r="HIH890" s="43"/>
      <c r="HII890" s="43"/>
      <c r="HIJ890" s="43"/>
      <c r="HIK890" s="43"/>
      <c r="HIL890" s="43"/>
      <c r="HIM890" s="43"/>
      <c r="HIN890" s="43"/>
      <c r="HIO890" s="43"/>
      <c r="HIP890" s="43"/>
      <c r="HIQ890" s="43"/>
      <c r="HIR890" s="43"/>
      <c r="HIS890" s="43"/>
      <c r="HIT890" s="43"/>
      <c r="HIU890" s="43"/>
      <c r="HIV890" s="43"/>
      <c r="HIW890" s="43"/>
      <c r="HIX890" s="43"/>
      <c r="HIY890" s="43"/>
      <c r="HIZ890" s="43"/>
      <c r="HJA890" s="43"/>
      <c r="HJB890" s="43"/>
      <c r="HJC890" s="43"/>
      <c r="HJD890" s="43"/>
      <c r="HJE890" s="43"/>
      <c r="HJF890" s="43"/>
      <c r="HJG890" s="43"/>
      <c r="HJH890" s="43"/>
      <c r="HJI890" s="43"/>
      <c r="HJJ890" s="43"/>
      <c r="HJK890" s="43"/>
      <c r="HJL890" s="43"/>
      <c r="HJM890" s="43"/>
      <c r="HJN890" s="43"/>
      <c r="HJO890" s="43"/>
      <c r="HJP890" s="43"/>
      <c r="HJQ890" s="43"/>
      <c r="HJR890" s="43"/>
      <c r="HJS890" s="43"/>
      <c r="HJT890" s="43"/>
      <c r="HJU890" s="43"/>
      <c r="HJV890" s="43"/>
      <c r="HJW890" s="43"/>
      <c r="HJX890" s="43"/>
      <c r="HJY890" s="43"/>
      <c r="HJZ890" s="43"/>
      <c r="HKA890" s="43"/>
      <c r="HKB890" s="43"/>
      <c r="HKC890" s="43"/>
      <c r="HKD890" s="43"/>
      <c r="HKE890" s="43"/>
      <c r="HKF890" s="43"/>
      <c r="HKG890" s="43"/>
      <c r="HKH890" s="43"/>
      <c r="HKI890" s="43"/>
      <c r="HKJ890" s="43"/>
      <c r="HKK890" s="43"/>
      <c r="HKL890" s="43"/>
      <c r="HKM890" s="43"/>
      <c r="HKN890" s="43"/>
      <c r="HKO890" s="43"/>
      <c r="HKP890" s="43"/>
      <c r="HKQ890" s="43"/>
      <c r="HKR890" s="43"/>
      <c r="HKS890" s="43"/>
      <c r="HKT890" s="43"/>
      <c r="HKU890" s="43"/>
      <c r="HKV890" s="43"/>
      <c r="HKW890" s="43"/>
      <c r="HKX890" s="43"/>
      <c r="HKY890" s="43"/>
      <c r="HKZ890" s="43"/>
      <c r="HLA890" s="43"/>
      <c r="HLB890" s="43"/>
      <c r="HLC890" s="43"/>
      <c r="HLD890" s="43"/>
      <c r="HLE890" s="43"/>
      <c r="HLF890" s="43"/>
      <c r="HLG890" s="43"/>
      <c r="HLH890" s="43"/>
      <c r="HLI890" s="43"/>
      <c r="HLJ890" s="43"/>
      <c r="HLK890" s="43"/>
      <c r="HLL890" s="43"/>
      <c r="HLM890" s="43"/>
      <c r="HLN890" s="43"/>
      <c r="HLO890" s="43"/>
      <c r="HLP890" s="43"/>
      <c r="HLQ890" s="43"/>
      <c r="HLR890" s="43"/>
      <c r="HLS890" s="43"/>
      <c r="HLT890" s="43"/>
      <c r="HLU890" s="43"/>
      <c r="HLV890" s="43"/>
      <c r="HLW890" s="43"/>
      <c r="HLX890" s="43"/>
      <c r="HLY890" s="43"/>
      <c r="HLZ890" s="43"/>
      <c r="HMA890" s="43"/>
      <c r="HMB890" s="43"/>
      <c r="HMC890" s="43"/>
      <c r="HMD890" s="43"/>
      <c r="HME890" s="43"/>
      <c r="HMF890" s="43"/>
      <c r="HMG890" s="43"/>
      <c r="HMH890" s="43"/>
      <c r="HMI890" s="43"/>
      <c r="HMJ890" s="43"/>
      <c r="HMK890" s="43"/>
      <c r="HML890" s="43"/>
      <c r="HMM890" s="43"/>
      <c r="HMN890" s="43"/>
      <c r="HMO890" s="43"/>
      <c r="HMP890" s="43"/>
      <c r="HMQ890" s="43"/>
      <c r="HMR890" s="43"/>
      <c r="HMS890" s="43"/>
      <c r="HMT890" s="43"/>
      <c r="HMU890" s="43"/>
      <c r="HMV890" s="43"/>
      <c r="HMW890" s="43"/>
      <c r="HMX890" s="43"/>
      <c r="HMY890" s="43"/>
      <c r="HMZ890" s="43"/>
      <c r="HNA890" s="43"/>
      <c r="HNB890" s="43"/>
      <c r="HNC890" s="43"/>
      <c r="HND890" s="43"/>
      <c r="HNE890" s="43"/>
      <c r="HNF890" s="43"/>
      <c r="HNG890" s="43"/>
      <c r="HNH890" s="43"/>
      <c r="HNI890" s="43"/>
      <c r="HNJ890" s="43"/>
      <c r="HNK890" s="43"/>
      <c r="HNL890" s="43"/>
      <c r="HNM890" s="43"/>
      <c r="HNN890" s="43"/>
      <c r="HNO890" s="43"/>
      <c r="HNP890" s="43"/>
      <c r="HNQ890" s="43"/>
      <c r="HNR890" s="43"/>
      <c r="HNS890" s="43"/>
      <c r="HNT890" s="43"/>
      <c r="HNU890" s="43"/>
      <c r="HNV890" s="43"/>
      <c r="HNW890" s="43"/>
      <c r="HNX890" s="43"/>
      <c r="HNY890" s="43"/>
      <c r="HNZ890" s="43"/>
      <c r="HOA890" s="43"/>
      <c r="HOB890" s="43"/>
      <c r="HOC890" s="43"/>
      <c r="HOD890" s="43"/>
      <c r="HOE890" s="43"/>
      <c r="HOF890" s="43"/>
      <c r="HOG890" s="43"/>
      <c r="HOH890" s="43"/>
      <c r="HOI890" s="43"/>
      <c r="HOJ890" s="43"/>
      <c r="HOK890" s="43"/>
      <c r="HOL890" s="43"/>
      <c r="HOM890" s="43"/>
      <c r="HON890" s="43"/>
      <c r="HOO890" s="43"/>
      <c r="HOP890" s="43"/>
      <c r="HOQ890" s="43"/>
      <c r="HOR890" s="43"/>
      <c r="HOS890" s="43"/>
      <c r="HOT890" s="43"/>
      <c r="HOU890" s="43"/>
      <c r="HOV890" s="43"/>
      <c r="HOW890" s="43"/>
      <c r="HOX890" s="43"/>
      <c r="HOY890" s="43"/>
      <c r="HOZ890" s="43"/>
      <c r="HPA890" s="43"/>
      <c r="HPB890" s="43"/>
      <c r="HPC890" s="43"/>
      <c r="HPD890" s="43"/>
      <c r="HPE890" s="43"/>
      <c r="HPF890" s="43"/>
      <c r="HPG890" s="43"/>
      <c r="HPH890" s="43"/>
      <c r="HPI890" s="43"/>
      <c r="HPJ890" s="43"/>
      <c r="HPK890" s="43"/>
      <c r="HPL890" s="43"/>
      <c r="HPM890" s="43"/>
      <c r="HPN890" s="43"/>
      <c r="HPO890" s="43"/>
      <c r="HPP890" s="43"/>
      <c r="HPQ890" s="43"/>
      <c r="HPR890" s="43"/>
      <c r="HPS890" s="43"/>
      <c r="HPT890" s="43"/>
      <c r="HPU890" s="43"/>
      <c r="HPV890" s="43"/>
      <c r="HPW890" s="43"/>
      <c r="HPX890" s="43"/>
      <c r="HPY890" s="43"/>
      <c r="HPZ890" s="43"/>
      <c r="HQA890" s="43"/>
      <c r="HQB890" s="43"/>
      <c r="HQC890" s="43"/>
      <c r="HQD890" s="43"/>
      <c r="HQE890" s="43"/>
      <c r="HQF890" s="43"/>
      <c r="HQG890" s="43"/>
      <c r="HQH890" s="43"/>
      <c r="HQI890" s="43"/>
      <c r="HQJ890" s="43"/>
      <c r="HQK890" s="43"/>
      <c r="HQL890" s="43"/>
      <c r="HQM890" s="43"/>
      <c r="HQN890" s="43"/>
      <c r="HQO890" s="43"/>
      <c r="HQP890" s="43"/>
      <c r="HQQ890" s="43"/>
      <c r="HQR890" s="43"/>
      <c r="HQS890" s="43"/>
      <c r="HQT890" s="43"/>
      <c r="HQU890" s="43"/>
      <c r="HQV890" s="43"/>
      <c r="HQW890" s="43"/>
      <c r="HQX890" s="43"/>
      <c r="HQY890" s="43"/>
      <c r="HQZ890" s="43"/>
      <c r="HRA890" s="43"/>
      <c r="HRB890" s="43"/>
      <c r="HRC890" s="43"/>
      <c r="HRD890" s="43"/>
      <c r="HRE890" s="43"/>
      <c r="HRF890" s="43"/>
      <c r="HRG890" s="43"/>
      <c r="HRH890" s="43"/>
      <c r="HRI890" s="43"/>
      <c r="HRJ890" s="43"/>
      <c r="HRK890" s="43"/>
      <c r="HRL890" s="43"/>
      <c r="HRM890" s="43"/>
      <c r="HRN890" s="43"/>
      <c r="HRO890" s="43"/>
      <c r="HRP890" s="43"/>
      <c r="HRQ890" s="43"/>
      <c r="HRR890" s="43"/>
      <c r="HRS890" s="43"/>
      <c r="HRT890" s="43"/>
      <c r="HRU890" s="43"/>
      <c r="HRV890" s="43"/>
      <c r="HRW890" s="43"/>
      <c r="HRX890" s="43"/>
      <c r="HRY890" s="43"/>
      <c r="HRZ890" s="43"/>
      <c r="HSA890" s="43"/>
      <c r="HSB890" s="43"/>
      <c r="HSC890" s="43"/>
      <c r="HSD890" s="43"/>
      <c r="HSE890" s="43"/>
      <c r="HSF890" s="43"/>
      <c r="HSG890" s="43"/>
      <c r="HSH890" s="43"/>
      <c r="HSI890" s="43"/>
      <c r="HSJ890" s="43"/>
      <c r="HSK890" s="43"/>
      <c r="HSL890" s="43"/>
      <c r="HSM890" s="43"/>
      <c r="HSN890" s="43"/>
      <c r="HSO890" s="43"/>
      <c r="HSP890" s="43"/>
      <c r="HSQ890" s="43"/>
      <c r="HSR890" s="43"/>
      <c r="HSS890" s="43"/>
      <c r="HST890" s="43"/>
      <c r="HSU890" s="43"/>
      <c r="HSV890" s="43"/>
      <c r="HSW890" s="43"/>
      <c r="HSX890" s="43"/>
      <c r="HSY890" s="43"/>
      <c r="HSZ890" s="43"/>
      <c r="HTA890" s="43"/>
      <c r="HTB890" s="43"/>
      <c r="HTC890" s="43"/>
      <c r="HTD890" s="43"/>
      <c r="HTE890" s="43"/>
      <c r="HTF890" s="43"/>
      <c r="HTG890" s="43"/>
      <c r="HTH890" s="43"/>
      <c r="HTI890" s="43"/>
      <c r="HTJ890" s="43"/>
      <c r="HTK890" s="43"/>
      <c r="HTL890" s="43"/>
      <c r="HTM890" s="43"/>
      <c r="HTN890" s="43"/>
      <c r="HTO890" s="43"/>
      <c r="HTP890" s="43"/>
      <c r="HTQ890" s="43"/>
      <c r="HTR890" s="43"/>
      <c r="HTS890" s="43"/>
      <c r="HTT890" s="43"/>
      <c r="HTU890" s="43"/>
      <c r="HTV890" s="43"/>
      <c r="HTW890" s="43"/>
      <c r="HTX890" s="43"/>
      <c r="HTY890" s="43"/>
      <c r="HTZ890" s="43"/>
      <c r="HUA890" s="43"/>
      <c r="HUB890" s="43"/>
      <c r="HUC890" s="43"/>
      <c r="HUD890" s="43"/>
      <c r="HUE890" s="43"/>
      <c r="HUF890" s="43"/>
      <c r="HUG890" s="43"/>
      <c r="HUH890" s="43"/>
      <c r="HUI890" s="43"/>
      <c r="HUJ890" s="43"/>
      <c r="HUK890" s="43"/>
      <c r="HUL890" s="43"/>
      <c r="HUM890" s="43"/>
      <c r="HUN890" s="43"/>
      <c r="HUO890" s="43"/>
      <c r="HUP890" s="43"/>
      <c r="HUQ890" s="43"/>
      <c r="HUR890" s="43"/>
      <c r="HUS890" s="43"/>
      <c r="HUT890" s="43"/>
      <c r="HUU890" s="43"/>
      <c r="HUV890" s="43"/>
      <c r="HUW890" s="43"/>
      <c r="HUX890" s="43"/>
      <c r="HUY890" s="43"/>
      <c r="HUZ890" s="43"/>
      <c r="HVA890" s="43"/>
      <c r="HVB890" s="43"/>
      <c r="HVC890" s="43"/>
      <c r="HVD890" s="43"/>
      <c r="HVE890" s="43"/>
      <c r="HVF890" s="43"/>
      <c r="HVG890" s="43"/>
      <c r="HVH890" s="43"/>
      <c r="HVI890" s="43"/>
      <c r="HVJ890" s="43"/>
      <c r="HVK890" s="43"/>
      <c r="HVL890" s="43"/>
      <c r="HVM890" s="43"/>
      <c r="HVN890" s="43"/>
      <c r="HVO890" s="43"/>
      <c r="HVP890" s="43"/>
      <c r="HVQ890" s="43"/>
      <c r="HVR890" s="43"/>
      <c r="HVS890" s="43"/>
      <c r="HVT890" s="43"/>
      <c r="HVU890" s="43"/>
      <c r="HVV890" s="43"/>
      <c r="HVW890" s="43"/>
      <c r="HVX890" s="43"/>
      <c r="HVY890" s="43"/>
      <c r="HVZ890" s="43"/>
      <c r="HWA890" s="43"/>
      <c r="HWB890" s="43"/>
      <c r="HWC890" s="43"/>
      <c r="HWD890" s="43"/>
      <c r="HWE890" s="43"/>
      <c r="HWF890" s="43"/>
      <c r="HWG890" s="43"/>
      <c r="HWH890" s="43"/>
      <c r="HWI890" s="43"/>
      <c r="HWJ890" s="43"/>
      <c r="HWK890" s="43"/>
      <c r="HWL890" s="43"/>
      <c r="HWM890" s="43"/>
      <c r="HWN890" s="43"/>
      <c r="HWO890" s="43"/>
      <c r="HWP890" s="43"/>
      <c r="HWQ890" s="43"/>
      <c r="HWR890" s="43"/>
      <c r="HWS890" s="43"/>
      <c r="HWT890" s="43"/>
      <c r="HWU890" s="43"/>
      <c r="HWV890" s="43"/>
      <c r="HWW890" s="43"/>
      <c r="HWX890" s="43"/>
      <c r="HWY890" s="43"/>
      <c r="HWZ890" s="43"/>
      <c r="HXA890" s="43"/>
      <c r="HXB890" s="43"/>
      <c r="HXC890" s="43"/>
      <c r="HXD890" s="43"/>
      <c r="HXE890" s="43"/>
      <c r="HXF890" s="43"/>
      <c r="HXG890" s="43"/>
      <c r="HXH890" s="43"/>
      <c r="HXI890" s="43"/>
      <c r="HXJ890" s="43"/>
      <c r="HXK890" s="43"/>
      <c r="HXL890" s="43"/>
      <c r="HXM890" s="43"/>
      <c r="HXN890" s="43"/>
      <c r="HXO890" s="43"/>
      <c r="HXP890" s="43"/>
      <c r="HXQ890" s="43"/>
      <c r="HXR890" s="43"/>
      <c r="HXS890" s="43"/>
      <c r="HXT890" s="43"/>
      <c r="HXU890" s="43"/>
      <c r="HXV890" s="43"/>
      <c r="HXW890" s="43"/>
      <c r="HXX890" s="43"/>
      <c r="HXY890" s="43"/>
      <c r="HXZ890" s="43"/>
      <c r="HYA890" s="43"/>
      <c r="HYB890" s="43"/>
      <c r="HYC890" s="43"/>
      <c r="HYD890" s="43"/>
      <c r="HYE890" s="43"/>
      <c r="HYF890" s="43"/>
      <c r="HYG890" s="43"/>
      <c r="HYH890" s="43"/>
      <c r="HYI890" s="43"/>
      <c r="HYJ890" s="43"/>
      <c r="HYK890" s="43"/>
      <c r="HYL890" s="43"/>
      <c r="HYM890" s="43"/>
      <c r="HYN890" s="43"/>
      <c r="HYO890" s="43"/>
      <c r="HYP890" s="43"/>
      <c r="HYQ890" s="43"/>
      <c r="HYR890" s="43"/>
      <c r="HYS890" s="43"/>
      <c r="HYT890" s="43"/>
      <c r="HYU890" s="43"/>
      <c r="HYV890" s="43"/>
      <c r="HYW890" s="43"/>
      <c r="HYX890" s="43"/>
      <c r="HYY890" s="43"/>
      <c r="HYZ890" s="43"/>
      <c r="HZA890" s="43"/>
      <c r="HZB890" s="43"/>
      <c r="HZC890" s="43"/>
      <c r="HZD890" s="43"/>
      <c r="HZE890" s="43"/>
      <c r="HZF890" s="43"/>
      <c r="HZG890" s="43"/>
      <c r="HZH890" s="43"/>
      <c r="HZI890" s="43"/>
      <c r="HZJ890" s="43"/>
      <c r="HZK890" s="43"/>
      <c r="HZL890" s="43"/>
      <c r="HZM890" s="43"/>
      <c r="HZN890" s="43"/>
      <c r="HZO890" s="43"/>
      <c r="HZP890" s="43"/>
      <c r="HZQ890" s="43"/>
      <c r="HZR890" s="43"/>
      <c r="HZS890" s="43"/>
      <c r="HZT890" s="43"/>
      <c r="HZU890" s="43"/>
      <c r="HZV890" s="43"/>
      <c r="HZW890" s="43"/>
      <c r="HZX890" s="43"/>
      <c r="HZY890" s="43"/>
      <c r="HZZ890" s="43"/>
      <c r="IAA890" s="43"/>
      <c r="IAB890" s="43"/>
      <c r="IAC890" s="43"/>
      <c r="IAD890" s="43"/>
      <c r="IAE890" s="43"/>
      <c r="IAF890" s="43"/>
      <c r="IAG890" s="43"/>
      <c r="IAH890" s="43"/>
      <c r="IAI890" s="43"/>
      <c r="IAJ890" s="43"/>
      <c r="IAK890" s="43"/>
      <c r="IAL890" s="43"/>
      <c r="IAM890" s="43"/>
      <c r="IAN890" s="43"/>
      <c r="IAO890" s="43"/>
      <c r="IAP890" s="43"/>
      <c r="IAQ890" s="43"/>
      <c r="IAR890" s="43"/>
      <c r="IAS890" s="43"/>
      <c r="IAT890" s="43"/>
      <c r="IAU890" s="43"/>
      <c r="IAV890" s="43"/>
      <c r="IAW890" s="43"/>
      <c r="IAX890" s="43"/>
      <c r="IAY890" s="43"/>
      <c r="IAZ890" s="43"/>
      <c r="IBA890" s="43"/>
      <c r="IBB890" s="43"/>
      <c r="IBC890" s="43"/>
      <c r="IBD890" s="43"/>
      <c r="IBE890" s="43"/>
      <c r="IBF890" s="43"/>
      <c r="IBG890" s="43"/>
      <c r="IBH890" s="43"/>
      <c r="IBI890" s="43"/>
      <c r="IBJ890" s="43"/>
      <c r="IBK890" s="43"/>
      <c r="IBL890" s="43"/>
      <c r="IBM890" s="43"/>
      <c r="IBN890" s="43"/>
      <c r="IBO890" s="43"/>
      <c r="IBP890" s="43"/>
      <c r="IBQ890" s="43"/>
      <c r="IBR890" s="43"/>
      <c r="IBS890" s="43"/>
      <c r="IBT890" s="43"/>
      <c r="IBU890" s="43"/>
      <c r="IBV890" s="43"/>
      <c r="IBW890" s="43"/>
      <c r="IBX890" s="43"/>
      <c r="IBY890" s="43"/>
      <c r="IBZ890" s="43"/>
      <c r="ICA890" s="43"/>
      <c r="ICB890" s="43"/>
      <c r="ICC890" s="43"/>
      <c r="ICD890" s="43"/>
      <c r="ICE890" s="43"/>
      <c r="ICF890" s="43"/>
      <c r="ICG890" s="43"/>
      <c r="ICH890" s="43"/>
      <c r="ICI890" s="43"/>
      <c r="ICJ890" s="43"/>
      <c r="ICK890" s="43"/>
      <c r="ICL890" s="43"/>
      <c r="ICM890" s="43"/>
      <c r="ICN890" s="43"/>
      <c r="ICO890" s="43"/>
      <c r="ICP890" s="43"/>
      <c r="ICQ890" s="43"/>
      <c r="ICR890" s="43"/>
      <c r="ICS890" s="43"/>
      <c r="ICT890" s="43"/>
      <c r="ICU890" s="43"/>
      <c r="ICV890" s="43"/>
      <c r="ICW890" s="43"/>
      <c r="ICX890" s="43"/>
      <c r="ICY890" s="43"/>
      <c r="ICZ890" s="43"/>
      <c r="IDA890" s="43"/>
      <c r="IDB890" s="43"/>
      <c r="IDC890" s="43"/>
      <c r="IDD890" s="43"/>
      <c r="IDE890" s="43"/>
      <c r="IDF890" s="43"/>
      <c r="IDG890" s="43"/>
      <c r="IDH890" s="43"/>
      <c r="IDI890" s="43"/>
      <c r="IDJ890" s="43"/>
      <c r="IDK890" s="43"/>
      <c r="IDL890" s="43"/>
      <c r="IDM890" s="43"/>
      <c r="IDN890" s="43"/>
      <c r="IDO890" s="43"/>
      <c r="IDP890" s="43"/>
      <c r="IDQ890" s="43"/>
      <c r="IDR890" s="43"/>
      <c r="IDS890" s="43"/>
      <c r="IDT890" s="43"/>
      <c r="IDU890" s="43"/>
      <c r="IDV890" s="43"/>
      <c r="IDW890" s="43"/>
      <c r="IDX890" s="43"/>
      <c r="IDY890" s="43"/>
      <c r="IDZ890" s="43"/>
      <c r="IEA890" s="43"/>
      <c r="IEB890" s="43"/>
      <c r="IEC890" s="43"/>
      <c r="IED890" s="43"/>
      <c r="IEE890" s="43"/>
      <c r="IEF890" s="43"/>
      <c r="IEG890" s="43"/>
      <c r="IEH890" s="43"/>
      <c r="IEI890" s="43"/>
      <c r="IEJ890" s="43"/>
      <c r="IEK890" s="43"/>
      <c r="IEL890" s="43"/>
      <c r="IEM890" s="43"/>
      <c r="IEN890" s="43"/>
      <c r="IEO890" s="43"/>
      <c r="IEP890" s="43"/>
      <c r="IEQ890" s="43"/>
      <c r="IER890" s="43"/>
      <c r="IES890" s="43"/>
      <c r="IET890" s="43"/>
      <c r="IEU890" s="43"/>
      <c r="IEV890" s="43"/>
      <c r="IEW890" s="43"/>
      <c r="IEX890" s="43"/>
      <c r="IEY890" s="43"/>
      <c r="IEZ890" s="43"/>
      <c r="IFA890" s="43"/>
      <c r="IFB890" s="43"/>
      <c r="IFC890" s="43"/>
      <c r="IFD890" s="43"/>
      <c r="IFE890" s="43"/>
      <c r="IFF890" s="43"/>
      <c r="IFG890" s="43"/>
      <c r="IFH890" s="43"/>
      <c r="IFI890" s="43"/>
      <c r="IFJ890" s="43"/>
      <c r="IFK890" s="43"/>
      <c r="IFL890" s="43"/>
      <c r="IFM890" s="43"/>
      <c r="IFN890" s="43"/>
      <c r="IFO890" s="43"/>
      <c r="IFP890" s="43"/>
      <c r="IFQ890" s="43"/>
      <c r="IFR890" s="43"/>
      <c r="IFS890" s="43"/>
      <c r="IFT890" s="43"/>
      <c r="IFU890" s="43"/>
      <c r="IFV890" s="43"/>
      <c r="IFW890" s="43"/>
      <c r="IFX890" s="43"/>
      <c r="IFY890" s="43"/>
      <c r="IFZ890" s="43"/>
      <c r="IGA890" s="43"/>
      <c r="IGB890" s="43"/>
      <c r="IGC890" s="43"/>
      <c r="IGD890" s="43"/>
      <c r="IGE890" s="43"/>
      <c r="IGF890" s="43"/>
      <c r="IGG890" s="43"/>
      <c r="IGH890" s="43"/>
      <c r="IGI890" s="43"/>
      <c r="IGJ890" s="43"/>
      <c r="IGK890" s="43"/>
      <c r="IGL890" s="43"/>
      <c r="IGM890" s="43"/>
      <c r="IGN890" s="43"/>
      <c r="IGO890" s="43"/>
      <c r="IGP890" s="43"/>
      <c r="IGQ890" s="43"/>
      <c r="IGR890" s="43"/>
      <c r="IGS890" s="43"/>
      <c r="IGT890" s="43"/>
      <c r="IGU890" s="43"/>
      <c r="IGV890" s="43"/>
      <c r="IGW890" s="43"/>
      <c r="IGX890" s="43"/>
      <c r="IGY890" s="43"/>
      <c r="IGZ890" s="43"/>
      <c r="IHA890" s="43"/>
      <c r="IHB890" s="43"/>
      <c r="IHC890" s="43"/>
      <c r="IHD890" s="43"/>
      <c r="IHE890" s="43"/>
      <c r="IHF890" s="43"/>
      <c r="IHG890" s="43"/>
      <c r="IHH890" s="43"/>
      <c r="IHI890" s="43"/>
      <c r="IHJ890" s="43"/>
      <c r="IHK890" s="43"/>
      <c r="IHL890" s="43"/>
      <c r="IHM890" s="43"/>
      <c r="IHN890" s="43"/>
      <c r="IHO890" s="43"/>
      <c r="IHP890" s="43"/>
      <c r="IHQ890" s="43"/>
      <c r="IHR890" s="43"/>
      <c r="IHS890" s="43"/>
      <c r="IHT890" s="43"/>
      <c r="IHU890" s="43"/>
      <c r="IHV890" s="43"/>
      <c r="IHW890" s="43"/>
      <c r="IHX890" s="43"/>
      <c r="IHY890" s="43"/>
      <c r="IHZ890" s="43"/>
      <c r="IIA890" s="43"/>
      <c r="IIB890" s="43"/>
      <c r="IIC890" s="43"/>
      <c r="IID890" s="43"/>
      <c r="IIE890" s="43"/>
      <c r="IIF890" s="43"/>
      <c r="IIG890" s="43"/>
      <c r="IIH890" s="43"/>
      <c r="III890" s="43"/>
      <c r="IIJ890" s="43"/>
      <c r="IIK890" s="43"/>
      <c r="IIL890" s="43"/>
      <c r="IIM890" s="43"/>
      <c r="IIN890" s="43"/>
      <c r="IIO890" s="43"/>
      <c r="IIP890" s="43"/>
      <c r="IIQ890" s="43"/>
      <c r="IIR890" s="43"/>
      <c r="IIS890" s="43"/>
      <c r="IIT890" s="43"/>
      <c r="IIU890" s="43"/>
      <c r="IIV890" s="43"/>
      <c r="IIW890" s="43"/>
      <c r="IIX890" s="43"/>
      <c r="IIY890" s="43"/>
      <c r="IIZ890" s="43"/>
      <c r="IJA890" s="43"/>
      <c r="IJB890" s="43"/>
      <c r="IJC890" s="43"/>
      <c r="IJD890" s="43"/>
      <c r="IJE890" s="43"/>
      <c r="IJF890" s="43"/>
      <c r="IJG890" s="43"/>
      <c r="IJH890" s="43"/>
      <c r="IJI890" s="43"/>
      <c r="IJJ890" s="43"/>
      <c r="IJK890" s="43"/>
      <c r="IJL890" s="43"/>
      <c r="IJM890" s="43"/>
      <c r="IJN890" s="43"/>
      <c r="IJO890" s="43"/>
      <c r="IJP890" s="43"/>
      <c r="IJQ890" s="43"/>
      <c r="IJR890" s="43"/>
      <c r="IJS890" s="43"/>
      <c r="IJT890" s="43"/>
      <c r="IJU890" s="43"/>
      <c r="IJV890" s="43"/>
      <c r="IJW890" s="43"/>
      <c r="IJX890" s="43"/>
      <c r="IJY890" s="43"/>
      <c r="IJZ890" s="43"/>
      <c r="IKA890" s="43"/>
      <c r="IKB890" s="43"/>
      <c r="IKC890" s="43"/>
      <c r="IKD890" s="43"/>
      <c r="IKE890" s="43"/>
      <c r="IKF890" s="43"/>
      <c r="IKG890" s="43"/>
      <c r="IKH890" s="43"/>
      <c r="IKI890" s="43"/>
      <c r="IKJ890" s="43"/>
      <c r="IKK890" s="43"/>
      <c r="IKL890" s="43"/>
      <c r="IKM890" s="43"/>
      <c r="IKN890" s="43"/>
      <c r="IKO890" s="43"/>
      <c r="IKP890" s="43"/>
      <c r="IKQ890" s="43"/>
      <c r="IKR890" s="43"/>
      <c r="IKS890" s="43"/>
      <c r="IKT890" s="43"/>
      <c r="IKU890" s="43"/>
      <c r="IKV890" s="43"/>
      <c r="IKW890" s="43"/>
      <c r="IKX890" s="43"/>
      <c r="IKY890" s="43"/>
      <c r="IKZ890" s="43"/>
      <c r="ILA890" s="43"/>
      <c r="ILB890" s="43"/>
      <c r="ILC890" s="43"/>
      <c r="ILD890" s="43"/>
      <c r="ILE890" s="43"/>
      <c r="ILF890" s="43"/>
      <c r="ILG890" s="43"/>
      <c r="ILH890" s="43"/>
      <c r="ILI890" s="43"/>
      <c r="ILJ890" s="43"/>
      <c r="ILK890" s="43"/>
      <c r="ILL890" s="43"/>
      <c r="ILM890" s="43"/>
      <c r="ILN890" s="43"/>
      <c r="ILO890" s="43"/>
      <c r="ILP890" s="43"/>
      <c r="ILQ890" s="43"/>
      <c r="ILR890" s="43"/>
      <c r="ILS890" s="43"/>
      <c r="ILT890" s="43"/>
      <c r="ILU890" s="43"/>
      <c r="ILV890" s="43"/>
      <c r="ILW890" s="43"/>
      <c r="ILX890" s="43"/>
      <c r="ILY890" s="43"/>
      <c r="ILZ890" s="43"/>
      <c r="IMA890" s="43"/>
      <c r="IMB890" s="43"/>
      <c r="IMC890" s="43"/>
      <c r="IMD890" s="43"/>
      <c r="IME890" s="43"/>
      <c r="IMF890" s="43"/>
      <c r="IMG890" s="43"/>
      <c r="IMH890" s="43"/>
      <c r="IMI890" s="43"/>
      <c r="IMJ890" s="43"/>
      <c r="IMK890" s="43"/>
      <c r="IML890" s="43"/>
      <c r="IMM890" s="43"/>
      <c r="IMN890" s="43"/>
      <c r="IMO890" s="43"/>
      <c r="IMP890" s="43"/>
      <c r="IMQ890" s="43"/>
      <c r="IMR890" s="43"/>
      <c r="IMS890" s="43"/>
      <c r="IMT890" s="43"/>
      <c r="IMU890" s="43"/>
      <c r="IMV890" s="43"/>
      <c r="IMW890" s="43"/>
      <c r="IMX890" s="43"/>
      <c r="IMY890" s="43"/>
      <c r="IMZ890" s="43"/>
      <c r="INA890" s="43"/>
      <c r="INB890" s="43"/>
      <c r="INC890" s="43"/>
      <c r="IND890" s="43"/>
      <c r="INE890" s="43"/>
      <c r="INF890" s="43"/>
      <c r="ING890" s="43"/>
      <c r="INH890" s="43"/>
      <c r="INI890" s="43"/>
      <c r="INJ890" s="43"/>
      <c r="INK890" s="43"/>
      <c r="INL890" s="43"/>
      <c r="INM890" s="43"/>
      <c r="INN890" s="43"/>
      <c r="INO890" s="43"/>
      <c r="INP890" s="43"/>
      <c r="INQ890" s="43"/>
      <c r="INR890" s="43"/>
      <c r="INS890" s="43"/>
      <c r="INT890" s="43"/>
      <c r="INU890" s="43"/>
      <c r="INV890" s="43"/>
      <c r="INW890" s="43"/>
      <c r="INX890" s="43"/>
      <c r="INY890" s="43"/>
      <c r="INZ890" s="43"/>
      <c r="IOA890" s="43"/>
      <c r="IOB890" s="43"/>
      <c r="IOC890" s="43"/>
      <c r="IOD890" s="43"/>
      <c r="IOE890" s="43"/>
      <c r="IOF890" s="43"/>
      <c r="IOG890" s="43"/>
      <c r="IOH890" s="43"/>
      <c r="IOI890" s="43"/>
      <c r="IOJ890" s="43"/>
      <c r="IOK890" s="43"/>
      <c r="IOL890" s="43"/>
      <c r="IOM890" s="43"/>
      <c r="ION890" s="43"/>
      <c r="IOO890" s="43"/>
      <c r="IOP890" s="43"/>
      <c r="IOQ890" s="43"/>
      <c r="IOR890" s="43"/>
      <c r="IOS890" s="43"/>
      <c r="IOT890" s="43"/>
      <c r="IOU890" s="43"/>
      <c r="IOV890" s="43"/>
      <c r="IOW890" s="43"/>
      <c r="IOX890" s="43"/>
      <c r="IOY890" s="43"/>
      <c r="IOZ890" s="43"/>
      <c r="IPA890" s="43"/>
      <c r="IPB890" s="43"/>
      <c r="IPC890" s="43"/>
      <c r="IPD890" s="43"/>
      <c r="IPE890" s="43"/>
      <c r="IPF890" s="43"/>
      <c r="IPG890" s="43"/>
      <c r="IPH890" s="43"/>
      <c r="IPI890" s="43"/>
      <c r="IPJ890" s="43"/>
      <c r="IPK890" s="43"/>
      <c r="IPL890" s="43"/>
      <c r="IPM890" s="43"/>
      <c r="IPN890" s="43"/>
      <c r="IPO890" s="43"/>
      <c r="IPP890" s="43"/>
      <c r="IPQ890" s="43"/>
      <c r="IPR890" s="43"/>
      <c r="IPS890" s="43"/>
      <c r="IPT890" s="43"/>
      <c r="IPU890" s="43"/>
      <c r="IPV890" s="43"/>
      <c r="IPW890" s="43"/>
      <c r="IPX890" s="43"/>
      <c r="IPY890" s="43"/>
      <c r="IPZ890" s="43"/>
      <c r="IQA890" s="43"/>
      <c r="IQB890" s="43"/>
      <c r="IQC890" s="43"/>
      <c r="IQD890" s="43"/>
      <c r="IQE890" s="43"/>
      <c r="IQF890" s="43"/>
      <c r="IQG890" s="43"/>
      <c r="IQH890" s="43"/>
      <c r="IQI890" s="43"/>
      <c r="IQJ890" s="43"/>
      <c r="IQK890" s="43"/>
      <c r="IQL890" s="43"/>
      <c r="IQM890" s="43"/>
      <c r="IQN890" s="43"/>
      <c r="IQO890" s="43"/>
      <c r="IQP890" s="43"/>
      <c r="IQQ890" s="43"/>
      <c r="IQR890" s="43"/>
      <c r="IQS890" s="43"/>
      <c r="IQT890" s="43"/>
      <c r="IQU890" s="43"/>
      <c r="IQV890" s="43"/>
      <c r="IQW890" s="43"/>
      <c r="IQX890" s="43"/>
      <c r="IQY890" s="43"/>
      <c r="IQZ890" s="43"/>
      <c r="IRA890" s="43"/>
      <c r="IRB890" s="43"/>
      <c r="IRC890" s="43"/>
      <c r="IRD890" s="43"/>
      <c r="IRE890" s="43"/>
      <c r="IRF890" s="43"/>
      <c r="IRG890" s="43"/>
      <c r="IRH890" s="43"/>
      <c r="IRI890" s="43"/>
      <c r="IRJ890" s="43"/>
      <c r="IRK890" s="43"/>
      <c r="IRL890" s="43"/>
      <c r="IRM890" s="43"/>
      <c r="IRN890" s="43"/>
      <c r="IRO890" s="43"/>
      <c r="IRP890" s="43"/>
      <c r="IRQ890" s="43"/>
      <c r="IRR890" s="43"/>
      <c r="IRS890" s="43"/>
      <c r="IRT890" s="43"/>
      <c r="IRU890" s="43"/>
      <c r="IRV890" s="43"/>
      <c r="IRW890" s="43"/>
      <c r="IRX890" s="43"/>
      <c r="IRY890" s="43"/>
      <c r="IRZ890" s="43"/>
      <c r="ISA890" s="43"/>
      <c r="ISB890" s="43"/>
      <c r="ISC890" s="43"/>
      <c r="ISD890" s="43"/>
      <c r="ISE890" s="43"/>
      <c r="ISF890" s="43"/>
      <c r="ISG890" s="43"/>
      <c r="ISH890" s="43"/>
      <c r="ISI890" s="43"/>
      <c r="ISJ890" s="43"/>
      <c r="ISK890" s="43"/>
      <c r="ISL890" s="43"/>
      <c r="ISM890" s="43"/>
      <c r="ISN890" s="43"/>
      <c r="ISO890" s="43"/>
      <c r="ISP890" s="43"/>
      <c r="ISQ890" s="43"/>
      <c r="ISR890" s="43"/>
      <c r="ISS890" s="43"/>
      <c r="IST890" s="43"/>
      <c r="ISU890" s="43"/>
      <c r="ISV890" s="43"/>
      <c r="ISW890" s="43"/>
      <c r="ISX890" s="43"/>
      <c r="ISY890" s="43"/>
      <c r="ISZ890" s="43"/>
      <c r="ITA890" s="43"/>
      <c r="ITB890" s="43"/>
      <c r="ITC890" s="43"/>
      <c r="ITD890" s="43"/>
      <c r="ITE890" s="43"/>
      <c r="ITF890" s="43"/>
      <c r="ITG890" s="43"/>
      <c r="ITH890" s="43"/>
      <c r="ITI890" s="43"/>
      <c r="ITJ890" s="43"/>
      <c r="ITK890" s="43"/>
      <c r="ITL890" s="43"/>
      <c r="ITM890" s="43"/>
      <c r="ITN890" s="43"/>
      <c r="ITO890" s="43"/>
      <c r="ITP890" s="43"/>
      <c r="ITQ890" s="43"/>
      <c r="ITR890" s="43"/>
      <c r="ITS890" s="43"/>
      <c r="ITT890" s="43"/>
      <c r="ITU890" s="43"/>
      <c r="ITV890" s="43"/>
      <c r="ITW890" s="43"/>
      <c r="ITX890" s="43"/>
      <c r="ITY890" s="43"/>
      <c r="ITZ890" s="43"/>
      <c r="IUA890" s="43"/>
      <c r="IUB890" s="43"/>
      <c r="IUC890" s="43"/>
      <c r="IUD890" s="43"/>
      <c r="IUE890" s="43"/>
      <c r="IUF890" s="43"/>
      <c r="IUG890" s="43"/>
      <c r="IUH890" s="43"/>
      <c r="IUI890" s="43"/>
      <c r="IUJ890" s="43"/>
      <c r="IUK890" s="43"/>
      <c r="IUL890" s="43"/>
      <c r="IUM890" s="43"/>
      <c r="IUN890" s="43"/>
      <c r="IUO890" s="43"/>
      <c r="IUP890" s="43"/>
      <c r="IUQ890" s="43"/>
      <c r="IUR890" s="43"/>
      <c r="IUS890" s="43"/>
      <c r="IUT890" s="43"/>
      <c r="IUU890" s="43"/>
      <c r="IUV890" s="43"/>
      <c r="IUW890" s="43"/>
      <c r="IUX890" s="43"/>
      <c r="IUY890" s="43"/>
      <c r="IUZ890" s="43"/>
      <c r="IVA890" s="43"/>
      <c r="IVB890" s="43"/>
      <c r="IVC890" s="43"/>
      <c r="IVD890" s="43"/>
      <c r="IVE890" s="43"/>
      <c r="IVF890" s="43"/>
      <c r="IVG890" s="43"/>
      <c r="IVH890" s="43"/>
      <c r="IVI890" s="43"/>
      <c r="IVJ890" s="43"/>
      <c r="IVK890" s="43"/>
      <c r="IVL890" s="43"/>
      <c r="IVM890" s="43"/>
      <c r="IVN890" s="43"/>
      <c r="IVO890" s="43"/>
      <c r="IVP890" s="43"/>
      <c r="IVQ890" s="43"/>
      <c r="IVR890" s="43"/>
      <c r="IVS890" s="43"/>
      <c r="IVT890" s="43"/>
      <c r="IVU890" s="43"/>
      <c r="IVV890" s="43"/>
      <c r="IVW890" s="43"/>
      <c r="IVX890" s="43"/>
      <c r="IVY890" s="43"/>
      <c r="IVZ890" s="43"/>
      <c r="IWA890" s="43"/>
      <c r="IWB890" s="43"/>
      <c r="IWC890" s="43"/>
      <c r="IWD890" s="43"/>
      <c r="IWE890" s="43"/>
      <c r="IWF890" s="43"/>
      <c r="IWG890" s="43"/>
      <c r="IWH890" s="43"/>
      <c r="IWI890" s="43"/>
      <c r="IWJ890" s="43"/>
      <c r="IWK890" s="43"/>
      <c r="IWL890" s="43"/>
      <c r="IWM890" s="43"/>
      <c r="IWN890" s="43"/>
      <c r="IWO890" s="43"/>
      <c r="IWP890" s="43"/>
      <c r="IWQ890" s="43"/>
      <c r="IWR890" s="43"/>
      <c r="IWS890" s="43"/>
      <c r="IWT890" s="43"/>
      <c r="IWU890" s="43"/>
      <c r="IWV890" s="43"/>
      <c r="IWW890" s="43"/>
      <c r="IWX890" s="43"/>
      <c r="IWY890" s="43"/>
      <c r="IWZ890" s="43"/>
      <c r="IXA890" s="43"/>
      <c r="IXB890" s="43"/>
      <c r="IXC890" s="43"/>
      <c r="IXD890" s="43"/>
      <c r="IXE890" s="43"/>
      <c r="IXF890" s="43"/>
      <c r="IXG890" s="43"/>
      <c r="IXH890" s="43"/>
      <c r="IXI890" s="43"/>
      <c r="IXJ890" s="43"/>
      <c r="IXK890" s="43"/>
      <c r="IXL890" s="43"/>
      <c r="IXM890" s="43"/>
      <c r="IXN890" s="43"/>
      <c r="IXO890" s="43"/>
      <c r="IXP890" s="43"/>
      <c r="IXQ890" s="43"/>
      <c r="IXR890" s="43"/>
      <c r="IXS890" s="43"/>
      <c r="IXT890" s="43"/>
      <c r="IXU890" s="43"/>
      <c r="IXV890" s="43"/>
      <c r="IXW890" s="43"/>
      <c r="IXX890" s="43"/>
      <c r="IXY890" s="43"/>
      <c r="IXZ890" s="43"/>
      <c r="IYA890" s="43"/>
      <c r="IYB890" s="43"/>
      <c r="IYC890" s="43"/>
      <c r="IYD890" s="43"/>
      <c r="IYE890" s="43"/>
      <c r="IYF890" s="43"/>
      <c r="IYG890" s="43"/>
      <c r="IYH890" s="43"/>
      <c r="IYI890" s="43"/>
      <c r="IYJ890" s="43"/>
      <c r="IYK890" s="43"/>
      <c r="IYL890" s="43"/>
      <c r="IYM890" s="43"/>
      <c r="IYN890" s="43"/>
      <c r="IYO890" s="43"/>
      <c r="IYP890" s="43"/>
      <c r="IYQ890" s="43"/>
      <c r="IYR890" s="43"/>
      <c r="IYS890" s="43"/>
      <c r="IYT890" s="43"/>
      <c r="IYU890" s="43"/>
      <c r="IYV890" s="43"/>
      <c r="IYW890" s="43"/>
      <c r="IYX890" s="43"/>
      <c r="IYY890" s="43"/>
      <c r="IYZ890" s="43"/>
      <c r="IZA890" s="43"/>
      <c r="IZB890" s="43"/>
      <c r="IZC890" s="43"/>
      <c r="IZD890" s="43"/>
      <c r="IZE890" s="43"/>
      <c r="IZF890" s="43"/>
      <c r="IZG890" s="43"/>
      <c r="IZH890" s="43"/>
      <c r="IZI890" s="43"/>
      <c r="IZJ890" s="43"/>
      <c r="IZK890" s="43"/>
      <c r="IZL890" s="43"/>
      <c r="IZM890" s="43"/>
      <c r="IZN890" s="43"/>
      <c r="IZO890" s="43"/>
      <c r="IZP890" s="43"/>
      <c r="IZQ890" s="43"/>
      <c r="IZR890" s="43"/>
      <c r="IZS890" s="43"/>
      <c r="IZT890" s="43"/>
      <c r="IZU890" s="43"/>
      <c r="IZV890" s="43"/>
      <c r="IZW890" s="43"/>
      <c r="IZX890" s="43"/>
      <c r="IZY890" s="43"/>
      <c r="IZZ890" s="43"/>
      <c r="JAA890" s="43"/>
      <c r="JAB890" s="43"/>
      <c r="JAC890" s="43"/>
      <c r="JAD890" s="43"/>
      <c r="JAE890" s="43"/>
      <c r="JAF890" s="43"/>
      <c r="JAG890" s="43"/>
      <c r="JAH890" s="43"/>
      <c r="JAI890" s="43"/>
      <c r="JAJ890" s="43"/>
      <c r="JAK890" s="43"/>
      <c r="JAL890" s="43"/>
      <c r="JAM890" s="43"/>
      <c r="JAN890" s="43"/>
      <c r="JAO890" s="43"/>
      <c r="JAP890" s="43"/>
      <c r="JAQ890" s="43"/>
      <c r="JAR890" s="43"/>
      <c r="JAS890" s="43"/>
      <c r="JAT890" s="43"/>
      <c r="JAU890" s="43"/>
      <c r="JAV890" s="43"/>
      <c r="JAW890" s="43"/>
      <c r="JAX890" s="43"/>
      <c r="JAY890" s="43"/>
      <c r="JAZ890" s="43"/>
      <c r="JBA890" s="43"/>
      <c r="JBB890" s="43"/>
      <c r="JBC890" s="43"/>
      <c r="JBD890" s="43"/>
      <c r="JBE890" s="43"/>
      <c r="JBF890" s="43"/>
      <c r="JBG890" s="43"/>
      <c r="JBH890" s="43"/>
      <c r="JBI890" s="43"/>
      <c r="JBJ890" s="43"/>
      <c r="JBK890" s="43"/>
      <c r="JBL890" s="43"/>
      <c r="JBM890" s="43"/>
      <c r="JBN890" s="43"/>
      <c r="JBO890" s="43"/>
      <c r="JBP890" s="43"/>
      <c r="JBQ890" s="43"/>
      <c r="JBR890" s="43"/>
      <c r="JBS890" s="43"/>
      <c r="JBT890" s="43"/>
      <c r="JBU890" s="43"/>
      <c r="JBV890" s="43"/>
      <c r="JBW890" s="43"/>
      <c r="JBX890" s="43"/>
      <c r="JBY890" s="43"/>
      <c r="JBZ890" s="43"/>
      <c r="JCA890" s="43"/>
      <c r="JCB890" s="43"/>
      <c r="JCC890" s="43"/>
      <c r="JCD890" s="43"/>
      <c r="JCE890" s="43"/>
      <c r="JCF890" s="43"/>
      <c r="JCG890" s="43"/>
      <c r="JCH890" s="43"/>
      <c r="JCI890" s="43"/>
      <c r="JCJ890" s="43"/>
      <c r="JCK890" s="43"/>
      <c r="JCL890" s="43"/>
      <c r="JCM890" s="43"/>
      <c r="JCN890" s="43"/>
      <c r="JCO890" s="43"/>
      <c r="JCP890" s="43"/>
      <c r="JCQ890" s="43"/>
      <c r="JCR890" s="43"/>
      <c r="JCS890" s="43"/>
      <c r="JCT890" s="43"/>
      <c r="JCU890" s="43"/>
      <c r="JCV890" s="43"/>
      <c r="JCW890" s="43"/>
      <c r="JCX890" s="43"/>
      <c r="JCY890" s="43"/>
      <c r="JCZ890" s="43"/>
      <c r="JDA890" s="43"/>
      <c r="JDB890" s="43"/>
      <c r="JDC890" s="43"/>
      <c r="JDD890" s="43"/>
      <c r="JDE890" s="43"/>
      <c r="JDF890" s="43"/>
      <c r="JDG890" s="43"/>
      <c r="JDH890" s="43"/>
      <c r="JDI890" s="43"/>
      <c r="JDJ890" s="43"/>
      <c r="JDK890" s="43"/>
      <c r="JDL890" s="43"/>
      <c r="JDM890" s="43"/>
      <c r="JDN890" s="43"/>
      <c r="JDO890" s="43"/>
      <c r="JDP890" s="43"/>
      <c r="JDQ890" s="43"/>
      <c r="JDR890" s="43"/>
      <c r="JDS890" s="43"/>
      <c r="JDT890" s="43"/>
      <c r="JDU890" s="43"/>
      <c r="JDV890" s="43"/>
      <c r="JDW890" s="43"/>
      <c r="JDX890" s="43"/>
      <c r="JDY890" s="43"/>
      <c r="JDZ890" s="43"/>
      <c r="JEA890" s="43"/>
      <c r="JEB890" s="43"/>
      <c r="JEC890" s="43"/>
      <c r="JED890" s="43"/>
      <c r="JEE890" s="43"/>
      <c r="JEF890" s="43"/>
      <c r="JEG890" s="43"/>
      <c r="JEH890" s="43"/>
      <c r="JEI890" s="43"/>
      <c r="JEJ890" s="43"/>
      <c r="JEK890" s="43"/>
      <c r="JEL890" s="43"/>
      <c r="JEM890" s="43"/>
      <c r="JEN890" s="43"/>
      <c r="JEO890" s="43"/>
      <c r="JEP890" s="43"/>
      <c r="JEQ890" s="43"/>
      <c r="JER890" s="43"/>
      <c r="JES890" s="43"/>
      <c r="JET890" s="43"/>
      <c r="JEU890" s="43"/>
      <c r="JEV890" s="43"/>
      <c r="JEW890" s="43"/>
      <c r="JEX890" s="43"/>
      <c r="JEY890" s="43"/>
      <c r="JEZ890" s="43"/>
      <c r="JFA890" s="43"/>
      <c r="JFB890" s="43"/>
      <c r="JFC890" s="43"/>
      <c r="JFD890" s="43"/>
      <c r="JFE890" s="43"/>
      <c r="JFF890" s="43"/>
      <c r="JFG890" s="43"/>
      <c r="JFH890" s="43"/>
      <c r="JFI890" s="43"/>
      <c r="JFJ890" s="43"/>
      <c r="JFK890" s="43"/>
      <c r="JFL890" s="43"/>
      <c r="JFM890" s="43"/>
      <c r="JFN890" s="43"/>
      <c r="JFO890" s="43"/>
      <c r="JFP890" s="43"/>
      <c r="JFQ890" s="43"/>
      <c r="JFR890" s="43"/>
      <c r="JFS890" s="43"/>
      <c r="JFT890" s="43"/>
      <c r="JFU890" s="43"/>
      <c r="JFV890" s="43"/>
      <c r="JFW890" s="43"/>
      <c r="JFX890" s="43"/>
      <c r="JFY890" s="43"/>
      <c r="JFZ890" s="43"/>
      <c r="JGA890" s="43"/>
      <c r="JGB890" s="43"/>
      <c r="JGC890" s="43"/>
      <c r="JGD890" s="43"/>
      <c r="JGE890" s="43"/>
      <c r="JGF890" s="43"/>
      <c r="JGG890" s="43"/>
      <c r="JGH890" s="43"/>
      <c r="JGI890" s="43"/>
      <c r="JGJ890" s="43"/>
      <c r="JGK890" s="43"/>
      <c r="JGL890" s="43"/>
      <c r="JGM890" s="43"/>
      <c r="JGN890" s="43"/>
      <c r="JGO890" s="43"/>
      <c r="JGP890" s="43"/>
      <c r="JGQ890" s="43"/>
      <c r="JGR890" s="43"/>
      <c r="JGS890" s="43"/>
      <c r="JGT890" s="43"/>
      <c r="JGU890" s="43"/>
      <c r="JGV890" s="43"/>
      <c r="JGW890" s="43"/>
      <c r="JGX890" s="43"/>
      <c r="JGY890" s="43"/>
      <c r="JGZ890" s="43"/>
      <c r="JHA890" s="43"/>
      <c r="JHB890" s="43"/>
      <c r="JHC890" s="43"/>
      <c r="JHD890" s="43"/>
      <c r="JHE890" s="43"/>
      <c r="JHF890" s="43"/>
      <c r="JHG890" s="43"/>
      <c r="JHH890" s="43"/>
      <c r="JHI890" s="43"/>
      <c r="JHJ890" s="43"/>
      <c r="JHK890" s="43"/>
      <c r="JHL890" s="43"/>
      <c r="JHM890" s="43"/>
      <c r="JHN890" s="43"/>
      <c r="JHO890" s="43"/>
      <c r="JHP890" s="43"/>
      <c r="JHQ890" s="43"/>
      <c r="JHR890" s="43"/>
      <c r="JHS890" s="43"/>
      <c r="JHT890" s="43"/>
      <c r="JHU890" s="43"/>
      <c r="JHV890" s="43"/>
      <c r="JHW890" s="43"/>
      <c r="JHX890" s="43"/>
      <c r="JHY890" s="43"/>
      <c r="JHZ890" s="43"/>
      <c r="JIA890" s="43"/>
      <c r="JIB890" s="43"/>
      <c r="JIC890" s="43"/>
      <c r="JID890" s="43"/>
      <c r="JIE890" s="43"/>
      <c r="JIF890" s="43"/>
      <c r="JIG890" s="43"/>
      <c r="JIH890" s="43"/>
      <c r="JII890" s="43"/>
      <c r="JIJ890" s="43"/>
      <c r="JIK890" s="43"/>
      <c r="JIL890" s="43"/>
      <c r="JIM890" s="43"/>
      <c r="JIN890" s="43"/>
      <c r="JIO890" s="43"/>
      <c r="JIP890" s="43"/>
      <c r="JIQ890" s="43"/>
      <c r="JIR890" s="43"/>
      <c r="JIS890" s="43"/>
      <c r="JIT890" s="43"/>
      <c r="JIU890" s="43"/>
      <c r="JIV890" s="43"/>
      <c r="JIW890" s="43"/>
      <c r="JIX890" s="43"/>
      <c r="JIY890" s="43"/>
      <c r="JIZ890" s="43"/>
      <c r="JJA890" s="43"/>
      <c r="JJB890" s="43"/>
      <c r="JJC890" s="43"/>
      <c r="JJD890" s="43"/>
      <c r="JJE890" s="43"/>
      <c r="JJF890" s="43"/>
      <c r="JJG890" s="43"/>
      <c r="JJH890" s="43"/>
      <c r="JJI890" s="43"/>
      <c r="JJJ890" s="43"/>
      <c r="JJK890" s="43"/>
      <c r="JJL890" s="43"/>
      <c r="JJM890" s="43"/>
      <c r="JJN890" s="43"/>
      <c r="JJO890" s="43"/>
      <c r="JJP890" s="43"/>
      <c r="JJQ890" s="43"/>
      <c r="JJR890" s="43"/>
      <c r="JJS890" s="43"/>
      <c r="JJT890" s="43"/>
      <c r="JJU890" s="43"/>
      <c r="JJV890" s="43"/>
      <c r="JJW890" s="43"/>
      <c r="JJX890" s="43"/>
      <c r="JJY890" s="43"/>
      <c r="JJZ890" s="43"/>
      <c r="JKA890" s="43"/>
      <c r="JKB890" s="43"/>
      <c r="JKC890" s="43"/>
      <c r="JKD890" s="43"/>
      <c r="JKE890" s="43"/>
      <c r="JKF890" s="43"/>
      <c r="JKG890" s="43"/>
      <c r="JKH890" s="43"/>
      <c r="JKI890" s="43"/>
      <c r="JKJ890" s="43"/>
      <c r="JKK890" s="43"/>
      <c r="JKL890" s="43"/>
      <c r="JKM890" s="43"/>
      <c r="JKN890" s="43"/>
      <c r="JKO890" s="43"/>
      <c r="JKP890" s="43"/>
      <c r="JKQ890" s="43"/>
      <c r="JKR890" s="43"/>
      <c r="JKS890" s="43"/>
      <c r="JKT890" s="43"/>
      <c r="JKU890" s="43"/>
      <c r="JKV890" s="43"/>
      <c r="JKW890" s="43"/>
      <c r="JKX890" s="43"/>
      <c r="JKY890" s="43"/>
      <c r="JKZ890" s="43"/>
      <c r="JLA890" s="43"/>
      <c r="JLB890" s="43"/>
      <c r="JLC890" s="43"/>
      <c r="JLD890" s="43"/>
      <c r="JLE890" s="43"/>
      <c r="JLF890" s="43"/>
      <c r="JLG890" s="43"/>
      <c r="JLH890" s="43"/>
      <c r="JLI890" s="43"/>
      <c r="JLJ890" s="43"/>
      <c r="JLK890" s="43"/>
      <c r="JLL890" s="43"/>
      <c r="JLM890" s="43"/>
      <c r="JLN890" s="43"/>
      <c r="JLO890" s="43"/>
      <c r="JLP890" s="43"/>
      <c r="JLQ890" s="43"/>
      <c r="JLR890" s="43"/>
      <c r="JLS890" s="43"/>
      <c r="JLT890" s="43"/>
      <c r="JLU890" s="43"/>
      <c r="JLV890" s="43"/>
      <c r="JLW890" s="43"/>
      <c r="JLX890" s="43"/>
      <c r="JLY890" s="43"/>
      <c r="JLZ890" s="43"/>
      <c r="JMA890" s="43"/>
      <c r="JMB890" s="43"/>
      <c r="JMC890" s="43"/>
      <c r="JMD890" s="43"/>
      <c r="JME890" s="43"/>
      <c r="JMF890" s="43"/>
      <c r="JMG890" s="43"/>
      <c r="JMH890" s="43"/>
      <c r="JMI890" s="43"/>
      <c r="JMJ890" s="43"/>
      <c r="JMK890" s="43"/>
      <c r="JML890" s="43"/>
      <c r="JMM890" s="43"/>
      <c r="JMN890" s="43"/>
      <c r="JMO890" s="43"/>
      <c r="JMP890" s="43"/>
      <c r="JMQ890" s="43"/>
      <c r="JMR890" s="43"/>
      <c r="JMS890" s="43"/>
      <c r="JMT890" s="43"/>
      <c r="JMU890" s="43"/>
      <c r="JMV890" s="43"/>
      <c r="JMW890" s="43"/>
      <c r="JMX890" s="43"/>
      <c r="JMY890" s="43"/>
      <c r="JMZ890" s="43"/>
      <c r="JNA890" s="43"/>
      <c r="JNB890" s="43"/>
      <c r="JNC890" s="43"/>
      <c r="JND890" s="43"/>
      <c r="JNE890" s="43"/>
      <c r="JNF890" s="43"/>
      <c r="JNG890" s="43"/>
      <c r="JNH890" s="43"/>
      <c r="JNI890" s="43"/>
      <c r="JNJ890" s="43"/>
      <c r="JNK890" s="43"/>
      <c r="JNL890" s="43"/>
      <c r="JNM890" s="43"/>
      <c r="JNN890" s="43"/>
      <c r="JNO890" s="43"/>
      <c r="JNP890" s="43"/>
      <c r="JNQ890" s="43"/>
      <c r="JNR890" s="43"/>
      <c r="JNS890" s="43"/>
      <c r="JNT890" s="43"/>
      <c r="JNU890" s="43"/>
      <c r="JNV890" s="43"/>
      <c r="JNW890" s="43"/>
      <c r="JNX890" s="43"/>
      <c r="JNY890" s="43"/>
      <c r="JNZ890" s="43"/>
      <c r="JOA890" s="43"/>
      <c r="JOB890" s="43"/>
      <c r="JOC890" s="43"/>
      <c r="JOD890" s="43"/>
      <c r="JOE890" s="43"/>
      <c r="JOF890" s="43"/>
      <c r="JOG890" s="43"/>
      <c r="JOH890" s="43"/>
      <c r="JOI890" s="43"/>
      <c r="JOJ890" s="43"/>
      <c r="JOK890" s="43"/>
      <c r="JOL890" s="43"/>
      <c r="JOM890" s="43"/>
      <c r="JON890" s="43"/>
      <c r="JOO890" s="43"/>
      <c r="JOP890" s="43"/>
      <c r="JOQ890" s="43"/>
      <c r="JOR890" s="43"/>
      <c r="JOS890" s="43"/>
      <c r="JOT890" s="43"/>
      <c r="JOU890" s="43"/>
      <c r="JOV890" s="43"/>
      <c r="JOW890" s="43"/>
      <c r="JOX890" s="43"/>
      <c r="JOY890" s="43"/>
      <c r="JOZ890" s="43"/>
      <c r="JPA890" s="43"/>
      <c r="JPB890" s="43"/>
      <c r="JPC890" s="43"/>
      <c r="JPD890" s="43"/>
      <c r="JPE890" s="43"/>
      <c r="JPF890" s="43"/>
      <c r="JPG890" s="43"/>
      <c r="JPH890" s="43"/>
      <c r="JPI890" s="43"/>
      <c r="JPJ890" s="43"/>
      <c r="JPK890" s="43"/>
      <c r="JPL890" s="43"/>
      <c r="JPM890" s="43"/>
      <c r="JPN890" s="43"/>
      <c r="JPO890" s="43"/>
      <c r="JPP890" s="43"/>
      <c r="JPQ890" s="43"/>
      <c r="JPR890" s="43"/>
      <c r="JPS890" s="43"/>
      <c r="JPT890" s="43"/>
      <c r="JPU890" s="43"/>
      <c r="JPV890" s="43"/>
      <c r="JPW890" s="43"/>
      <c r="JPX890" s="43"/>
      <c r="JPY890" s="43"/>
      <c r="JPZ890" s="43"/>
      <c r="JQA890" s="43"/>
      <c r="JQB890" s="43"/>
      <c r="JQC890" s="43"/>
      <c r="JQD890" s="43"/>
      <c r="JQE890" s="43"/>
      <c r="JQF890" s="43"/>
      <c r="JQG890" s="43"/>
      <c r="JQH890" s="43"/>
      <c r="JQI890" s="43"/>
      <c r="JQJ890" s="43"/>
      <c r="JQK890" s="43"/>
      <c r="JQL890" s="43"/>
      <c r="JQM890" s="43"/>
      <c r="JQN890" s="43"/>
      <c r="JQO890" s="43"/>
      <c r="JQP890" s="43"/>
      <c r="JQQ890" s="43"/>
      <c r="JQR890" s="43"/>
      <c r="JQS890" s="43"/>
      <c r="JQT890" s="43"/>
      <c r="JQU890" s="43"/>
      <c r="JQV890" s="43"/>
      <c r="JQW890" s="43"/>
      <c r="JQX890" s="43"/>
      <c r="JQY890" s="43"/>
      <c r="JQZ890" s="43"/>
      <c r="JRA890" s="43"/>
      <c r="JRB890" s="43"/>
      <c r="JRC890" s="43"/>
      <c r="JRD890" s="43"/>
      <c r="JRE890" s="43"/>
      <c r="JRF890" s="43"/>
      <c r="JRG890" s="43"/>
      <c r="JRH890" s="43"/>
      <c r="JRI890" s="43"/>
      <c r="JRJ890" s="43"/>
      <c r="JRK890" s="43"/>
      <c r="JRL890" s="43"/>
      <c r="JRM890" s="43"/>
      <c r="JRN890" s="43"/>
      <c r="JRO890" s="43"/>
      <c r="JRP890" s="43"/>
      <c r="JRQ890" s="43"/>
      <c r="JRR890" s="43"/>
      <c r="JRS890" s="43"/>
      <c r="JRT890" s="43"/>
      <c r="JRU890" s="43"/>
      <c r="JRV890" s="43"/>
      <c r="JRW890" s="43"/>
      <c r="JRX890" s="43"/>
      <c r="JRY890" s="43"/>
      <c r="JRZ890" s="43"/>
      <c r="JSA890" s="43"/>
      <c r="JSB890" s="43"/>
      <c r="JSC890" s="43"/>
      <c r="JSD890" s="43"/>
      <c r="JSE890" s="43"/>
      <c r="JSF890" s="43"/>
      <c r="JSG890" s="43"/>
      <c r="JSH890" s="43"/>
      <c r="JSI890" s="43"/>
      <c r="JSJ890" s="43"/>
      <c r="JSK890" s="43"/>
      <c r="JSL890" s="43"/>
      <c r="JSM890" s="43"/>
      <c r="JSN890" s="43"/>
      <c r="JSO890" s="43"/>
      <c r="JSP890" s="43"/>
      <c r="JSQ890" s="43"/>
      <c r="JSR890" s="43"/>
      <c r="JSS890" s="43"/>
      <c r="JST890" s="43"/>
      <c r="JSU890" s="43"/>
      <c r="JSV890" s="43"/>
      <c r="JSW890" s="43"/>
      <c r="JSX890" s="43"/>
      <c r="JSY890" s="43"/>
      <c r="JSZ890" s="43"/>
      <c r="JTA890" s="43"/>
      <c r="JTB890" s="43"/>
      <c r="JTC890" s="43"/>
      <c r="JTD890" s="43"/>
      <c r="JTE890" s="43"/>
      <c r="JTF890" s="43"/>
      <c r="JTG890" s="43"/>
      <c r="JTH890" s="43"/>
      <c r="JTI890" s="43"/>
      <c r="JTJ890" s="43"/>
      <c r="JTK890" s="43"/>
      <c r="JTL890" s="43"/>
      <c r="JTM890" s="43"/>
      <c r="JTN890" s="43"/>
      <c r="JTO890" s="43"/>
      <c r="JTP890" s="43"/>
      <c r="JTQ890" s="43"/>
      <c r="JTR890" s="43"/>
      <c r="JTS890" s="43"/>
      <c r="JTT890" s="43"/>
      <c r="JTU890" s="43"/>
      <c r="JTV890" s="43"/>
      <c r="JTW890" s="43"/>
      <c r="JTX890" s="43"/>
      <c r="JTY890" s="43"/>
      <c r="JTZ890" s="43"/>
      <c r="JUA890" s="43"/>
      <c r="JUB890" s="43"/>
      <c r="JUC890" s="43"/>
      <c r="JUD890" s="43"/>
      <c r="JUE890" s="43"/>
      <c r="JUF890" s="43"/>
      <c r="JUG890" s="43"/>
      <c r="JUH890" s="43"/>
      <c r="JUI890" s="43"/>
      <c r="JUJ890" s="43"/>
      <c r="JUK890" s="43"/>
      <c r="JUL890" s="43"/>
      <c r="JUM890" s="43"/>
      <c r="JUN890" s="43"/>
      <c r="JUO890" s="43"/>
      <c r="JUP890" s="43"/>
      <c r="JUQ890" s="43"/>
      <c r="JUR890" s="43"/>
      <c r="JUS890" s="43"/>
      <c r="JUT890" s="43"/>
      <c r="JUU890" s="43"/>
      <c r="JUV890" s="43"/>
      <c r="JUW890" s="43"/>
      <c r="JUX890" s="43"/>
      <c r="JUY890" s="43"/>
      <c r="JUZ890" s="43"/>
      <c r="JVA890" s="43"/>
      <c r="JVB890" s="43"/>
      <c r="JVC890" s="43"/>
      <c r="JVD890" s="43"/>
      <c r="JVE890" s="43"/>
      <c r="JVF890" s="43"/>
      <c r="JVG890" s="43"/>
      <c r="JVH890" s="43"/>
      <c r="JVI890" s="43"/>
      <c r="JVJ890" s="43"/>
      <c r="JVK890" s="43"/>
      <c r="JVL890" s="43"/>
      <c r="JVM890" s="43"/>
      <c r="JVN890" s="43"/>
      <c r="JVO890" s="43"/>
      <c r="JVP890" s="43"/>
      <c r="JVQ890" s="43"/>
      <c r="JVR890" s="43"/>
      <c r="JVS890" s="43"/>
      <c r="JVT890" s="43"/>
      <c r="JVU890" s="43"/>
      <c r="JVV890" s="43"/>
      <c r="JVW890" s="43"/>
      <c r="JVX890" s="43"/>
      <c r="JVY890" s="43"/>
      <c r="JVZ890" s="43"/>
      <c r="JWA890" s="43"/>
      <c r="JWB890" s="43"/>
      <c r="JWC890" s="43"/>
      <c r="JWD890" s="43"/>
      <c r="JWE890" s="43"/>
      <c r="JWF890" s="43"/>
      <c r="JWG890" s="43"/>
      <c r="JWH890" s="43"/>
      <c r="JWI890" s="43"/>
      <c r="JWJ890" s="43"/>
      <c r="JWK890" s="43"/>
      <c r="JWL890" s="43"/>
      <c r="JWM890" s="43"/>
      <c r="JWN890" s="43"/>
      <c r="JWO890" s="43"/>
      <c r="JWP890" s="43"/>
      <c r="JWQ890" s="43"/>
      <c r="JWR890" s="43"/>
      <c r="JWS890" s="43"/>
      <c r="JWT890" s="43"/>
      <c r="JWU890" s="43"/>
      <c r="JWV890" s="43"/>
      <c r="JWW890" s="43"/>
      <c r="JWX890" s="43"/>
      <c r="JWY890" s="43"/>
      <c r="JWZ890" s="43"/>
      <c r="JXA890" s="43"/>
      <c r="JXB890" s="43"/>
      <c r="JXC890" s="43"/>
      <c r="JXD890" s="43"/>
      <c r="JXE890" s="43"/>
      <c r="JXF890" s="43"/>
      <c r="JXG890" s="43"/>
      <c r="JXH890" s="43"/>
      <c r="JXI890" s="43"/>
      <c r="JXJ890" s="43"/>
      <c r="JXK890" s="43"/>
      <c r="JXL890" s="43"/>
      <c r="JXM890" s="43"/>
      <c r="JXN890" s="43"/>
      <c r="JXO890" s="43"/>
      <c r="JXP890" s="43"/>
      <c r="JXQ890" s="43"/>
      <c r="JXR890" s="43"/>
      <c r="JXS890" s="43"/>
      <c r="JXT890" s="43"/>
      <c r="JXU890" s="43"/>
      <c r="JXV890" s="43"/>
      <c r="JXW890" s="43"/>
      <c r="JXX890" s="43"/>
      <c r="JXY890" s="43"/>
      <c r="JXZ890" s="43"/>
      <c r="JYA890" s="43"/>
      <c r="JYB890" s="43"/>
      <c r="JYC890" s="43"/>
      <c r="JYD890" s="43"/>
      <c r="JYE890" s="43"/>
      <c r="JYF890" s="43"/>
      <c r="JYG890" s="43"/>
      <c r="JYH890" s="43"/>
      <c r="JYI890" s="43"/>
      <c r="JYJ890" s="43"/>
      <c r="JYK890" s="43"/>
      <c r="JYL890" s="43"/>
      <c r="JYM890" s="43"/>
      <c r="JYN890" s="43"/>
      <c r="JYO890" s="43"/>
      <c r="JYP890" s="43"/>
      <c r="JYQ890" s="43"/>
      <c r="JYR890" s="43"/>
      <c r="JYS890" s="43"/>
      <c r="JYT890" s="43"/>
      <c r="JYU890" s="43"/>
      <c r="JYV890" s="43"/>
      <c r="JYW890" s="43"/>
      <c r="JYX890" s="43"/>
      <c r="JYY890" s="43"/>
      <c r="JYZ890" s="43"/>
      <c r="JZA890" s="43"/>
      <c r="JZB890" s="43"/>
      <c r="JZC890" s="43"/>
      <c r="JZD890" s="43"/>
      <c r="JZE890" s="43"/>
      <c r="JZF890" s="43"/>
      <c r="JZG890" s="43"/>
      <c r="JZH890" s="43"/>
      <c r="JZI890" s="43"/>
      <c r="JZJ890" s="43"/>
      <c r="JZK890" s="43"/>
      <c r="JZL890" s="43"/>
      <c r="JZM890" s="43"/>
      <c r="JZN890" s="43"/>
      <c r="JZO890" s="43"/>
      <c r="JZP890" s="43"/>
      <c r="JZQ890" s="43"/>
      <c r="JZR890" s="43"/>
      <c r="JZS890" s="43"/>
      <c r="JZT890" s="43"/>
      <c r="JZU890" s="43"/>
      <c r="JZV890" s="43"/>
      <c r="JZW890" s="43"/>
      <c r="JZX890" s="43"/>
      <c r="JZY890" s="43"/>
      <c r="JZZ890" s="43"/>
      <c r="KAA890" s="43"/>
      <c r="KAB890" s="43"/>
      <c r="KAC890" s="43"/>
      <c r="KAD890" s="43"/>
      <c r="KAE890" s="43"/>
      <c r="KAF890" s="43"/>
      <c r="KAG890" s="43"/>
      <c r="KAH890" s="43"/>
      <c r="KAI890" s="43"/>
      <c r="KAJ890" s="43"/>
      <c r="KAK890" s="43"/>
      <c r="KAL890" s="43"/>
      <c r="KAM890" s="43"/>
      <c r="KAN890" s="43"/>
      <c r="KAO890" s="43"/>
      <c r="KAP890" s="43"/>
      <c r="KAQ890" s="43"/>
      <c r="KAR890" s="43"/>
      <c r="KAS890" s="43"/>
      <c r="KAT890" s="43"/>
      <c r="KAU890" s="43"/>
      <c r="KAV890" s="43"/>
      <c r="KAW890" s="43"/>
      <c r="KAX890" s="43"/>
      <c r="KAY890" s="43"/>
      <c r="KAZ890" s="43"/>
      <c r="KBA890" s="43"/>
      <c r="KBB890" s="43"/>
      <c r="KBC890" s="43"/>
      <c r="KBD890" s="43"/>
      <c r="KBE890" s="43"/>
      <c r="KBF890" s="43"/>
      <c r="KBG890" s="43"/>
      <c r="KBH890" s="43"/>
      <c r="KBI890" s="43"/>
      <c r="KBJ890" s="43"/>
      <c r="KBK890" s="43"/>
      <c r="KBL890" s="43"/>
      <c r="KBM890" s="43"/>
      <c r="KBN890" s="43"/>
      <c r="KBO890" s="43"/>
      <c r="KBP890" s="43"/>
      <c r="KBQ890" s="43"/>
      <c r="KBR890" s="43"/>
      <c r="KBS890" s="43"/>
      <c r="KBT890" s="43"/>
      <c r="KBU890" s="43"/>
      <c r="KBV890" s="43"/>
      <c r="KBW890" s="43"/>
      <c r="KBX890" s="43"/>
      <c r="KBY890" s="43"/>
      <c r="KBZ890" s="43"/>
      <c r="KCA890" s="43"/>
      <c r="KCB890" s="43"/>
      <c r="KCC890" s="43"/>
      <c r="KCD890" s="43"/>
      <c r="KCE890" s="43"/>
      <c r="KCF890" s="43"/>
      <c r="KCG890" s="43"/>
      <c r="KCH890" s="43"/>
      <c r="KCI890" s="43"/>
      <c r="KCJ890" s="43"/>
      <c r="KCK890" s="43"/>
      <c r="KCL890" s="43"/>
      <c r="KCM890" s="43"/>
      <c r="KCN890" s="43"/>
      <c r="KCO890" s="43"/>
      <c r="KCP890" s="43"/>
      <c r="KCQ890" s="43"/>
      <c r="KCR890" s="43"/>
      <c r="KCS890" s="43"/>
      <c r="KCT890" s="43"/>
      <c r="KCU890" s="43"/>
      <c r="KCV890" s="43"/>
      <c r="KCW890" s="43"/>
      <c r="KCX890" s="43"/>
      <c r="KCY890" s="43"/>
      <c r="KCZ890" s="43"/>
      <c r="KDA890" s="43"/>
      <c r="KDB890" s="43"/>
      <c r="KDC890" s="43"/>
      <c r="KDD890" s="43"/>
      <c r="KDE890" s="43"/>
      <c r="KDF890" s="43"/>
      <c r="KDG890" s="43"/>
      <c r="KDH890" s="43"/>
      <c r="KDI890" s="43"/>
      <c r="KDJ890" s="43"/>
      <c r="KDK890" s="43"/>
      <c r="KDL890" s="43"/>
      <c r="KDM890" s="43"/>
      <c r="KDN890" s="43"/>
      <c r="KDO890" s="43"/>
      <c r="KDP890" s="43"/>
      <c r="KDQ890" s="43"/>
      <c r="KDR890" s="43"/>
      <c r="KDS890" s="43"/>
      <c r="KDT890" s="43"/>
      <c r="KDU890" s="43"/>
      <c r="KDV890" s="43"/>
      <c r="KDW890" s="43"/>
      <c r="KDX890" s="43"/>
      <c r="KDY890" s="43"/>
      <c r="KDZ890" s="43"/>
      <c r="KEA890" s="43"/>
      <c r="KEB890" s="43"/>
      <c r="KEC890" s="43"/>
      <c r="KED890" s="43"/>
      <c r="KEE890" s="43"/>
      <c r="KEF890" s="43"/>
      <c r="KEG890" s="43"/>
      <c r="KEH890" s="43"/>
      <c r="KEI890" s="43"/>
      <c r="KEJ890" s="43"/>
      <c r="KEK890" s="43"/>
      <c r="KEL890" s="43"/>
      <c r="KEM890" s="43"/>
      <c r="KEN890" s="43"/>
      <c r="KEO890" s="43"/>
      <c r="KEP890" s="43"/>
      <c r="KEQ890" s="43"/>
      <c r="KER890" s="43"/>
      <c r="KES890" s="43"/>
      <c r="KET890" s="43"/>
      <c r="KEU890" s="43"/>
      <c r="KEV890" s="43"/>
      <c r="KEW890" s="43"/>
      <c r="KEX890" s="43"/>
      <c r="KEY890" s="43"/>
      <c r="KEZ890" s="43"/>
      <c r="KFA890" s="43"/>
      <c r="KFB890" s="43"/>
      <c r="KFC890" s="43"/>
      <c r="KFD890" s="43"/>
      <c r="KFE890" s="43"/>
      <c r="KFF890" s="43"/>
      <c r="KFG890" s="43"/>
      <c r="KFH890" s="43"/>
      <c r="KFI890" s="43"/>
      <c r="KFJ890" s="43"/>
      <c r="KFK890" s="43"/>
      <c r="KFL890" s="43"/>
      <c r="KFM890" s="43"/>
      <c r="KFN890" s="43"/>
      <c r="KFO890" s="43"/>
      <c r="KFP890" s="43"/>
      <c r="KFQ890" s="43"/>
      <c r="KFR890" s="43"/>
      <c r="KFS890" s="43"/>
      <c r="KFT890" s="43"/>
      <c r="KFU890" s="43"/>
      <c r="KFV890" s="43"/>
      <c r="KFW890" s="43"/>
      <c r="KFX890" s="43"/>
      <c r="KFY890" s="43"/>
      <c r="KFZ890" s="43"/>
      <c r="KGA890" s="43"/>
      <c r="KGB890" s="43"/>
      <c r="KGC890" s="43"/>
      <c r="KGD890" s="43"/>
      <c r="KGE890" s="43"/>
      <c r="KGF890" s="43"/>
      <c r="KGG890" s="43"/>
      <c r="KGH890" s="43"/>
      <c r="KGI890" s="43"/>
      <c r="KGJ890" s="43"/>
      <c r="KGK890" s="43"/>
      <c r="KGL890" s="43"/>
      <c r="KGM890" s="43"/>
      <c r="KGN890" s="43"/>
      <c r="KGO890" s="43"/>
      <c r="KGP890" s="43"/>
      <c r="KGQ890" s="43"/>
      <c r="KGR890" s="43"/>
      <c r="KGS890" s="43"/>
      <c r="KGT890" s="43"/>
      <c r="KGU890" s="43"/>
      <c r="KGV890" s="43"/>
      <c r="KGW890" s="43"/>
      <c r="KGX890" s="43"/>
      <c r="KGY890" s="43"/>
      <c r="KGZ890" s="43"/>
      <c r="KHA890" s="43"/>
      <c r="KHB890" s="43"/>
      <c r="KHC890" s="43"/>
      <c r="KHD890" s="43"/>
      <c r="KHE890" s="43"/>
      <c r="KHF890" s="43"/>
      <c r="KHG890" s="43"/>
      <c r="KHH890" s="43"/>
      <c r="KHI890" s="43"/>
      <c r="KHJ890" s="43"/>
      <c r="KHK890" s="43"/>
      <c r="KHL890" s="43"/>
      <c r="KHM890" s="43"/>
      <c r="KHN890" s="43"/>
      <c r="KHO890" s="43"/>
      <c r="KHP890" s="43"/>
      <c r="KHQ890" s="43"/>
      <c r="KHR890" s="43"/>
      <c r="KHS890" s="43"/>
      <c r="KHT890" s="43"/>
      <c r="KHU890" s="43"/>
      <c r="KHV890" s="43"/>
      <c r="KHW890" s="43"/>
      <c r="KHX890" s="43"/>
      <c r="KHY890" s="43"/>
      <c r="KHZ890" s="43"/>
      <c r="KIA890" s="43"/>
      <c r="KIB890" s="43"/>
      <c r="KIC890" s="43"/>
      <c r="KID890" s="43"/>
      <c r="KIE890" s="43"/>
      <c r="KIF890" s="43"/>
      <c r="KIG890" s="43"/>
      <c r="KIH890" s="43"/>
      <c r="KII890" s="43"/>
      <c r="KIJ890" s="43"/>
      <c r="KIK890" s="43"/>
      <c r="KIL890" s="43"/>
      <c r="KIM890" s="43"/>
      <c r="KIN890" s="43"/>
      <c r="KIO890" s="43"/>
      <c r="KIP890" s="43"/>
      <c r="KIQ890" s="43"/>
      <c r="KIR890" s="43"/>
      <c r="KIS890" s="43"/>
      <c r="KIT890" s="43"/>
      <c r="KIU890" s="43"/>
      <c r="KIV890" s="43"/>
      <c r="KIW890" s="43"/>
      <c r="KIX890" s="43"/>
      <c r="KIY890" s="43"/>
      <c r="KIZ890" s="43"/>
      <c r="KJA890" s="43"/>
      <c r="KJB890" s="43"/>
      <c r="KJC890" s="43"/>
      <c r="KJD890" s="43"/>
      <c r="KJE890" s="43"/>
      <c r="KJF890" s="43"/>
      <c r="KJG890" s="43"/>
      <c r="KJH890" s="43"/>
      <c r="KJI890" s="43"/>
      <c r="KJJ890" s="43"/>
      <c r="KJK890" s="43"/>
      <c r="KJL890" s="43"/>
      <c r="KJM890" s="43"/>
      <c r="KJN890" s="43"/>
      <c r="KJO890" s="43"/>
      <c r="KJP890" s="43"/>
      <c r="KJQ890" s="43"/>
      <c r="KJR890" s="43"/>
      <c r="KJS890" s="43"/>
      <c r="KJT890" s="43"/>
      <c r="KJU890" s="43"/>
      <c r="KJV890" s="43"/>
      <c r="KJW890" s="43"/>
      <c r="KJX890" s="43"/>
      <c r="KJY890" s="43"/>
      <c r="KJZ890" s="43"/>
      <c r="KKA890" s="43"/>
      <c r="KKB890" s="43"/>
      <c r="KKC890" s="43"/>
      <c r="KKD890" s="43"/>
      <c r="KKE890" s="43"/>
      <c r="KKF890" s="43"/>
      <c r="KKG890" s="43"/>
      <c r="KKH890" s="43"/>
      <c r="KKI890" s="43"/>
      <c r="KKJ890" s="43"/>
      <c r="KKK890" s="43"/>
      <c r="KKL890" s="43"/>
      <c r="KKM890" s="43"/>
      <c r="KKN890" s="43"/>
      <c r="KKO890" s="43"/>
      <c r="KKP890" s="43"/>
      <c r="KKQ890" s="43"/>
      <c r="KKR890" s="43"/>
      <c r="KKS890" s="43"/>
      <c r="KKT890" s="43"/>
      <c r="KKU890" s="43"/>
      <c r="KKV890" s="43"/>
      <c r="KKW890" s="43"/>
      <c r="KKX890" s="43"/>
      <c r="KKY890" s="43"/>
      <c r="KKZ890" s="43"/>
      <c r="KLA890" s="43"/>
      <c r="KLB890" s="43"/>
      <c r="KLC890" s="43"/>
      <c r="KLD890" s="43"/>
      <c r="KLE890" s="43"/>
      <c r="KLF890" s="43"/>
      <c r="KLG890" s="43"/>
      <c r="KLH890" s="43"/>
      <c r="KLI890" s="43"/>
      <c r="KLJ890" s="43"/>
      <c r="KLK890" s="43"/>
      <c r="KLL890" s="43"/>
      <c r="KLM890" s="43"/>
      <c r="KLN890" s="43"/>
      <c r="KLO890" s="43"/>
      <c r="KLP890" s="43"/>
      <c r="KLQ890" s="43"/>
      <c r="KLR890" s="43"/>
      <c r="KLS890" s="43"/>
      <c r="KLT890" s="43"/>
      <c r="KLU890" s="43"/>
      <c r="KLV890" s="43"/>
      <c r="KLW890" s="43"/>
      <c r="KLX890" s="43"/>
      <c r="KLY890" s="43"/>
      <c r="KLZ890" s="43"/>
      <c r="KMA890" s="43"/>
      <c r="KMB890" s="43"/>
      <c r="KMC890" s="43"/>
      <c r="KMD890" s="43"/>
      <c r="KME890" s="43"/>
      <c r="KMF890" s="43"/>
      <c r="KMG890" s="43"/>
      <c r="KMH890" s="43"/>
      <c r="KMI890" s="43"/>
      <c r="KMJ890" s="43"/>
      <c r="KMK890" s="43"/>
      <c r="KML890" s="43"/>
      <c r="KMM890" s="43"/>
      <c r="KMN890" s="43"/>
      <c r="KMO890" s="43"/>
      <c r="KMP890" s="43"/>
      <c r="KMQ890" s="43"/>
      <c r="KMR890" s="43"/>
      <c r="KMS890" s="43"/>
      <c r="KMT890" s="43"/>
      <c r="KMU890" s="43"/>
      <c r="KMV890" s="43"/>
      <c r="KMW890" s="43"/>
      <c r="KMX890" s="43"/>
      <c r="KMY890" s="43"/>
      <c r="KMZ890" s="43"/>
      <c r="KNA890" s="43"/>
      <c r="KNB890" s="43"/>
      <c r="KNC890" s="43"/>
      <c r="KND890" s="43"/>
      <c r="KNE890" s="43"/>
      <c r="KNF890" s="43"/>
      <c r="KNG890" s="43"/>
      <c r="KNH890" s="43"/>
      <c r="KNI890" s="43"/>
      <c r="KNJ890" s="43"/>
      <c r="KNK890" s="43"/>
      <c r="KNL890" s="43"/>
      <c r="KNM890" s="43"/>
      <c r="KNN890" s="43"/>
      <c r="KNO890" s="43"/>
      <c r="KNP890" s="43"/>
      <c r="KNQ890" s="43"/>
      <c r="KNR890" s="43"/>
      <c r="KNS890" s="43"/>
      <c r="KNT890" s="43"/>
      <c r="KNU890" s="43"/>
      <c r="KNV890" s="43"/>
      <c r="KNW890" s="43"/>
      <c r="KNX890" s="43"/>
      <c r="KNY890" s="43"/>
      <c r="KNZ890" s="43"/>
      <c r="KOA890" s="43"/>
      <c r="KOB890" s="43"/>
      <c r="KOC890" s="43"/>
      <c r="KOD890" s="43"/>
      <c r="KOE890" s="43"/>
      <c r="KOF890" s="43"/>
      <c r="KOG890" s="43"/>
      <c r="KOH890" s="43"/>
      <c r="KOI890" s="43"/>
      <c r="KOJ890" s="43"/>
      <c r="KOK890" s="43"/>
      <c r="KOL890" s="43"/>
      <c r="KOM890" s="43"/>
      <c r="KON890" s="43"/>
      <c r="KOO890" s="43"/>
      <c r="KOP890" s="43"/>
      <c r="KOQ890" s="43"/>
      <c r="KOR890" s="43"/>
      <c r="KOS890" s="43"/>
      <c r="KOT890" s="43"/>
      <c r="KOU890" s="43"/>
      <c r="KOV890" s="43"/>
      <c r="KOW890" s="43"/>
      <c r="KOX890" s="43"/>
      <c r="KOY890" s="43"/>
      <c r="KOZ890" s="43"/>
      <c r="KPA890" s="43"/>
      <c r="KPB890" s="43"/>
      <c r="KPC890" s="43"/>
      <c r="KPD890" s="43"/>
      <c r="KPE890" s="43"/>
      <c r="KPF890" s="43"/>
      <c r="KPG890" s="43"/>
      <c r="KPH890" s="43"/>
      <c r="KPI890" s="43"/>
      <c r="KPJ890" s="43"/>
      <c r="KPK890" s="43"/>
      <c r="KPL890" s="43"/>
      <c r="KPM890" s="43"/>
      <c r="KPN890" s="43"/>
      <c r="KPO890" s="43"/>
      <c r="KPP890" s="43"/>
      <c r="KPQ890" s="43"/>
      <c r="KPR890" s="43"/>
      <c r="KPS890" s="43"/>
      <c r="KPT890" s="43"/>
      <c r="KPU890" s="43"/>
      <c r="KPV890" s="43"/>
      <c r="KPW890" s="43"/>
      <c r="KPX890" s="43"/>
      <c r="KPY890" s="43"/>
      <c r="KPZ890" s="43"/>
      <c r="KQA890" s="43"/>
      <c r="KQB890" s="43"/>
      <c r="KQC890" s="43"/>
      <c r="KQD890" s="43"/>
      <c r="KQE890" s="43"/>
      <c r="KQF890" s="43"/>
      <c r="KQG890" s="43"/>
      <c r="KQH890" s="43"/>
      <c r="KQI890" s="43"/>
      <c r="KQJ890" s="43"/>
      <c r="KQK890" s="43"/>
      <c r="KQL890" s="43"/>
      <c r="KQM890" s="43"/>
      <c r="KQN890" s="43"/>
      <c r="KQO890" s="43"/>
      <c r="KQP890" s="43"/>
      <c r="KQQ890" s="43"/>
      <c r="KQR890" s="43"/>
      <c r="KQS890" s="43"/>
      <c r="KQT890" s="43"/>
      <c r="KQU890" s="43"/>
      <c r="KQV890" s="43"/>
      <c r="KQW890" s="43"/>
      <c r="KQX890" s="43"/>
      <c r="KQY890" s="43"/>
      <c r="KQZ890" s="43"/>
      <c r="KRA890" s="43"/>
      <c r="KRB890" s="43"/>
      <c r="KRC890" s="43"/>
      <c r="KRD890" s="43"/>
      <c r="KRE890" s="43"/>
      <c r="KRF890" s="43"/>
      <c r="KRG890" s="43"/>
      <c r="KRH890" s="43"/>
      <c r="KRI890" s="43"/>
      <c r="KRJ890" s="43"/>
      <c r="KRK890" s="43"/>
      <c r="KRL890" s="43"/>
      <c r="KRM890" s="43"/>
      <c r="KRN890" s="43"/>
      <c r="KRO890" s="43"/>
      <c r="KRP890" s="43"/>
      <c r="KRQ890" s="43"/>
      <c r="KRR890" s="43"/>
      <c r="KRS890" s="43"/>
      <c r="KRT890" s="43"/>
      <c r="KRU890" s="43"/>
      <c r="KRV890" s="43"/>
      <c r="KRW890" s="43"/>
      <c r="KRX890" s="43"/>
      <c r="KRY890" s="43"/>
      <c r="KRZ890" s="43"/>
      <c r="KSA890" s="43"/>
      <c r="KSB890" s="43"/>
      <c r="KSC890" s="43"/>
      <c r="KSD890" s="43"/>
      <c r="KSE890" s="43"/>
      <c r="KSF890" s="43"/>
      <c r="KSG890" s="43"/>
      <c r="KSH890" s="43"/>
      <c r="KSI890" s="43"/>
      <c r="KSJ890" s="43"/>
      <c r="KSK890" s="43"/>
      <c r="KSL890" s="43"/>
      <c r="KSM890" s="43"/>
      <c r="KSN890" s="43"/>
      <c r="KSO890" s="43"/>
      <c r="KSP890" s="43"/>
      <c r="KSQ890" s="43"/>
      <c r="KSR890" s="43"/>
      <c r="KSS890" s="43"/>
      <c r="KST890" s="43"/>
      <c r="KSU890" s="43"/>
      <c r="KSV890" s="43"/>
      <c r="KSW890" s="43"/>
      <c r="KSX890" s="43"/>
      <c r="KSY890" s="43"/>
      <c r="KSZ890" s="43"/>
      <c r="KTA890" s="43"/>
      <c r="KTB890" s="43"/>
      <c r="KTC890" s="43"/>
      <c r="KTD890" s="43"/>
      <c r="KTE890" s="43"/>
      <c r="KTF890" s="43"/>
      <c r="KTG890" s="43"/>
      <c r="KTH890" s="43"/>
      <c r="KTI890" s="43"/>
      <c r="KTJ890" s="43"/>
      <c r="KTK890" s="43"/>
      <c r="KTL890" s="43"/>
      <c r="KTM890" s="43"/>
      <c r="KTN890" s="43"/>
      <c r="KTO890" s="43"/>
      <c r="KTP890" s="43"/>
      <c r="KTQ890" s="43"/>
      <c r="KTR890" s="43"/>
      <c r="KTS890" s="43"/>
      <c r="KTT890" s="43"/>
      <c r="KTU890" s="43"/>
      <c r="KTV890" s="43"/>
      <c r="KTW890" s="43"/>
      <c r="KTX890" s="43"/>
      <c r="KTY890" s="43"/>
      <c r="KTZ890" s="43"/>
      <c r="KUA890" s="43"/>
      <c r="KUB890" s="43"/>
      <c r="KUC890" s="43"/>
      <c r="KUD890" s="43"/>
      <c r="KUE890" s="43"/>
      <c r="KUF890" s="43"/>
      <c r="KUG890" s="43"/>
      <c r="KUH890" s="43"/>
      <c r="KUI890" s="43"/>
      <c r="KUJ890" s="43"/>
      <c r="KUK890" s="43"/>
      <c r="KUL890" s="43"/>
      <c r="KUM890" s="43"/>
      <c r="KUN890" s="43"/>
      <c r="KUO890" s="43"/>
      <c r="KUP890" s="43"/>
      <c r="KUQ890" s="43"/>
      <c r="KUR890" s="43"/>
      <c r="KUS890" s="43"/>
      <c r="KUT890" s="43"/>
      <c r="KUU890" s="43"/>
      <c r="KUV890" s="43"/>
      <c r="KUW890" s="43"/>
      <c r="KUX890" s="43"/>
      <c r="KUY890" s="43"/>
      <c r="KUZ890" s="43"/>
      <c r="KVA890" s="43"/>
      <c r="KVB890" s="43"/>
      <c r="KVC890" s="43"/>
      <c r="KVD890" s="43"/>
      <c r="KVE890" s="43"/>
      <c r="KVF890" s="43"/>
      <c r="KVG890" s="43"/>
      <c r="KVH890" s="43"/>
      <c r="KVI890" s="43"/>
      <c r="KVJ890" s="43"/>
      <c r="KVK890" s="43"/>
      <c r="KVL890" s="43"/>
      <c r="KVM890" s="43"/>
      <c r="KVN890" s="43"/>
      <c r="KVO890" s="43"/>
      <c r="KVP890" s="43"/>
      <c r="KVQ890" s="43"/>
      <c r="KVR890" s="43"/>
      <c r="KVS890" s="43"/>
      <c r="KVT890" s="43"/>
      <c r="KVU890" s="43"/>
      <c r="KVV890" s="43"/>
      <c r="KVW890" s="43"/>
      <c r="KVX890" s="43"/>
      <c r="KVY890" s="43"/>
      <c r="KVZ890" s="43"/>
      <c r="KWA890" s="43"/>
      <c r="KWB890" s="43"/>
      <c r="KWC890" s="43"/>
      <c r="KWD890" s="43"/>
      <c r="KWE890" s="43"/>
      <c r="KWF890" s="43"/>
      <c r="KWG890" s="43"/>
      <c r="KWH890" s="43"/>
      <c r="KWI890" s="43"/>
      <c r="KWJ890" s="43"/>
      <c r="KWK890" s="43"/>
      <c r="KWL890" s="43"/>
      <c r="KWM890" s="43"/>
      <c r="KWN890" s="43"/>
      <c r="KWO890" s="43"/>
      <c r="KWP890" s="43"/>
      <c r="KWQ890" s="43"/>
      <c r="KWR890" s="43"/>
      <c r="KWS890" s="43"/>
      <c r="KWT890" s="43"/>
      <c r="KWU890" s="43"/>
      <c r="KWV890" s="43"/>
      <c r="KWW890" s="43"/>
      <c r="KWX890" s="43"/>
      <c r="KWY890" s="43"/>
      <c r="KWZ890" s="43"/>
      <c r="KXA890" s="43"/>
      <c r="KXB890" s="43"/>
      <c r="KXC890" s="43"/>
      <c r="KXD890" s="43"/>
      <c r="KXE890" s="43"/>
      <c r="KXF890" s="43"/>
      <c r="KXG890" s="43"/>
      <c r="KXH890" s="43"/>
      <c r="KXI890" s="43"/>
      <c r="KXJ890" s="43"/>
      <c r="KXK890" s="43"/>
      <c r="KXL890" s="43"/>
      <c r="KXM890" s="43"/>
      <c r="KXN890" s="43"/>
      <c r="KXO890" s="43"/>
      <c r="KXP890" s="43"/>
      <c r="KXQ890" s="43"/>
      <c r="KXR890" s="43"/>
      <c r="KXS890" s="43"/>
      <c r="KXT890" s="43"/>
      <c r="KXU890" s="43"/>
      <c r="KXV890" s="43"/>
      <c r="KXW890" s="43"/>
      <c r="KXX890" s="43"/>
      <c r="KXY890" s="43"/>
      <c r="KXZ890" s="43"/>
      <c r="KYA890" s="43"/>
      <c r="KYB890" s="43"/>
      <c r="KYC890" s="43"/>
      <c r="KYD890" s="43"/>
      <c r="KYE890" s="43"/>
      <c r="KYF890" s="43"/>
      <c r="KYG890" s="43"/>
      <c r="KYH890" s="43"/>
      <c r="KYI890" s="43"/>
      <c r="KYJ890" s="43"/>
      <c r="KYK890" s="43"/>
      <c r="KYL890" s="43"/>
      <c r="KYM890" s="43"/>
      <c r="KYN890" s="43"/>
      <c r="KYO890" s="43"/>
      <c r="KYP890" s="43"/>
      <c r="KYQ890" s="43"/>
      <c r="KYR890" s="43"/>
      <c r="KYS890" s="43"/>
      <c r="KYT890" s="43"/>
      <c r="KYU890" s="43"/>
      <c r="KYV890" s="43"/>
      <c r="KYW890" s="43"/>
      <c r="KYX890" s="43"/>
      <c r="KYY890" s="43"/>
      <c r="KYZ890" s="43"/>
      <c r="KZA890" s="43"/>
      <c r="KZB890" s="43"/>
      <c r="KZC890" s="43"/>
      <c r="KZD890" s="43"/>
      <c r="KZE890" s="43"/>
      <c r="KZF890" s="43"/>
      <c r="KZG890" s="43"/>
      <c r="KZH890" s="43"/>
      <c r="KZI890" s="43"/>
      <c r="KZJ890" s="43"/>
      <c r="KZK890" s="43"/>
      <c r="KZL890" s="43"/>
      <c r="KZM890" s="43"/>
      <c r="KZN890" s="43"/>
      <c r="KZO890" s="43"/>
      <c r="KZP890" s="43"/>
      <c r="KZQ890" s="43"/>
      <c r="KZR890" s="43"/>
      <c r="KZS890" s="43"/>
      <c r="KZT890" s="43"/>
      <c r="KZU890" s="43"/>
      <c r="KZV890" s="43"/>
      <c r="KZW890" s="43"/>
      <c r="KZX890" s="43"/>
      <c r="KZY890" s="43"/>
      <c r="KZZ890" s="43"/>
      <c r="LAA890" s="43"/>
      <c r="LAB890" s="43"/>
      <c r="LAC890" s="43"/>
      <c r="LAD890" s="43"/>
      <c r="LAE890" s="43"/>
      <c r="LAF890" s="43"/>
      <c r="LAG890" s="43"/>
      <c r="LAH890" s="43"/>
      <c r="LAI890" s="43"/>
      <c r="LAJ890" s="43"/>
      <c r="LAK890" s="43"/>
      <c r="LAL890" s="43"/>
      <c r="LAM890" s="43"/>
      <c r="LAN890" s="43"/>
      <c r="LAO890" s="43"/>
      <c r="LAP890" s="43"/>
      <c r="LAQ890" s="43"/>
      <c r="LAR890" s="43"/>
      <c r="LAS890" s="43"/>
      <c r="LAT890" s="43"/>
      <c r="LAU890" s="43"/>
      <c r="LAV890" s="43"/>
      <c r="LAW890" s="43"/>
      <c r="LAX890" s="43"/>
      <c r="LAY890" s="43"/>
      <c r="LAZ890" s="43"/>
      <c r="LBA890" s="43"/>
      <c r="LBB890" s="43"/>
      <c r="LBC890" s="43"/>
      <c r="LBD890" s="43"/>
      <c r="LBE890" s="43"/>
      <c r="LBF890" s="43"/>
      <c r="LBG890" s="43"/>
      <c r="LBH890" s="43"/>
      <c r="LBI890" s="43"/>
      <c r="LBJ890" s="43"/>
      <c r="LBK890" s="43"/>
      <c r="LBL890" s="43"/>
      <c r="LBM890" s="43"/>
      <c r="LBN890" s="43"/>
      <c r="LBO890" s="43"/>
      <c r="LBP890" s="43"/>
      <c r="LBQ890" s="43"/>
      <c r="LBR890" s="43"/>
      <c r="LBS890" s="43"/>
      <c r="LBT890" s="43"/>
      <c r="LBU890" s="43"/>
      <c r="LBV890" s="43"/>
      <c r="LBW890" s="43"/>
      <c r="LBX890" s="43"/>
      <c r="LBY890" s="43"/>
      <c r="LBZ890" s="43"/>
      <c r="LCA890" s="43"/>
      <c r="LCB890" s="43"/>
      <c r="LCC890" s="43"/>
      <c r="LCD890" s="43"/>
      <c r="LCE890" s="43"/>
      <c r="LCF890" s="43"/>
      <c r="LCG890" s="43"/>
      <c r="LCH890" s="43"/>
      <c r="LCI890" s="43"/>
      <c r="LCJ890" s="43"/>
      <c r="LCK890" s="43"/>
      <c r="LCL890" s="43"/>
      <c r="LCM890" s="43"/>
      <c r="LCN890" s="43"/>
      <c r="LCO890" s="43"/>
      <c r="LCP890" s="43"/>
      <c r="LCQ890" s="43"/>
      <c r="LCR890" s="43"/>
      <c r="LCS890" s="43"/>
      <c r="LCT890" s="43"/>
      <c r="LCU890" s="43"/>
      <c r="LCV890" s="43"/>
      <c r="LCW890" s="43"/>
      <c r="LCX890" s="43"/>
      <c r="LCY890" s="43"/>
      <c r="LCZ890" s="43"/>
      <c r="LDA890" s="43"/>
      <c r="LDB890" s="43"/>
      <c r="LDC890" s="43"/>
      <c r="LDD890" s="43"/>
      <c r="LDE890" s="43"/>
      <c r="LDF890" s="43"/>
      <c r="LDG890" s="43"/>
      <c r="LDH890" s="43"/>
      <c r="LDI890" s="43"/>
      <c r="LDJ890" s="43"/>
      <c r="LDK890" s="43"/>
      <c r="LDL890" s="43"/>
      <c r="LDM890" s="43"/>
      <c r="LDN890" s="43"/>
      <c r="LDO890" s="43"/>
      <c r="LDP890" s="43"/>
      <c r="LDQ890" s="43"/>
      <c r="LDR890" s="43"/>
      <c r="LDS890" s="43"/>
      <c r="LDT890" s="43"/>
      <c r="LDU890" s="43"/>
      <c r="LDV890" s="43"/>
      <c r="LDW890" s="43"/>
      <c r="LDX890" s="43"/>
      <c r="LDY890" s="43"/>
      <c r="LDZ890" s="43"/>
      <c r="LEA890" s="43"/>
      <c r="LEB890" s="43"/>
      <c r="LEC890" s="43"/>
      <c r="LED890" s="43"/>
      <c r="LEE890" s="43"/>
      <c r="LEF890" s="43"/>
      <c r="LEG890" s="43"/>
      <c r="LEH890" s="43"/>
      <c r="LEI890" s="43"/>
      <c r="LEJ890" s="43"/>
      <c r="LEK890" s="43"/>
      <c r="LEL890" s="43"/>
      <c r="LEM890" s="43"/>
      <c r="LEN890" s="43"/>
      <c r="LEO890" s="43"/>
      <c r="LEP890" s="43"/>
      <c r="LEQ890" s="43"/>
      <c r="LER890" s="43"/>
      <c r="LES890" s="43"/>
      <c r="LET890" s="43"/>
      <c r="LEU890" s="43"/>
      <c r="LEV890" s="43"/>
      <c r="LEW890" s="43"/>
      <c r="LEX890" s="43"/>
      <c r="LEY890" s="43"/>
      <c r="LEZ890" s="43"/>
      <c r="LFA890" s="43"/>
      <c r="LFB890" s="43"/>
      <c r="LFC890" s="43"/>
      <c r="LFD890" s="43"/>
      <c r="LFE890" s="43"/>
      <c r="LFF890" s="43"/>
      <c r="LFG890" s="43"/>
      <c r="LFH890" s="43"/>
      <c r="LFI890" s="43"/>
      <c r="LFJ890" s="43"/>
      <c r="LFK890" s="43"/>
      <c r="LFL890" s="43"/>
      <c r="LFM890" s="43"/>
      <c r="LFN890" s="43"/>
      <c r="LFO890" s="43"/>
      <c r="LFP890" s="43"/>
      <c r="LFQ890" s="43"/>
      <c r="LFR890" s="43"/>
      <c r="LFS890" s="43"/>
      <c r="LFT890" s="43"/>
      <c r="LFU890" s="43"/>
      <c r="LFV890" s="43"/>
      <c r="LFW890" s="43"/>
      <c r="LFX890" s="43"/>
      <c r="LFY890" s="43"/>
      <c r="LFZ890" s="43"/>
      <c r="LGA890" s="43"/>
      <c r="LGB890" s="43"/>
      <c r="LGC890" s="43"/>
      <c r="LGD890" s="43"/>
      <c r="LGE890" s="43"/>
      <c r="LGF890" s="43"/>
      <c r="LGG890" s="43"/>
      <c r="LGH890" s="43"/>
      <c r="LGI890" s="43"/>
      <c r="LGJ890" s="43"/>
      <c r="LGK890" s="43"/>
      <c r="LGL890" s="43"/>
      <c r="LGM890" s="43"/>
      <c r="LGN890" s="43"/>
      <c r="LGO890" s="43"/>
      <c r="LGP890" s="43"/>
      <c r="LGQ890" s="43"/>
      <c r="LGR890" s="43"/>
      <c r="LGS890" s="43"/>
      <c r="LGT890" s="43"/>
      <c r="LGU890" s="43"/>
      <c r="LGV890" s="43"/>
      <c r="LGW890" s="43"/>
      <c r="LGX890" s="43"/>
      <c r="LGY890" s="43"/>
      <c r="LGZ890" s="43"/>
      <c r="LHA890" s="43"/>
      <c r="LHB890" s="43"/>
      <c r="LHC890" s="43"/>
      <c r="LHD890" s="43"/>
      <c r="LHE890" s="43"/>
      <c r="LHF890" s="43"/>
      <c r="LHG890" s="43"/>
      <c r="LHH890" s="43"/>
      <c r="LHI890" s="43"/>
      <c r="LHJ890" s="43"/>
      <c r="LHK890" s="43"/>
      <c r="LHL890" s="43"/>
      <c r="LHM890" s="43"/>
      <c r="LHN890" s="43"/>
      <c r="LHO890" s="43"/>
      <c r="LHP890" s="43"/>
      <c r="LHQ890" s="43"/>
      <c r="LHR890" s="43"/>
      <c r="LHS890" s="43"/>
      <c r="LHT890" s="43"/>
      <c r="LHU890" s="43"/>
      <c r="LHV890" s="43"/>
      <c r="LHW890" s="43"/>
      <c r="LHX890" s="43"/>
      <c r="LHY890" s="43"/>
      <c r="LHZ890" s="43"/>
      <c r="LIA890" s="43"/>
      <c r="LIB890" s="43"/>
      <c r="LIC890" s="43"/>
      <c r="LID890" s="43"/>
      <c r="LIE890" s="43"/>
      <c r="LIF890" s="43"/>
      <c r="LIG890" s="43"/>
      <c r="LIH890" s="43"/>
      <c r="LII890" s="43"/>
      <c r="LIJ890" s="43"/>
      <c r="LIK890" s="43"/>
      <c r="LIL890" s="43"/>
      <c r="LIM890" s="43"/>
      <c r="LIN890" s="43"/>
      <c r="LIO890" s="43"/>
      <c r="LIP890" s="43"/>
      <c r="LIQ890" s="43"/>
      <c r="LIR890" s="43"/>
      <c r="LIS890" s="43"/>
      <c r="LIT890" s="43"/>
      <c r="LIU890" s="43"/>
      <c r="LIV890" s="43"/>
      <c r="LIW890" s="43"/>
      <c r="LIX890" s="43"/>
      <c r="LIY890" s="43"/>
      <c r="LIZ890" s="43"/>
      <c r="LJA890" s="43"/>
      <c r="LJB890" s="43"/>
      <c r="LJC890" s="43"/>
      <c r="LJD890" s="43"/>
      <c r="LJE890" s="43"/>
      <c r="LJF890" s="43"/>
      <c r="LJG890" s="43"/>
      <c r="LJH890" s="43"/>
      <c r="LJI890" s="43"/>
      <c r="LJJ890" s="43"/>
      <c r="LJK890" s="43"/>
      <c r="LJL890" s="43"/>
      <c r="LJM890" s="43"/>
      <c r="LJN890" s="43"/>
      <c r="LJO890" s="43"/>
      <c r="LJP890" s="43"/>
      <c r="LJQ890" s="43"/>
      <c r="LJR890" s="43"/>
      <c r="LJS890" s="43"/>
      <c r="LJT890" s="43"/>
      <c r="LJU890" s="43"/>
      <c r="LJV890" s="43"/>
      <c r="LJW890" s="43"/>
      <c r="LJX890" s="43"/>
      <c r="LJY890" s="43"/>
      <c r="LJZ890" s="43"/>
      <c r="LKA890" s="43"/>
      <c r="LKB890" s="43"/>
      <c r="LKC890" s="43"/>
      <c r="LKD890" s="43"/>
      <c r="LKE890" s="43"/>
      <c r="LKF890" s="43"/>
      <c r="LKG890" s="43"/>
      <c r="LKH890" s="43"/>
      <c r="LKI890" s="43"/>
      <c r="LKJ890" s="43"/>
      <c r="LKK890" s="43"/>
      <c r="LKL890" s="43"/>
      <c r="LKM890" s="43"/>
      <c r="LKN890" s="43"/>
      <c r="LKO890" s="43"/>
      <c r="LKP890" s="43"/>
      <c r="LKQ890" s="43"/>
      <c r="LKR890" s="43"/>
      <c r="LKS890" s="43"/>
      <c r="LKT890" s="43"/>
      <c r="LKU890" s="43"/>
      <c r="LKV890" s="43"/>
      <c r="LKW890" s="43"/>
      <c r="LKX890" s="43"/>
      <c r="LKY890" s="43"/>
      <c r="LKZ890" s="43"/>
      <c r="LLA890" s="43"/>
      <c r="LLB890" s="43"/>
      <c r="LLC890" s="43"/>
      <c r="LLD890" s="43"/>
      <c r="LLE890" s="43"/>
      <c r="LLF890" s="43"/>
      <c r="LLG890" s="43"/>
      <c r="LLH890" s="43"/>
      <c r="LLI890" s="43"/>
      <c r="LLJ890" s="43"/>
      <c r="LLK890" s="43"/>
      <c r="LLL890" s="43"/>
      <c r="LLM890" s="43"/>
      <c r="LLN890" s="43"/>
      <c r="LLO890" s="43"/>
      <c r="LLP890" s="43"/>
      <c r="LLQ890" s="43"/>
      <c r="LLR890" s="43"/>
      <c r="LLS890" s="43"/>
      <c r="LLT890" s="43"/>
      <c r="LLU890" s="43"/>
      <c r="LLV890" s="43"/>
      <c r="LLW890" s="43"/>
      <c r="LLX890" s="43"/>
      <c r="LLY890" s="43"/>
      <c r="LLZ890" s="43"/>
      <c r="LMA890" s="43"/>
      <c r="LMB890" s="43"/>
      <c r="LMC890" s="43"/>
      <c r="LMD890" s="43"/>
      <c r="LME890" s="43"/>
      <c r="LMF890" s="43"/>
      <c r="LMG890" s="43"/>
      <c r="LMH890" s="43"/>
      <c r="LMI890" s="43"/>
      <c r="LMJ890" s="43"/>
      <c r="LMK890" s="43"/>
      <c r="LML890" s="43"/>
      <c r="LMM890" s="43"/>
      <c r="LMN890" s="43"/>
      <c r="LMO890" s="43"/>
      <c r="LMP890" s="43"/>
      <c r="LMQ890" s="43"/>
      <c r="LMR890" s="43"/>
      <c r="LMS890" s="43"/>
      <c r="LMT890" s="43"/>
      <c r="LMU890" s="43"/>
      <c r="LMV890" s="43"/>
      <c r="LMW890" s="43"/>
      <c r="LMX890" s="43"/>
      <c r="LMY890" s="43"/>
      <c r="LMZ890" s="43"/>
      <c r="LNA890" s="43"/>
      <c r="LNB890" s="43"/>
      <c r="LNC890" s="43"/>
      <c r="LND890" s="43"/>
      <c r="LNE890" s="43"/>
      <c r="LNF890" s="43"/>
      <c r="LNG890" s="43"/>
      <c r="LNH890" s="43"/>
      <c r="LNI890" s="43"/>
      <c r="LNJ890" s="43"/>
      <c r="LNK890" s="43"/>
      <c r="LNL890" s="43"/>
      <c r="LNM890" s="43"/>
      <c r="LNN890" s="43"/>
      <c r="LNO890" s="43"/>
      <c r="LNP890" s="43"/>
      <c r="LNQ890" s="43"/>
      <c r="LNR890" s="43"/>
      <c r="LNS890" s="43"/>
      <c r="LNT890" s="43"/>
      <c r="LNU890" s="43"/>
      <c r="LNV890" s="43"/>
      <c r="LNW890" s="43"/>
      <c r="LNX890" s="43"/>
      <c r="LNY890" s="43"/>
      <c r="LNZ890" s="43"/>
      <c r="LOA890" s="43"/>
      <c r="LOB890" s="43"/>
      <c r="LOC890" s="43"/>
      <c r="LOD890" s="43"/>
      <c r="LOE890" s="43"/>
      <c r="LOF890" s="43"/>
      <c r="LOG890" s="43"/>
      <c r="LOH890" s="43"/>
      <c r="LOI890" s="43"/>
      <c r="LOJ890" s="43"/>
      <c r="LOK890" s="43"/>
      <c r="LOL890" s="43"/>
      <c r="LOM890" s="43"/>
      <c r="LON890" s="43"/>
      <c r="LOO890" s="43"/>
      <c r="LOP890" s="43"/>
      <c r="LOQ890" s="43"/>
      <c r="LOR890" s="43"/>
      <c r="LOS890" s="43"/>
      <c r="LOT890" s="43"/>
      <c r="LOU890" s="43"/>
      <c r="LOV890" s="43"/>
      <c r="LOW890" s="43"/>
      <c r="LOX890" s="43"/>
      <c r="LOY890" s="43"/>
      <c r="LOZ890" s="43"/>
      <c r="LPA890" s="43"/>
      <c r="LPB890" s="43"/>
      <c r="LPC890" s="43"/>
      <c r="LPD890" s="43"/>
      <c r="LPE890" s="43"/>
      <c r="LPF890" s="43"/>
      <c r="LPG890" s="43"/>
      <c r="LPH890" s="43"/>
      <c r="LPI890" s="43"/>
      <c r="LPJ890" s="43"/>
      <c r="LPK890" s="43"/>
      <c r="LPL890" s="43"/>
      <c r="LPM890" s="43"/>
      <c r="LPN890" s="43"/>
      <c r="LPO890" s="43"/>
      <c r="LPP890" s="43"/>
      <c r="LPQ890" s="43"/>
      <c r="LPR890" s="43"/>
      <c r="LPS890" s="43"/>
      <c r="LPT890" s="43"/>
      <c r="LPU890" s="43"/>
      <c r="LPV890" s="43"/>
      <c r="LPW890" s="43"/>
      <c r="LPX890" s="43"/>
      <c r="LPY890" s="43"/>
      <c r="LPZ890" s="43"/>
      <c r="LQA890" s="43"/>
      <c r="LQB890" s="43"/>
      <c r="LQC890" s="43"/>
      <c r="LQD890" s="43"/>
      <c r="LQE890" s="43"/>
      <c r="LQF890" s="43"/>
      <c r="LQG890" s="43"/>
      <c r="LQH890" s="43"/>
      <c r="LQI890" s="43"/>
      <c r="LQJ890" s="43"/>
      <c r="LQK890" s="43"/>
      <c r="LQL890" s="43"/>
      <c r="LQM890" s="43"/>
      <c r="LQN890" s="43"/>
      <c r="LQO890" s="43"/>
      <c r="LQP890" s="43"/>
      <c r="LQQ890" s="43"/>
      <c r="LQR890" s="43"/>
      <c r="LQS890" s="43"/>
      <c r="LQT890" s="43"/>
      <c r="LQU890" s="43"/>
      <c r="LQV890" s="43"/>
      <c r="LQW890" s="43"/>
      <c r="LQX890" s="43"/>
      <c r="LQY890" s="43"/>
      <c r="LQZ890" s="43"/>
      <c r="LRA890" s="43"/>
      <c r="LRB890" s="43"/>
      <c r="LRC890" s="43"/>
      <c r="LRD890" s="43"/>
      <c r="LRE890" s="43"/>
      <c r="LRF890" s="43"/>
      <c r="LRG890" s="43"/>
      <c r="LRH890" s="43"/>
      <c r="LRI890" s="43"/>
      <c r="LRJ890" s="43"/>
      <c r="LRK890" s="43"/>
      <c r="LRL890" s="43"/>
      <c r="LRM890" s="43"/>
      <c r="LRN890" s="43"/>
      <c r="LRO890" s="43"/>
      <c r="LRP890" s="43"/>
      <c r="LRQ890" s="43"/>
      <c r="LRR890" s="43"/>
      <c r="LRS890" s="43"/>
      <c r="LRT890" s="43"/>
      <c r="LRU890" s="43"/>
      <c r="LRV890" s="43"/>
      <c r="LRW890" s="43"/>
      <c r="LRX890" s="43"/>
      <c r="LRY890" s="43"/>
      <c r="LRZ890" s="43"/>
      <c r="LSA890" s="43"/>
      <c r="LSB890" s="43"/>
      <c r="LSC890" s="43"/>
      <c r="LSD890" s="43"/>
      <c r="LSE890" s="43"/>
      <c r="LSF890" s="43"/>
      <c r="LSG890" s="43"/>
      <c r="LSH890" s="43"/>
      <c r="LSI890" s="43"/>
      <c r="LSJ890" s="43"/>
      <c r="LSK890" s="43"/>
      <c r="LSL890" s="43"/>
      <c r="LSM890" s="43"/>
      <c r="LSN890" s="43"/>
      <c r="LSO890" s="43"/>
      <c r="LSP890" s="43"/>
      <c r="LSQ890" s="43"/>
      <c r="LSR890" s="43"/>
      <c r="LSS890" s="43"/>
      <c r="LST890" s="43"/>
      <c r="LSU890" s="43"/>
      <c r="LSV890" s="43"/>
      <c r="LSW890" s="43"/>
      <c r="LSX890" s="43"/>
      <c r="LSY890" s="43"/>
      <c r="LSZ890" s="43"/>
      <c r="LTA890" s="43"/>
      <c r="LTB890" s="43"/>
      <c r="LTC890" s="43"/>
      <c r="LTD890" s="43"/>
      <c r="LTE890" s="43"/>
      <c r="LTF890" s="43"/>
      <c r="LTG890" s="43"/>
      <c r="LTH890" s="43"/>
      <c r="LTI890" s="43"/>
      <c r="LTJ890" s="43"/>
      <c r="LTK890" s="43"/>
      <c r="LTL890" s="43"/>
      <c r="LTM890" s="43"/>
      <c r="LTN890" s="43"/>
      <c r="LTO890" s="43"/>
      <c r="LTP890" s="43"/>
      <c r="LTQ890" s="43"/>
      <c r="LTR890" s="43"/>
      <c r="LTS890" s="43"/>
      <c r="LTT890" s="43"/>
      <c r="LTU890" s="43"/>
      <c r="LTV890" s="43"/>
      <c r="LTW890" s="43"/>
      <c r="LTX890" s="43"/>
      <c r="LTY890" s="43"/>
      <c r="LTZ890" s="43"/>
      <c r="LUA890" s="43"/>
      <c r="LUB890" s="43"/>
      <c r="LUC890" s="43"/>
      <c r="LUD890" s="43"/>
      <c r="LUE890" s="43"/>
      <c r="LUF890" s="43"/>
      <c r="LUG890" s="43"/>
      <c r="LUH890" s="43"/>
      <c r="LUI890" s="43"/>
      <c r="LUJ890" s="43"/>
      <c r="LUK890" s="43"/>
      <c r="LUL890" s="43"/>
      <c r="LUM890" s="43"/>
      <c r="LUN890" s="43"/>
      <c r="LUO890" s="43"/>
      <c r="LUP890" s="43"/>
      <c r="LUQ890" s="43"/>
      <c r="LUR890" s="43"/>
      <c r="LUS890" s="43"/>
      <c r="LUT890" s="43"/>
      <c r="LUU890" s="43"/>
      <c r="LUV890" s="43"/>
      <c r="LUW890" s="43"/>
      <c r="LUX890" s="43"/>
      <c r="LUY890" s="43"/>
      <c r="LUZ890" s="43"/>
      <c r="LVA890" s="43"/>
      <c r="LVB890" s="43"/>
      <c r="LVC890" s="43"/>
      <c r="LVD890" s="43"/>
      <c r="LVE890" s="43"/>
      <c r="LVF890" s="43"/>
      <c r="LVG890" s="43"/>
      <c r="LVH890" s="43"/>
      <c r="LVI890" s="43"/>
      <c r="LVJ890" s="43"/>
      <c r="LVK890" s="43"/>
      <c r="LVL890" s="43"/>
      <c r="LVM890" s="43"/>
      <c r="LVN890" s="43"/>
      <c r="LVO890" s="43"/>
      <c r="LVP890" s="43"/>
      <c r="LVQ890" s="43"/>
      <c r="LVR890" s="43"/>
      <c r="LVS890" s="43"/>
      <c r="LVT890" s="43"/>
      <c r="LVU890" s="43"/>
      <c r="LVV890" s="43"/>
      <c r="LVW890" s="43"/>
      <c r="LVX890" s="43"/>
      <c r="LVY890" s="43"/>
      <c r="LVZ890" s="43"/>
      <c r="LWA890" s="43"/>
      <c r="LWB890" s="43"/>
      <c r="LWC890" s="43"/>
      <c r="LWD890" s="43"/>
      <c r="LWE890" s="43"/>
      <c r="LWF890" s="43"/>
      <c r="LWG890" s="43"/>
      <c r="LWH890" s="43"/>
      <c r="LWI890" s="43"/>
      <c r="LWJ890" s="43"/>
      <c r="LWK890" s="43"/>
      <c r="LWL890" s="43"/>
      <c r="LWM890" s="43"/>
      <c r="LWN890" s="43"/>
      <c r="LWO890" s="43"/>
      <c r="LWP890" s="43"/>
      <c r="LWQ890" s="43"/>
      <c r="LWR890" s="43"/>
      <c r="LWS890" s="43"/>
      <c r="LWT890" s="43"/>
      <c r="LWU890" s="43"/>
      <c r="LWV890" s="43"/>
      <c r="LWW890" s="43"/>
      <c r="LWX890" s="43"/>
      <c r="LWY890" s="43"/>
      <c r="LWZ890" s="43"/>
      <c r="LXA890" s="43"/>
      <c r="LXB890" s="43"/>
      <c r="LXC890" s="43"/>
      <c r="LXD890" s="43"/>
      <c r="LXE890" s="43"/>
      <c r="LXF890" s="43"/>
      <c r="LXG890" s="43"/>
      <c r="LXH890" s="43"/>
      <c r="LXI890" s="43"/>
      <c r="LXJ890" s="43"/>
      <c r="LXK890" s="43"/>
      <c r="LXL890" s="43"/>
      <c r="LXM890" s="43"/>
      <c r="LXN890" s="43"/>
      <c r="LXO890" s="43"/>
      <c r="LXP890" s="43"/>
      <c r="LXQ890" s="43"/>
      <c r="LXR890" s="43"/>
      <c r="LXS890" s="43"/>
      <c r="LXT890" s="43"/>
      <c r="LXU890" s="43"/>
      <c r="LXV890" s="43"/>
      <c r="LXW890" s="43"/>
      <c r="LXX890" s="43"/>
      <c r="LXY890" s="43"/>
      <c r="LXZ890" s="43"/>
      <c r="LYA890" s="43"/>
      <c r="LYB890" s="43"/>
      <c r="LYC890" s="43"/>
      <c r="LYD890" s="43"/>
      <c r="LYE890" s="43"/>
      <c r="LYF890" s="43"/>
      <c r="LYG890" s="43"/>
      <c r="LYH890" s="43"/>
      <c r="LYI890" s="43"/>
      <c r="LYJ890" s="43"/>
      <c r="LYK890" s="43"/>
      <c r="LYL890" s="43"/>
      <c r="LYM890" s="43"/>
      <c r="LYN890" s="43"/>
      <c r="LYO890" s="43"/>
      <c r="LYP890" s="43"/>
      <c r="LYQ890" s="43"/>
      <c r="LYR890" s="43"/>
      <c r="LYS890" s="43"/>
      <c r="LYT890" s="43"/>
      <c r="LYU890" s="43"/>
      <c r="LYV890" s="43"/>
      <c r="LYW890" s="43"/>
      <c r="LYX890" s="43"/>
      <c r="LYY890" s="43"/>
      <c r="LYZ890" s="43"/>
      <c r="LZA890" s="43"/>
      <c r="LZB890" s="43"/>
      <c r="LZC890" s="43"/>
      <c r="LZD890" s="43"/>
      <c r="LZE890" s="43"/>
      <c r="LZF890" s="43"/>
      <c r="LZG890" s="43"/>
      <c r="LZH890" s="43"/>
      <c r="LZI890" s="43"/>
      <c r="LZJ890" s="43"/>
      <c r="LZK890" s="43"/>
      <c r="LZL890" s="43"/>
      <c r="LZM890" s="43"/>
      <c r="LZN890" s="43"/>
      <c r="LZO890" s="43"/>
      <c r="LZP890" s="43"/>
      <c r="LZQ890" s="43"/>
      <c r="LZR890" s="43"/>
      <c r="LZS890" s="43"/>
      <c r="LZT890" s="43"/>
      <c r="LZU890" s="43"/>
      <c r="LZV890" s="43"/>
      <c r="LZW890" s="43"/>
      <c r="LZX890" s="43"/>
      <c r="LZY890" s="43"/>
      <c r="LZZ890" s="43"/>
      <c r="MAA890" s="43"/>
      <c r="MAB890" s="43"/>
      <c r="MAC890" s="43"/>
      <c r="MAD890" s="43"/>
      <c r="MAE890" s="43"/>
      <c r="MAF890" s="43"/>
      <c r="MAG890" s="43"/>
      <c r="MAH890" s="43"/>
      <c r="MAI890" s="43"/>
      <c r="MAJ890" s="43"/>
      <c r="MAK890" s="43"/>
      <c r="MAL890" s="43"/>
      <c r="MAM890" s="43"/>
      <c r="MAN890" s="43"/>
      <c r="MAO890" s="43"/>
      <c r="MAP890" s="43"/>
      <c r="MAQ890" s="43"/>
      <c r="MAR890" s="43"/>
      <c r="MAS890" s="43"/>
      <c r="MAT890" s="43"/>
      <c r="MAU890" s="43"/>
      <c r="MAV890" s="43"/>
      <c r="MAW890" s="43"/>
      <c r="MAX890" s="43"/>
      <c r="MAY890" s="43"/>
      <c r="MAZ890" s="43"/>
      <c r="MBA890" s="43"/>
      <c r="MBB890" s="43"/>
      <c r="MBC890" s="43"/>
      <c r="MBD890" s="43"/>
      <c r="MBE890" s="43"/>
      <c r="MBF890" s="43"/>
      <c r="MBG890" s="43"/>
      <c r="MBH890" s="43"/>
      <c r="MBI890" s="43"/>
      <c r="MBJ890" s="43"/>
      <c r="MBK890" s="43"/>
      <c r="MBL890" s="43"/>
      <c r="MBM890" s="43"/>
      <c r="MBN890" s="43"/>
      <c r="MBO890" s="43"/>
      <c r="MBP890" s="43"/>
      <c r="MBQ890" s="43"/>
      <c r="MBR890" s="43"/>
      <c r="MBS890" s="43"/>
      <c r="MBT890" s="43"/>
      <c r="MBU890" s="43"/>
      <c r="MBV890" s="43"/>
      <c r="MBW890" s="43"/>
      <c r="MBX890" s="43"/>
      <c r="MBY890" s="43"/>
      <c r="MBZ890" s="43"/>
      <c r="MCA890" s="43"/>
      <c r="MCB890" s="43"/>
      <c r="MCC890" s="43"/>
      <c r="MCD890" s="43"/>
      <c r="MCE890" s="43"/>
      <c r="MCF890" s="43"/>
      <c r="MCG890" s="43"/>
      <c r="MCH890" s="43"/>
      <c r="MCI890" s="43"/>
      <c r="MCJ890" s="43"/>
      <c r="MCK890" s="43"/>
      <c r="MCL890" s="43"/>
      <c r="MCM890" s="43"/>
      <c r="MCN890" s="43"/>
      <c r="MCO890" s="43"/>
      <c r="MCP890" s="43"/>
      <c r="MCQ890" s="43"/>
      <c r="MCR890" s="43"/>
      <c r="MCS890" s="43"/>
      <c r="MCT890" s="43"/>
      <c r="MCU890" s="43"/>
      <c r="MCV890" s="43"/>
      <c r="MCW890" s="43"/>
      <c r="MCX890" s="43"/>
      <c r="MCY890" s="43"/>
      <c r="MCZ890" s="43"/>
      <c r="MDA890" s="43"/>
      <c r="MDB890" s="43"/>
      <c r="MDC890" s="43"/>
      <c r="MDD890" s="43"/>
      <c r="MDE890" s="43"/>
      <c r="MDF890" s="43"/>
      <c r="MDG890" s="43"/>
      <c r="MDH890" s="43"/>
      <c r="MDI890" s="43"/>
      <c r="MDJ890" s="43"/>
      <c r="MDK890" s="43"/>
      <c r="MDL890" s="43"/>
      <c r="MDM890" s="43"/>
      <c r="MDN890" s="43"/>
      <c r="MDO890" s="43"/>
      <c r="MDP890" s="43"/>
      <c r="MDQ890" s="43"/>
      <c r="MDR890" s="43"/>
      <c r="MDS890" s="43"/>
      <c r="MDT890" s="43"/>
      <c r="MDU890" s="43"/>
      <c r="MDV890" s="43"/>
      <c r="MDW890" s="43"/>
      <c r="MDX890" s="43"/>
      <c r="MDY890" s="43"/>
      <c r="MDZ890" s="43"/>
      <c r="MEA890" s="43"/>
      <c r="MEB890" s="43"/>
      <c r="MEC890" s="43"/>
      <c r="MED890" s="43"/>
      <c r="MEE890" s="43"/>
      <c r="MEF890" s="43"/>
      <c r="MEG890" s="43"/>
      <c r="MEH890" s="43"/>
      <c r="MEI890" s="43"/>
      <c r="MEJ890" s="43"/>
      <c r="MEK890" s="43"/>
      <c r="MEL890" s="43"/>
      <c r="MEM890" s="43"/>
      <c r="MEN890" s="43"/>
      <c r="MEO890" s="43"/>
      <c r="MEP890" s="43"/>
      <c r="MEQ890" s="43"/>
      <c r="MER890" s="43"/>
      <c r="MES890" s="43"/>
      <c r="MET890" s="43"/>
      <c r="MEU890" s="43"/>
      <c r="MEV890" s="43"/>
      <c r="MEW890" s="43"/>
      <c r="MEX890" s="43"/>
      <c r="MEY890" s="43"/>
      <c r="MEZ890" s="43"/>
      <c r="MFA890" s="43"/>
      <c r="MFB890" s="43"/>
      <c r="MFC890" s="43"/>
      <c r="MFD890" s="43"/>
      <c r="MFE890" s="43"/>
      <c r="MFF890" s="43"/>
      <c r="MFG890" s="43"/>
      <c r="MFH890" s="43"/>
      <c r="MFI890" s="43"/>
      <c r="MFJ890" s="43"/>
      <c r="MFK890" s="43"/>
      <c r="MFL890" s="43"/>
      <c r="MFM890" s="43"/>
      <c r="MFN890" s="43"/>
      <c r="MFO890" s="43"/>
      <c r="MFP890" s="43"/>
      <c r="MFQ890" s="43"/>
      <c r="MFR890" s="43"/>
      <c r="MFS890" s="43"/>
      <c r="MFT890" s="43"/>
      <c r="MFU890" s="43"/>
      <c r="MFV890" s="43"/>
      <c r="MFW890" s="43"/>
      <c r="MFX890" s="43"/>
      <c r="MFY890" s="43"/>
      <c r="MFZ890" s="43"/>
      <c r="MGA890" s="43"/>
      <c r="MGB890" s="43"/>
      <c r="MGC890" s="43"/>
      <c r="MGD890" s="43"/>
      <c r="MGE890" s="43"/>
      <c r="MGF890" s="43"/>
      <c r="MGG890" s="43"/>
      <c r="MGH890" s="43"/>
      <c r="MGI890" s="43"/>
      <c r="MGJ890" s="43"/>
      <c r="MGK890" s="43"/>
      <c r="MGL890" s="43"/>
      <c r="MGM890" s="43"/>
      <c r="MGN890" s="43"/>
      <c r="MGO890" s="43"/>
      <c r="MGP890" s="43"/>
      <c r="MGQ890" s="43"/>
      <c r="MGR890" s="43"/>
      <c r="MGS890" s="43"/>
      <c r="MGT890" s="43"/>
      <c r="MGU890" s="43"/>
      <c r="MGV890" s="43"/>
      <c r="MGW890" s="43"/>
      <c r="MGX890" s="43"/>
      <c r="MGY890" s="43"/>
      <c r="MGZ890" s="43"/>
      <c r="MHA890" s="43"/>
      <c r="MHB890" s="43"/>
      <c r="MHC890" s="43"/>
      <c r="MHD890" s="43"/>
      <c r="MHE890" s="43"/>
      <c r="MHF890" s="43"/>
      <c r="MHG890" s="43"/>
      <c r="MHH890" s="43"/>
      <c r="MHI890" s="43"/>
      <c r="MHJ890" s="43"/>
      <c r="MHK890" s="43"/>
      <c r="MHL890" s="43"/>
      <c r="MHM890" s="43"/>
      <c r="MHN890" s="43"/>
      <c r="MHO890" s="43"/>
      <c r="MHP890" s="43"/>
      <c r="MHQ890" s="43"/>
      <c r="MHR890" s="43"/>
      <c r="MHS890" s="43"/>
      <c r="MHT890" s="43"/>
      <c r="MHU890" s="43"/>
      <c r="MHV890" s="43"/>
      <c r="MHW890" s="43"/>
      <c r="MHX890" s="43"/>
      <c r="MHY890" s="43"/>
      <c r="MHZ890" s="43"/>
      <c r="MIA890" s="43"/>
      <c r="MIB890" s="43"/>
      <c r="MIC890" s="43"/>
      <c r="MID890" s="43"/>
      <c r="MIE890" s="43"/>
      <c r="MIF890" s="43"/>
      <c r="MIG890" s="43"/>
      <c r="MIH890" s="43"/>
      <c r="MII890" s="43"/>
      <c r="MIJ890" s="43"/>
      <c r="MIK890" s="43"/>
      <c r="MIL890" s="43"/>
      <c r="MIM890" s="43"/>
      <c r="MIN890" s="43"/>
      <c r="MIO890" s="43"/>
      <c r="MIP890" s="43"/>
      <c r="MIQ890" s="43"/>
      <c r="MIR890" s="43"/>
      <c r="MIS890" s="43"/>
      <c r="MIT890" s="43"/>
      <c r="MIU890" s="43"/>
      <c r="MIV890" s="43"/>
      <c r="MIW890" s="43"/>
      <c r="MIX890" s="43"/>
      <c r="MIY890" s="43"/>
      <c r="MIZ890" s="43"/>
      <c r="MJA890" s="43"/>
      <c r="MJB890" s="43"/>
      <c r="MJC890" s="43"/>
      <c r="MJD890" s="43"/>
      <c r="MJE890" s="43"/>
      <c r="MJF890" s="43"/>
      <c r="MJG890" s="43"/>
      <c r="MJH890" s="43"/>
      <c r="MJI890" s="43"/>
      <c r="MJJ890" s="43"/>
      <c r="MJK890" s="43"/>
      <c r="MJL890" s="43"/>
      <c r="MJM890" s="43"/>
      <c r="MJN890" s="43"/>
      <c r="MJO890" s="43"/>
      <c r="MJP890" s="43"/>
      <c r="MJQ890" s="43"/>
      <c r="MJR890" s="43"/>
      <c r="MJS890" s="43"/>
      <c r="MJT890" s="43"/>
      <c r="MJU890" s="43"/>
      <c r="MJV890" s="43"/>
      <c r="MJW890" s="43"/>
      <c r="MJX890" s="43"/>
      <c r="MJY890" s="43"/>
      <c r="MJZ890" s="43"/>
      <c r="MKA890" s="43"/>
      <c r="MKB890" s="43"/>
      <c r="MKC890" s="43"/>
      <c r="MKD890" s="43"/>
      <c r="MKE890" s="43"/>
      <c r="MKF890" s="43"/>
      <c r="MKG890" s="43"/>
      <c r="MKH890" s="43"/>
      <c r="MKI890" s="43"/>
      <c r="MKJ890" s="43"/>
      <c r="MKK890" s="43"/>
      <c r="MKL890" s="43"/>
      <c r="MKM890" s="43"/>
      <c r="MKN890" s="43"/>
      <c r="MKO890" s="43"/>
      <c r="MKP890" s="43"/>
      <c r="MKQ890" s="43"/>
      <c r="MKR890" s="43"/>
      <c r="MKS890" s="43"/>
      <c r="MKT890" s="43"/>
      <c r="MKU890" s="43"/>
      <c r="MKV890" s="43"/>
      <c r="MKW890" s="43"/>
      <c r="MKX890" s="43"/>
      <c r="MKY890" s="43"/>
      <c r="MKZ890" s="43"/>
      <c r="MLA890" s="43"/>
      <c r="MLB890" s="43"/>
      <c r="MLC890" s="43"/>
      <c r="MLD890" s="43"/>
      <c r="MLE890" s="43"/>
      <c r="MLF890" s="43"/>
      <c r="MLG890" s="43"/>
      <c r="MLH890" s="43"/>
      <c r="MLI890" s="43"/>
      <c r="MLJ890" s="43"/>
      <c r="MLK890" s="43"/>
      <c r="MLL890" s="43"/>
      <c r="MLM890" s="43"/>
      <c r="MLN890" s="43"/>
      <c r="MLO890" s="43"/>
      <c r="MLP890" s="43"/>
      <c r="MLQ890" s="43"/>
      <c r="MLR890" s="43"/>
      <c r="MLS890" s="43"/>
      <c r="MLT890" s="43"/>
      <c r="MLU890" s="43"/>
      <c r="MLV890" s="43"/>
      <c r="MLW890" s="43"/>
      <c r="MLX890" s="43"/>
      <c r="MLY890" s="43"/>
      <c r="MLZ890" s="43"/>
      <c r="MMA890" s="43"/>
      <c r="MMB890" s="43"/>
      <c r="MMC890" s="43"/>
      <c r="MMD890" s="43"/>
      <c r="MME890" s="43"/>
      <c r="MMF890" s="43"/>
      <c r="MMG890" s="43"/>
      <c r="MMH890" s="43"/>
      <c r="MMI890" s="43"/>
      <c r="MMJ890" s="43"/>
      <c r="MMK890" s="43"/>
      <c r="MML890" s="43"/>
      <c r="MMM890" s="43"/>
      <c r="MMN890" s="43"/>
      <c r="MMO890" s="43"/>
      <c r="MMP890" s="43"/>
      <c r="MMQ890" s="43"/>
      <c r="MMR890" s="43"/>
      <c r="MMS890" s="43"/>
      <c r="MMT890" s="43"/>
      <c r="MMU890" s="43"/>
      <c r="MMV890" s="43"/>
      <c r="MMW890" s="43"/>
      <c r="MMX890" s="43"/>
      <c r="MMY890" s="43"/>
      <c r="MMZ890" s="43"/>
      <c r="MNA890" s="43"/>
      <c r="MNB890" s="43"/>
      <c r="MNC890" s="43"/>
      <c r="MND890" s="43"/>
      <c r="MNE890" s="43"/>
      <c r="MNF890" s="43"/>
      <c r="MNG890" s="43"/>
      <c r="MNH890" s="43"/>
      <c r="MNI890" s="43"/>
      <c r="MNJ890" s="43"/>
      <c r="MNK890" s="43"/>
      <c r="MNL890" s="43"/>
      <c r="MNM890" s="43"/>
      <c r="MNN890" s="43"/>
      <c r="MNO890" s="43"/>
      <c r="MNP890" s="43"/>
      <c r="MNQ890" s="43"/>
      <c r="MNR890" s="43"/>
      <c r="MNS890" s="43"/>
      <c r="MNT890" s="43"/>
      <c r="MNU890" s="43"/>
      <c r="MNV890" s="43"/>
      <c r="MNW890" s="43"/>
      <c r="MNX890" s="43"/>
      <c r="MNY890" s="43"/>
      <c r="MNZ890" s="43"/>
      <c r="MOA890" s="43"/>
      <c r="MOB890" s="43"/>
      <c r="MOC890" s="43"/>
      <c r="MOD890" s="43"/>
      <c r="MOE890" s="43"/>
      <c r="MOF890" s="43"/>
      <c r="MOG890" s="43"/>
      <c r="MOH890" s="43"/>
      <c r="MOI890" s="43"/>
      <c r="MOJ890" s="43"/>
      <c r="MOK890" s="43"/>
      <c r="MOL890" s="43"/>
      <c r="MOM890" s="43"/>
      <c r="MON890" s="43"/>
      <c r="MOO890" s="43"/>
      <c r="MOP890" s="43"/>
      <c r="MOQ890" s="43"/>
      <c r="MOR890" s="43"/>
      <c r="MOS890" s="43"/>
      <c r="MOT890" s="43"/>
      <c r="MOU890" s="43"/>
      <c r="MOV890" s="43"/>
      <c r="MOW890" s="43"/>
      <c r="MOX890" s="43"/>
      <c r="MOY890" s="43"/>
      <c r="MOZ890" s="43"/>
      <c r="MPA890" s="43"/>
      <c r="MPB890" s="43"/>
      <c r="MPC890" s="43"/>
      <c r="MPD890" s="43"/>
      <c r="MPE890" s="43"/>
      <c r="MPF890" s="43"/>
      <c r="MPG890" s="43"/>
      <c r="MPH890" s="43"/>
      <c r="MPI890" s="43"/>
      <c r="MPJ890" s="43"/>
      <c r="MPK890" s="43"/>
      <c r="MPL890" s="43"/>
      <c r="MPM890" s="43"/>
      <c r="MPN890" s="43"/>
      <c r="MPO890" s="43"/>
      <c r="MPP890" s="43"/>
      <c r="MPQ890" s="43"/>
      <c r="MPR890" s="43"/>
      <c r="MPS890" s="43"/>
      <c r="MPT890" s="43"/>
      <c r="MPU890" s="43"/>
      <c r="MPV890" s="43"/>
      <c r="MPW890" s="43"/>
      <c r="MPX890" s="43"/>
      <c r="MPY890" s="43"/>
      <c r="MPZ890" s="43"/>
      <c r="MQA890" s="43"/>
      <c r="MQB890" s="43"/>
      <c r="MQC890" s="43"/>
      <c r="MQD890" s="43"/>
      <c r="MQE890" s="43"/>
      <c r="MQF890" s="43"/>
      <c r="MQG890" s="43"/>
      <c r="MQH890" s="43"/>
      <c r="MQI890" s="43"/>
      <c r="MQJ890" s="43"/>
      <c r="MQK890" s="43"/>
      <c r="MQL890" s="43"/>
      <c r="MQM890" s="43"/>
      <c r="MQN890" s="43"/>
      <c r="MQO890" s="43"/>
      <c r="MQP890" s="43"/>
      <c r="MQQ890" s="43"/>
      <c r="MQR890" s="43"/>
      <c r="MQS890" s="43"/>
      <c r="MQT890" s="43"/>
      <c r="MQU890" s="43"/>
      <c r="MQV890" s="43"/>
      <c r="MQW890" s="43"/>
      <c r="MQX890" s="43"/>
      <c r="MQY890" s="43"/>
      <c r="MQZ890" s="43"/>
      <c r="MRA890" s="43"/>
      <c r="MRB890" s="43"/>
      <c r="MRC890" s="43"/>
      <c r="MRD890" s="43"/>
      <c r="MRE890" s="43"/>
      <c r="MRF890" s="43"/>
      <c r="MRG890" s="43"/>
      <c r="MRH890" s="43"/>
      <c r="MRI890" s="43"/>
      <c r="MRJ890" s="43"/>
      <c r="MRK890" s="43"/>
      <c r="MRL890" s="43"/>
      <c r="MRM890" s="43"/>
      <c r="MRN890" s="43"/>
      <c r="MRO890" s="43"/>
      <c r="MRP890" s="43"/>
      <c r="MRQ890" s="43"/>
      <c r="MRR890" s="43"/>
      <c r="MRS890" s="43"/>
      <c r="MRT890" s="43"/>
      <c r="MRU890" s="43"/>
      <c r="MRV890" s="43"/>
      <c r="MRW890" s="43"/>
      <c r="MRX890" s="43"/>
      <c r="MRY890" s="43"/>
      <c r="MRZ890" s="43"/>
      <c r="MSA890" s="43"/>
      <c r="MSB890" s="43"/>
      <c r="MSC890" s="43"/>
      <c r="MSD890" s="43"/>
      <c r="MSE890" s="43"/>
      <c r="MSF890" s="43"/>
      <c r="MSG890" s="43"/>
      <c r="MSH890" s="43"/>
      <c r="MSI890" s="43"/>
      <c r="MSJ890" s="43"/>
      <c r="MSK890" s="43"/>
      <c r="MSL890" s="43"/>
      <c r="MSM890" s="43"/>
      <c r="MSN890" s="43"/>
      <c r="MSO890" s="43"/>
      <c r="MSP890" s="43"/>
      <c r="MSQ890" s="43"/>
      <c r="MSR890" s="43"/>
      <c r="MSS890" s="43"/>
      <c r="MST890" s="43"/>
      <c r="MSU890" s="43"/>
      <c r="MSV890" s="43"/>
      <c r="MSW890" s="43"/>
      <c r="MSX890" s="43"/>
      <c r="MSY890" s="43"/>
      <c r="MSZ890" s="43"/>
      <c r="MTA890" s="43"/>
      <c r="MTB890" s="43"/>
      <c r="MTC890" s="43"/>
      <c r="MTD890" s="43"/>
      <c r="MTE890" s="43"/>
      <c r="MTF890" s="43"/>
      <c r="MTG890" s="43"/>
      <c r="MTH890" s="43"/>
      <c r="MTI890" s="43"/>
      <c r="MTJ890" s="43"/>
      <c r="MTK890" s="43"/>
      <c r="MTL890" s="43"/>
      <c r="MTM890" s="43"/>
      <c r="MTN890" s="43"/>
      <c r="MTO890" s="43"/>
      <c r="MTP890" s="43"/>
      <c r="MTQ890" s="43"/>
      <c r="MTR890" s="43"/>
      <c r="MTS890" s="43"/>
      <c r="MTT890" s="43"/>
      <c r="MTU890" s="43"/>
      <c r="MTV890" s="43"/>
      <c r="MTW890" s="43"/>
      <c r="MTX890" s="43"/>
      <c r="MTY890" s="43"/>
      <c r="MTZ890" s="43"/>
      <c r="MUA890" s="43"/>
      <c r="MUB890" s="43"/>
      <c r="MUC890" s="43"/>
      <c r="MUD890" s="43"/>
      <c r="MUE890" s="43"/>
      <c r="MUF890" s="43"/>
      <c r="MUG890" s="43"/>
      <c r="MUH890" s="43"/>
      <c r="MUI890" s="43"/>
      <c r="MUJ890" s="43"/>
      <c r="MUK890" s="43"/>
      <c r="MUL890" s="43"/>
      <c r="MUM890" s="43"/>
      <c r="MUN890" s="43"/>
      <c r="MUO890" s="43"/>
      <c r="MUP890" s="43"/>
      <c r="MUQ890" s="43"/>
      <c r="MUR890" s="43"/>
      <c r="MUS890" s="43"/>
      <c r="MUT890" s="43"/>
      <c r="MUU890" s="43"/>
      <c r="MUV890" s="43"/>
      <c r="MUW890" s="43"/>
      <c r="MUX890" s="43"/>
      <c r="MUY890" s="43"/>
      <c r="MUZ890" s="43"/>
      <c r="MVA890" s="43"/>
      <c r="MVB890" s="43"/>
      <c r="MVC890" s="43"/>
      <c r="MVD890" s="43"/>
      <c r="MVE890" s="43"/>
      <c r="MVF890" s="43"/>
      <c r="MVG890" s="43"/>
      <c r="MVH890" s="43"/>
      <c r="MVI890" s="43"/>
      <c r="MVJ890" s="43"/>
      <c r="MVK890" s="43"/>
      <c r="MVL890" s="43"/>
      <c r="MVM890" s="43"/>
      <c r="MVN890" s="43"/>
      <c r="MVO890" s="43"/>
      <c r="MVP890" s="43"/>
      <c r="MVQ890" s="43"/>
      <c r="MVR890" s="43"/>
      <c r="MVS890" s="43"/>
      <c r="MVT890" s="43"/>
      <c r="MVU890" s="43"/>
      <c r="MVV890" s="43"/>
      <c r="MVW890" s="43"/>
      <c r="MVX890" s="43"/>
      <c r="MVY890" s="43"/>
      <c r="MVZ890" s="43"/>
      <c r="MWA890" s="43"/>
      <c r="MWB890" s="43"/>
      <c r="MWC890" s="43"/>
      <c r="MWD890" s="43"/>
      <c r="MWE890" s="43"/>
      <c r="MWF890" s="43"/>
      <c r="MWG890" s="43"/>
      <c r="MWH890" s="43"/>
      <c r="MWI890" s="43"/>
      <c r="MWJ890" s="43"/>
      <c r="MWK890" s="43"/>
      <c r="MWL890" s="43"/>
      <c r="MWM890" s="43"/>
      <c r="MWN890" s="43"/>
      <c r="MWO890" s="43"/>
      <c r="MWP890" s="43"/>
      <c r="MWQ890" s="43"/>
      <c r="MWR890" s="43"/>
      <c r="MWS890" s="43"/>
      <c r="MWT890" s="43"/>
      <c r="MWU890" s="43"/>
      <c r="MWV890" s="43"/>
      <c r="MWW890" s="43"/>
      <c r="MWX890" s="43"/>
      <c r="MWY890" s="43"/>
      <c r="MWZ890" s="43"/>
      <c r="MXA890" s="43"/>
      <c r="MXB890" s="43"/>
      <c r="MXC890" s="43"/>
      <c r="MXD890" s="43"/>
      <c r="MXE890" s="43"/>
      <c r="MXF890" s="43"/>
      <c r="MXG890" s="43"/>
      <c r="MXH890" s="43"/>
      <c r="MXI890" s="43"/>
      <c r="MXJ890" s="43"/>
      <c r="MXK890" s="43"/>
      <c r="MXL890" s="43"/>
      <c r="MXM890" s="43"/>
      <c r="MXN890" s="43"/>
      <c r="MXO890" s="43"/>
      <c r="MXP890" s="43"/>
      <c r="MXQ890" s="43"/>
      <c r="MXR890" s="43"/>
      <c r="MXS890" s="43"/>
      <c r="MXT890" s="43"/>
      <c r="MXU890" s="43"/>
      <c r="MXV890" s="43"/>
      <c r="MXW890" s="43"/>
      <c r="MXX890" s="43"/>
      <c r="MXY890" s="43"/>
      <c r="MXZ890" s="43"/>
      <c r="MYA890" s="43"/>
      <c r="MYB890" s="43"/>
      <c r="MYC890" s="43"/>
      <c r="MYD890" s="43"/>
      <c r="MYE890" s="43"/>
      <c r="MYF890" s="43"/>
      <c r="MYG890" s="43"/>
      <c r="MYH890" s="43"/>
      <c r="MYI890" s="43"/>
      <c r="MYJ890" s="43"/>
      <c r="MYK890" s="43"/>
      <c r="MYL890" s="43"/>
      <c r="MYM890" s="43"/>
      <c r="MYN890" s="43"/>
      <c r="MYO890" s="43"/>
      <c r="MYP890" s="43"/>
      <c r="MYQ890" s="43"/>
      <c r="MYR890" s="43"/>
      <c r="MYS890" s="43"/>
      <c r="MYT890" s="43"/>
      <c r="MYU890" s="43"/>
      <c r="MYV890" s="43"/>
      <c r="MYW890" s="43"/>
      <c r="MYX890" s="43"/>
      <c r="MYY890" s="43"/>
      <c r="MYZ890" s="43"/>
      <c r="MZA890" s="43"/>
      <c r="MZB890" s="43"/>
      <c r="MZC890" s="43"/>
      <c r="MZD890" s="43"/>
      <c r="MZE890" s="43"/>
      <c r="MZF890" s="43"/>
      <c r="MZG890" s="43"/>
      <c r="MZH890" s="43"/>
      <c r="MZI890" s="43"/>
      <c r="MZJ890" s="43"/>
      <c r="MZK890" s="43"/>
      <c r="MZL890" s="43"/>
      <c r="MZM890" s="43"/>
      <c r="MZN890" s="43"/>
      <c r="MZO890" s="43"/>
      <c r="MZP890" s="43"/>
      <c r="MZQ890" s="43"/>
      <c r="MZR890" s="43"/>
      <c r="MZS890" s="43"/>
      <c r="MZT890" s="43"/>
      <c r="MZU890" s="43"/>
      <c r="MZV890" s="43"/>
      <c r="MZW890" s="43"/>
      <c r="MZX890" s="43"/>
      <c r="MZY890" s="43"/>
      <c r="MZZ890" s="43"/>
      <c r="NAA890" s="43"/>
      <c r="NAB890" s="43"/>
      <c r="NAC890" s="43"/>
      <c r="NAD890" s="43"/>
      <c r="NAE890" s="43"/>
      <c r="NAF890" s="43"/>
      <c r="NAG890" s="43"/>
      <c r="NAH890" s="43"/>
      <c r="NAI890" s="43"/>
      <c r="NAJ890" s="43"/>
      <c r="NAK890" s="43"/>
      <c r="NAL890" s="43"/>
      <c r="NAM890" s="43"/>
      <c r="NAN890" s="43"/>
      <c r="NAO890" s="43"/>
      <c r="NAP890" s="43"/>
      <c r="NAQ890" s="43"/>
      <c r="NAR890" s="43"/>
      <c r="NAS890" s="43"/>
      <c r="NAT890" s="43"/>
      <c r="NAU890" s="43"/>
      <c r="NAV890" s="43"/>
      <c r="NAW890" s="43"/>
      <c r="NAX890" s="43"/>
      <c r="NAY890" s="43"/>
      <c r="NAZ890" s="43"/>
      <c r="NBA890" s="43"/>
      <c r="NBB890" s="43"/>
      <c r="NBC890" s="43"/>
      <c r="NBD890" s="43"/>
      <c r="NBE890" s="43"/>
      <c r="NBF890" s="43"/>
      <c r="NBG890" s="43"/>
      <c r="NBH890" s="43"/>
      <c r="NBI890" s="43"/>
      <c r="NBJ890" s="43"/>
      <c r="NBK890" s="43"/>
      <c r="NBL890" s="43"/>
      <c r="NBM890" s="43"/>
      <c r="NBN890" s="43"/>
      <c r="NBO890" s="43"/>
      <c r="NBP890" s="43"/>
      <c r="NBQ890" s="43"/>
      <c r="NBR890" s="43"/>
      <c r="NBS890" s="43"/>
      <c r="NBT890" s="43"/>
      <c r="NBU890" s="43"/>
      <c r="NBV890" s="43"/>
      <c r="NBW890" s="43"/>
      <c r="NBX890" s="43"/>
      <c r="NBY890" s="43"/>
      <c r="NBZ890" s="43"/>
      <c r="NCA890" s="43"/>
      <c r="NCB890" s="43"/>
      <c r="NCC890" s="43"/>
      <c r="NCD890" s="43"/>
      <c r="NCE890" s="43"/>
      <c r="NCF890" s="43"/>
      <c r="NCG890" s="43"/>
      <c r="NCH890" s="43"/>
      <c r="NCI890" s="43"/>
      <c r="NCJ890" s="43"/>
      <c r="NCK890" s="43"/>
      <c r="NCL890" s="43"/>
      <c r="NCM890" s="43"/>
      <c r="NCN890" s="43"/>
      <c r="NCO890" s="43"/>
      <c r="NCP890" s="43"/>
      <c r="NCQ890" s="43"/>
      <c r="NCR890" s="43"/>
      <c r="NCS890" s="43"/>
      <c r="NCT890" s="43"/>
      <c r="NCU890" s="43"/>
      <c r="NCV890" s="43"/>
      <c r="NCW890" s="43"/>
      <c r="NCX890" s="43"/>
      <c r="NCY890" s="43"/>
      <c r="NCZ890" s="43"/>
      <c r="NDA890" s="43"/>
      <c r="NDB890" s="43"/>
      <c r="NDC890" s="43"/>
      <c r="NDD890" s="43"/>
      <c r="NDE890" s="43"/>
      <c r="NDF890" s="43"/>
      <c r="NDG890" s="43"/>
      <c r="NDH890" s="43"/>
      <c r="NDI890" s="43"/>
      <c r="NDJ890" s="43"/>
      <c r="NDK890" s="43"/>
      <c r="NDL890" s="43"/>
      <c r="NDM890" s="43"/>
      <c r="NDN890" s="43"/>
      <c r="NDO890" s="43"/>
      <c r="NDP890" s="43"/>
      <c r="NDQ890" s="43"/>
      <c r="NDR890" s="43"/>
      <c r="NDS890" s="43"/>
      <c r="NDT890" s="43"/>
      <c r="NDU890" s="43"/>
      <c r="NDV890" s="43"/>
      <c r="NDW890" s="43"/>
      <c r="NDX890" s="43"/>
      <c r="NDY890" s="43"/>
      <c r="NDZ890" s="43"/>
      <c r="NEA890" s="43"/>
      <c r="NEB890" s="43"/>
      <c r="NEC890" s="43"/>
      <c r="NED890" s="43"/>
      <c r="NEE890" s="43"/>
      <c r="NEF890" s="43"/>
      <c r="NEG890" s="43"/>
      <c r="NEH890" s="43"/>
      <c r="NEI890" s="43"/>
      <c r="NEJ890" s="43"/>
      <c r="NEK890" s="43"/>
      <c r="NEL890" s="43"/>
      <c r="NEM890" s="43"/>
      <c r="NEN890" s="43"/>
      <c r="NEO890" s="43"/>
      <c r="NEP890" s="43"/>
      <c r="NEQ890" s="43"/>
      <c r="NER890" s="43"/>
      <c r="NES890" s="43"/>
      <c r="NET890" s="43"/>
      <c r="NEU890" s="43"/>
      <c r="NEV890" s="43"/>
      <c r="NEW890" s="43"/>
      <c r="NEX890" s="43"/>
      <c r="NEY890" s="43"/>
      <c r="NEZ890" s="43"/>
      <c r="NFA890" s="43"/>
      <c r="NFB890" s="43"/>
      <c r="NFC890" s="43"/>
      <c r="NFD890" s="43"/>
      <c r="NFE890" s="43"/>
      <c r="NFF890" s="43"/>
      <c r="NFG890" s="43"/>
      <c r="NFH890" s="43"/>
      <c r="NFI890" s="43"/>
      <c r="NFJ890" s="43"/>
      <c r="NFK890" s="43"/>
      <c r="NFL890" s="43"/>
      <c r="NFM890" s="43"/>
      <c r="NFN890" s="43"/>
      <c r="NFO890" s="43"/>
      <c r="NFP890" s="43"/>
      <c r="NFQ890" s="43"/>
      <c r="NFR890" s="43"/>
      <c r="NFS890" s="43"/>
      <c r="NFT890" s="43"/>
      <c r="NFU890" s="43"/>
      <c r="NFV890" s="43"/>
      <c r="NFW890" s="43"/>
      <c r="NFX890" s="43"/>
      <c r="NFY890" s="43"/>
      <c r="NFZ890" s="43"/>
      <c r="NGA890" s="43"/>
      <c r="NGB890" s="43"/>
      <c r="NGC890" s="43"/>
      <c r="NGD890" s="43"/>
      <c r="NGE890" s="43"/>
      <c r="NGF890" s="43"/>
      <c r="NGG890" s="43"/>
      <c r="NGH890" s="43"/>
      <c r="NGI890" s="43"/>
      <c r="NGJ890" s="43"/>
      <c r="NGK890" s="43"/>
      <c r="NGL890" s="43"/>
      <c r="NGM890" s="43"/>
      <c r="NGN890" s="43"/>
      <c r="NGO890" s="43"/>
      <c r="NGP890" s="43"/>
      <c r="NGQ890" s="43"/>
      <c r="NGR890" s="43"/>
      <c r="NGS890" s="43"/>
      <c r="NGT890" s="43"/>
      <c r="NGU890" s="43"/>
      <c r="NGV890" s="43"/>
      <c r="NGW890" s="43"/>
      <c r="NGX890" s="43"/>
      <c r="NGY890" s="43"/>
      <c r="NGZ890" s="43"/>
      <c r="NHA890" s="43"/>
      <c r="NHB890" s="43"/>
      <c r="NHC890" s="43"/>
      <c r="NHD890" s="43"/>
      <c r="NHE890" s="43"/>
      <c r="NHF890" s="43"/>
      <c r="NHG890" s="43"/>
      <c r="NHH890" s="43"/>
      <c r="NHI890" s="43"/>
      <c r="NHJ890" s="43"/>
      <c r="NHK890" s="43"/>
      <c r="NHL890" s="43"/>
      <c r="NHM890" s="43"/>
      <c r="NHN890" s="43"/>
      <c r="NHO890" s="43"/>
      <c r="NHP890" s="43"/>
      <c r="NHQ890" s="43"/>
      <c r="NHR890" s="43"/>
      <c r="NHS890" s="43"/>
      <c r="NHT890" s="43"/>
      <c r="NHU890" s="43"/>
      <c r="NHV890" s="43"/>
      <c r="NHW890" s="43"/>
      <c r="NHX890" s="43"/>
      <c r="NHY890" s="43"/>
      <c r="NHZ890" s="43"/>
      <c r="NIA890" s="43"/>
      <c r="NIB890" s="43"/>
      <c r="NIC890" s="43"/>
      <c r="NID890" s="43"/>
      <c r="NIE890" s="43"/>
      <c r="NIF890" s="43"/>
      <c r="NIG890" s="43"/>
      <c r="NIH890" s="43"/>
      <c r="NII890" s="43"/>
      <c r="NIJ890" s="43"/>
      <c r="NIK890" s="43"/>
      <c r="NIL890" s="43"/>
      <c r="NIM890" s="43"/>
      <c r="NIN890" s="43"/>
      <c r="NIO890" s="43"/>
      <c r="NIP890" s="43"/>
      <c r="NIQ890" s="43"/>
      <c r="NIR890" s="43"/>
      <c r="NIS890" s="43"/>
      <c r="NIT890" s="43"/>
      <c r="NIU890" s="43"/>
      <c r="NIV890" s="43"/>
      <c r="NIW890" s="43"/>
      <c r="NIX890" s="43"/>
      <c r="NIY890" s="43"/>
      <c r="NIZ890" s="43"/>
      <c r="NJA890" s="43"/>
      <c r="NJB890" s="43"/>
      <c r="NJC890" s="43"/>
      <c r="NJD890" s="43"/>
      <c r="NJE890" s="43"/>
      <c r="NJF890" s="43"/>
      <c r="NJG890" s="43"/>
      <c r="NJH890" s="43"/>
      <c r="NJI890" s="43"/>
      <c r="NJJ890" s="43"/>
      <c r="NJK890" s="43"/>
      <c r="NJL890" s="43"/>
      <c r="NJM890" s="43"/>
      <c r="NJN890" s="43"/>
      <c r="NJO890" s="43"/>
      <c r="NJP890" s="43"/>
      <c r="NJQ890" s="43"/>
      <c r="NJR890" s="43"/>
      <c r="NJS890" s="43"/>
      <c r="NJT890" s="43"/>
      <c r="NJU890" s="43"/>
      <c r="NJV890" s="43"/>
      <c r="NJW890" s="43"/>
      <c r="NJX890" s="43"/>
      <c r="NJY890" s="43"/>
      <c r="NJZ890" s="43"/>
      <c r="NKA890" s="43"/>
      <c r="NKB890" s="43"/>
      <c r="NKC890" s="43"/>
      <c r="NKD890" s="43"/>
      <c r="NKE890" s="43"/>
      <c r="NKF890" s="43"/>
      <c r="NKG890" s="43"/>
      <c r="NKH890" s="43"/>
      <c r="NKI890" s="43"/>
      <c r="NKJ890" s="43"/>
      <c r="NKK890" s="43"/>
      <c r="NKL890" s="43"/>
      <c r="NKM890" s="43"/>
      <c r="NKN890" s="43"/>
      <c r="NKO890" s="43"/>
      <c r="NKP890" s="43"/>
      <c r="NKQ890" s="43"/>
      <c r="NKR890" s="43"/>
      <c r="NKS890" s="43"/>
      <c r="NKT890" s="43"/>
      <c r="NKU890" s="43"/>
      <c r="NKV890" s="43"/>
      <c r="NKW890" s="43"/>
      <c r="NKX890" s="43"/>
      <c r="NKY890" s="43"/>
      <c r="NKZ890" s="43"/>
      <c r="NLA890" s="43"/>
      <c r="NLB890" s="43"/>
      <c r="NLC890" s="43"/>
      <c r="NLD890" s="43"/>
      <c r="NLE890" s="43"/>
      <c r="NLF890" s="43"/>
      <c r="NLG890" s="43"/>
      <c r="NLH890" s="43"/>
      <c r="NLI890" s="43"/>
      <c r="NLJ890" s="43"/>
      <c r="NLK890" s="43"/>
      <c r="NLL890" s="43"/>
      <c r="NLM890" s="43"/>
      <c r="NLN890" s="43"/>
      <c r="NLO890" s="43"/>
      <c r="NLP890" s="43"/>
      <c r="NLQ890" s="43"/>
      <c r="NLR890" s="43"/>
      <c r="NLS890" s="43"/>
      <c r="NLT890" s="43"/>
      <c r="NLU890" s="43"/>
      <c r="NLV890" s="43"/>
      <c r="NLW890" s="43"/>
      <c r="NLX890" s="43"/>
      <c r="NLY890" s="43"/>
      <c r="NLZ890" s="43"/>
      <c r="NMA890" s="43"/>
      <c r="NMB890" s="43"/>
      <c r="NMC890" s="43"/>
      <c r="NMD890" s="43"/>
      <c r="NME890" s="43"/>
      <c r="NMF890" s="43"/>
      <c r="NMG890" s="43"/>
      <c r="NMH890" s="43"/>
      <c r="NMI890" s="43"/>
      <c r="NMJ890" s="43"/>
      <c r="NMK890" s="43"/>
      <c r="NML890" s="43"/>
      <c r="NMM890" s="43"/>
      <c r="NMN890" s="43"/>
      <c r="NMO890" s="43"/>
      <c r="NMP890" s="43"/>
      <c r="NMQ890" s="43"/>
      <c r="NMR890" s="43"/>
      <c r="NMS890" s="43"/>
      <c r="NMT890" s="43"/>
      <c r="NMU890" s="43"/>
      <c r="NMV890" s="43"/>
      <c r="NMW890" s="43"/>
      <c r="NMX890" s="43"/>
      <c r="NMY890" s="43"/>
      <c r="NMZ890" s="43"/>
      <c r="NNA890" s="43"/>
      <c r="NNB890" s="43"/>
      <c r="NNC890" s="43"/>
      <c r="NND890" s="43"/>
      <c r="NNE890" s="43"/>
      <c r="NNF890" s="43"/>
      <c r="NNG890" s="43"/>
      <c r="NNH890" s="43"/>
      <c r="NNI890" s="43"/>
      <c r="NNJ890" s="43"/>
      <c r="NNK890" s="43"/>
      <c r="NNL890" s="43"/>
      <c r="NNM890" s="43"/>
      <c r="NNN890" s="43"/>
      <c r="NNO890" s="43"/>
      <c r="NNP890" s="43"/>
      <c r="NNQ890" s="43"/>
      <c r="NNR890" s="43"/>
      <c r="NNS890" s="43"/>
      <c r="NNT890" s="43"/>
      <c r="NNU890" s="43"/>
      <c r="NNV890" s="43"/>
      <c r="NNW890" s="43"/>
      <c r="NNX890" s="43"/>
      <c r="NNY890" s="43"/>
      <c r="NNZ890" s="43"/>
      <c r="NOA890" s="43"/>
      <c r="NOB890" s="43"/>
      <c r="NOC890" s="43"/>
      <c r="NOD890" s="43"/>
      <c r="NOE890" s="43"/>
      <c r="NOF890" s="43"/>
      <c r="NOG890" s="43"/>
      <c r="NOH890" s="43"/>
      <c r="NOI890" s="43"/>
      <c r="NOJ890" s="43"/>
      <c r="NOK890" s="43"/>
      <c r="NOL890" s="43"/>
      <c r="NOM890" s="43"/>
      <c r="NON890" s="43"/>
      <c r="NOO890" s="43"/>
      <c r="NOP890" s="43"/>
      <c r="NOQ890" s="43"/>
      <c r="NOR890" s="43"/>
      <c r="NOS890" s="43"/>
      <c r="NOT890" s="43"/>
      <c r="NOU890" s="43"/>
      <c r="NOV890" s="43"/>
      <c r="NOW890" s="43"/>
      <c r="NOX890" s="43"/>
      <c r="NOY890" s="43"/>
      <c r="NOZ890" s="43"/>
      <c r="NPA890" s="43"/>
      <c r="NPB890" s="43"/>
      <c r="NPC890" s="43"/>
      <c r="NPD890" s="43"/>
      <c r="NPE890" s="43"/>
      <c r="NPF890" s="43"/>
      <c r="NPG890" s="43"/>
      <c r="NPH890" s="43"/>
      <c r="NPI890" s="43"/>
      <c r="NPJ890" s="43"/>
      <c r="NPK890" s="43"/>
      <c r="NPL890" s="43"/>
      <c r="NPM890" s="43"/>
      <c r="NPN890" s="43"/>
      <c r="NPO890" s="43"/>
      <c r="NPP890" s="43"/>
      <c r="NPQ890" s="43"/>
      <c r="NPR890" s="43"/>
      <c r="NPS890" s="43"/>
      <c r="NPT890" s="43"/>
      <c r="NPU890" s="43"/>
      <c r="NPV890" s="43"/>
      <c r="NPW890" s="43"/>
      <c r="NPX890" s="43"/>
      <c r="NPY890" s="43"/>
      <c r="NPZ890" s="43"/>
      <c r="NQA890" s="43"/>
      <c r="NQB890" s="43"/>
      <c r="NQC890" s="43"/>
      <c r="NQD890" s="43"/>
      <c r="NQE890" s="43"/>
      <c r="NQF890" s="43"/>
      <c r="NQG890" s="43"/>
      <c r="NQH890" s="43"/>
      <c r="NQI890" s="43"/>
      <c r="NQJ890" s="43"/>
      <c r="NQK890" s="43"/>
      <c r="NQL890" s="43"/>
      <c r="NQM890" s="43"/>
      <c r="NQN890" s="43"/>
      <c r="NQO890" s="43"/>
      <c r="NQP890" s="43"/>
      <c r="NQQ890" s="43"/>
      <c r="NQR890" s="43"/>
      <c r="NQS890" s="43"/>
      <c r="NQT890" s="43"/>
      <c r="NQU890" s="43"/>
      <c r="NQV890" s="43"/>
      <c r="NQW890" s="43"/>
      <c r="NQX890" s="43"/>
      <c r="NQY890" s="43"/>
      <c r="NQZ890" s="43"/>
      <c r="NRA890" s="43"/>
      <c r="NRB890" s="43"/>
      <c r="NRC890" s="43"/>
      <c r="NRD890" s="43"/>
      <c r="NRE890" s="43"/>
      <c r="NRF890" s="43"/>
      <c r="NRG890" s="43"/>
      <c r="NRH890" s="43"/>
      <c r="NRI890" s="43"/>
      <c r="NRJ890" s="43"/>
      <c r="NRK890" s="43"/>
      <c r="NRL890" s="43"/>
      <c r="NRM890" s="43"/>
      <c r="NRN890" s="43"/>
      <c r="NRO890" s="43"/>
      <c r="NRP890" s="43"/>
      <c r="NRQ890" s="43"/>
      <c r="NRR890" s="43"/>
      <c r="NRS890" s="43"/>
      <c r="NRT890" s="43"/>
      <c r="NRU890" s="43"/>
      <c r="NRV890" s="43"/>
      <c r="NRW890" s="43"/>
      <c r="NRX890" s="43"/>
      <c r="NRY890" s="43"/>
      <c r="NRZ890" s="43"/>
      <c r="NSA890" s="43"/>
      <c r="NSB890" s="43"/>
      <c r="NSC890" s="43"/>
      <c r="NSD890" s="43"/>
      <c r="NSE890" s="43"/>
      <c r="NSF890" s="43"/>
      <c r="NSG890" s="43"/>
      <c r="NSH890" s="43"/>
      <c r="NSI890" s="43"/>
      <c r="NSJ890" s="43"/>
      <c r="NSK890" s="43"/>
      <c r="NSL890" s="43"/>
      <c r="NSM890" s="43"/>
      <c r="NSN890" s="43"/>
      <c r="NSO890" s="43"/>
      <c r="NSP890" s="43"/>
      <c r="NSQ890" s="43"/>
      <c r="NSR890" s="43"/>
      <c r="NSS890" s="43"/>
      <c r="NST890" s="43"/>
      <c r="NSU890" s="43"/>
      <c r="NSV890" s="43"/>
      <c r="NSW890" s="43"/>
      <c r="NSX890" s="43"/>
      <c r="NSY890" s="43"/>
      <c r="NSZ890" s="43"/>
      <c r="NTA890" s="43"/>
      <c r="NTB890" s="43"/>
      <c r="NTC890" s="43"/>
      <c r="NTD890" s="43"/>
      <c r="NTE890" s="43"/>
      <c r="NTF890" s="43"/>
      <c r="NTG890" s="43"/>
      <c r="NTH890" s="43"/>
      <c r="NTI890" s="43"/>
      <c r="NTJ890" s="43"/>
      <c r="NTK890" s="43"/>
      <c r="NTL890" s="43"/>
      <c r="NTM890" s="43"/>
      <c r="NTN890" s="43"/>
      <c r="NTO890" s="43"/>
      <c r="NTP890" s="43"/>
      <c r="NTQ890" s="43"/>
      <c r="NTR890" s="43"/>
      <c r="NTS890" s="43"/>
      <c r="NTT890" s="43"/>
      <c r="NTU890" s="43"/>
      <c r="NTV890" s="43"/>
      <c r="NTW890" s="43"/>
      <c r="NTX890" s="43"/>
      <c r="NTY890" s="43"/>
      <c r="NTZ890" s="43"/>
      <c r="NUA890" s="43"/>
      <c r="NUB890" s="43"/>
      <c r="NUC890" s="43"/>
      <c r="NUD890" s="43"/>
      <c r="NUE890" s="43"/>
      <c r="NUF890" s="43"/>
      <c r="NUG890" s="43"/>
      <c r="NUH890" s="43"/>
      <c r="NUI890" s="43"/>
      <c r="NUJ890" s="43"/>
      <c r="NUK890" s="43"/>
      <c r="NUL890" s="43"/>
      <c r="NUM890" s="43"/>
      <c r="NUN890" s="43"/>
      <c r="NUO890" s="43"/>
      <c r="NUP890" s="43"/>
      <c r="NUQ890" s="43"/>
      <c r="NUR890" s="43"/>
      <c r="NUS890" s="43"/>
      <c r="NUT890" s="43"/>
      <c r="NUU890" s="43"/>
      <c r="NUV890" s="43"/>
      <c r="NUW890" s="43"/>
      <c r="NUX890" s="43"/>
      <c r="NUY890" s="43"/>
      <c r="NUZ890" s="43"/>
      <c r="NVA890" s="43"/>
      <c r="NVB890" s="43"/>
      <c r="NVC890" s="43"/>
      <c r="NVD890" s="43"/>
      <c r="NVE890" s="43"/>
      <c r="NVF890" s="43"/>
      <c r="NVG890" s="43"/>
      <c r="NVH890" s="43"/>
      <c r="NVI890" s="43"/>
      <c r="NVJ890" s="43"/>
      <c r="NVK890" s="43"/>
      <c r="NVL890" s="43"/>
      <c r="NVM890" s="43"/>
      <c r="NVN890" s="43"/>
      <c r="NVO890" s="43"/>
      <c r="NVP890" s="43"/>
      <c r="NVQ890" s="43"/>
      <c r="NVR890" s="43"/>
      <c r="NVS890" s="43"/>
      <c r="NVT890" s="43"/>
      <c r="NVU890" s="43"/>
      <c r="NVV890" s="43"/>
      <c r="NVW890" s="43"/>
      <c r="NVX890" s="43"/>
      <c r="NVY890" s="43"/>
      <c r="NVZ890" s="43"/>
      <c r="NWA890" s="43"/>
      <c r="NWB890" s="43"/>
      <c r="NWC890" s="43"/>
      <c r="NWD890" s="43"/>
      <c r="NWE890" s="43"/>
      <c r="NWF890" s="43"/>
      <c r="NWG890" s="43"/>
      <c r="NWH890" s="43"/>
      <c r="NWI890" s="43"/>
      <c r="NWJ890" s="43"/>
      <c r="NWK890" s="43"/>
      <c r="NWL890" s="43"/>
      <c r="NWM890" s="43"/>
      <c r="NWN890" s="43"/>
      <c r="NWO890" s="43"/>
      <c r="NWP890" s="43"/>
      <c r="NWQ890" s="43"/>
      <c r="NWR890" s="43"/>
      <c r="NWS890" s="43"/>
      <c r="NWT890" s="43"/>
      <c r="NWU890" s="43"/>
      <c r="NWV890" s="43"/>
      <c r="NWW890" s="43"/>
      <c r="NWX890" s="43"/>
      <c r="NWY890" s="43"/>
      <c r="NWZ890" s="43"/>
      <c r="NXA890" s="43"/>
      <c r="NXB890" s="43"/>
      <c r="NXC890" s="43"/>
      <c r="NXD890" s="43"/>
      <c r="NXE890" s="43"/>
      <c r="NXF890" s="43"/>
      <c r="NXG890" s="43"/>
      <c r="NXH890" s="43"/>
      <c r="NXI890" s="43"/>
      <c r="NXJ890" s="43"/>
      <c r="NXK890" s="43"/>
      <c r="NXL890" s="43"/>
      <c r="NXM890" s="43"/>
      <c r="NXN890" s="43"/>
      <c r="NXO890" s="43"/>
      <c r="NXP890" s="43"/>
      <c r="NXQ890" s="43"/>
      <c r="NXR890" s="43"/>
      <c r="NXS890" s="43"/>
      <c r="NXT890" s="43"/>
      <c r="NXU890" s="43"/>
      <c r="NXV890" s="43"/>
      <c r="NXW890" s="43"/>
      <c r="NXX890" s="43"/>
      <c r="NXY890" s="43"/>
      <c r="NXZ890" s="43"/>
      <c r="NYA890" s="43"/>
      <c r="NYB890" s="43"/>
      <c r="NYC890" s="43"/>
      <c r="NYD890" s="43"/>
      <c r="NYE890" s="43"/>
      <c r="NYF890" s="43"/>
      <c r="NYG890" s="43"/>
      <c r="NYH890" s="43"/>
      <c r="NYI890" s="43"/>
      <c r="NYJ890" s="43"/>
      <c r="NYK890" s="43"/>
      <c r="NYL890" s="43"/>
      <c r="NYM890" s="43"/>
      <c r="NYN890" s="43"/>
      <c r="NYO890" s="43"/>
      <c r="NYP890" s="43"/>
      <c r="NYQ890" s="43"/>
      <c r="NYR890" s="43"/>
      <c r="NYS890" s="43"/>
      <c r="NYT890" s="43"/>
      <c r="NYU890" s="43"/>
      <c r="NYV890" s="43"/>
      <c r="NYW890" s="43"/>
      <c r="NYX890" s="43"/>
      <c r="NYY890" s="43"/>
      <c r="NYZ890" s="43"/>
      <c r="NZA890" s="43"/>
      <c r="NZB890" s="43"/>
      <c r="NZC890" s="43"/>
      <c r="NZD890" s="43"/>
      <c r="NZE890" s="43"/>
      <c r="NZF890" s="43"/>
      <c r="NZG890" s="43"/>
      <c r="NZH890" s="43"/>
      <c r="NZI890" s="43"/>
      <c r="NZJ890" s="43"/>
      <c r="NZK890" s="43"/>
      <c r="NZL890" s="43"/>
      <c r="NZM890" s="43"/>
      <c r="NZN890" s="43"/>
      <c r="NZO890" s="43"/>
      <c r="NZP890" s="43"/>
      <c r="NZQ890" s="43"/>
      <c r="NZR890" s="43"/>
      <c r="NZS890" s="43"/>
      <c r="NZT890" s="43"/>
      <c r="NZU890" s="43"/>
      <c r="NZV890" s="43"/>
      <c r="NZW890" s="43"/>
      <c r="NZX890" s="43"/>
      <c r="NZY890" s="43"/>
      <c r="NZZ890" s="43"/>
      <c r="OAA890" s="43"/>
      <c r="OAB890" s="43"/>
      <c r="OAC890" s="43"/>
      <c r="OAD890" s="43"/>
      <c r="OAE890" s="43"/>
      <c r="OAF890" s="43"/>
      <c r="OAG890" s="43"/>
      <c r="OAH890" s="43"/>
      <c r="OAI890" s="43"/>
      <c r="OAJ890" s="43"/>
      <c r="OAK890" s="43"/>
      <c r="OAL890" s="43"/>
      <c r="OAM890" s="43"/>
      <c r="OAN890" s="43"/>
      <c r="OAO890" s="43"/>
      <c r="OAP890" s="43"/>
      <c r="OAQ890" s="43"/>
      <c r="OAR890" s="43"/>
      <c r="OAS890" s="43"/>
      <c r="OAT890" s="43"/>
      <c r="OAU890" s="43"/>
      <c r="OAV890" s="43"/>
      <c r="OAW890" s="43"/>
      <c r="OAX890" s="43"/>
      <c r="OAY890" s="43"/>
      <c r="OAZ890" s="43"/>
      <c r="OBA890" s="43"/>
      <c r="OBB890" s="43"/>
      <c r="OBC890" s="43"/>
      <c r="OBD890" s="43"/>
      <c r="OBE890" s="43"/>
      <c r="OBF890" s="43"/>
      <c r="OBG890" s="43"/>
      <c r="OBH890" s="43"/>
      <c r="OBI890" s="43"/>
      <c r="OBJ890" s="43"/>
      <c r="OBK890" s="43"/>
      <c r="OBL890" s="43"/>
      <c r="OBM890" s="43"/>
      <c r="OBN890" s="43"/>
      <c r="OBO890" s="43"/>
      <c r="OBP890" s="43"/>
      <c r="OBQ890" s="43"/>
      <c r="OBR890" s="43"/>
      <c r="OBS890" s="43"/>
      <c r="OBT890" s="43"/>
      <c r="OBU890" s="43"/>
      <c r="OBV890" s="43"/>
      <c r="OBW890" s="43"/>
      <c r="OBX890" s="43"/>
      <c r="OBY890" s="43"/>
      <c r="OBZ890" s="43"/>
      <c r="OCA890" s="43"/>
      <c r="OCB890" s="43"/>
      <c r="OCC890" s="43"/>
      <c r="OCD890" s="43"/>
      <c r="OCE890" s="43"/>
      <c r="OCF890" s="43"/>
      <c r="OCG890" s="43"/>
      <c r="OCH890" s="43"/>
      <c r="OCI890" s="43"/>
      <c r="OCJ890" s="43"/>
      <c r="OCK890" s="43"/>
      <c r="OCL890" s="43"/>
      <c r="OCM890" s="43"/>
      <c r="OCN890" s="43"/>
      <c r="OCO890" s="43"/>
      <c r="OCP890" s="43"/>
      <c r="OCQ890" s="43"/>
      <c r="OCR890" s="43"/>
      <c r="OCS890" s="43"/>
      <c r="OCT890" s="43"/>
      <c r="OCU890" s="43"/>
      <c r="OCV890" s="43"/>
      <c r="OCW890" s="43"/>
      <c r="OCX890" s="43"/>
      <c r="OCY890" s="43"/>
      <c r="OCZ890" s="43"/>
      <c r="ODA890" s="43"/>
      <c r="ODB890" s="43"/>
      <c r="ODC890" s="43"/>
      <c r="ODD890" s="43"/>
      <c r="ODE890" s="43"/>
      <c r="ODF890" s="43"/>
      <c r="ODG890" s="43"/>
      <c r="ODH890" s="43"/>
      <c r="ODI890" s="43"/>
      <c r="ODJ890" s="43"/>
      <c r="ODK890" s="43"/>
      <c r="ODL890" s="43"/>
      <c r="ODM890" s="43"/>
      <c r="ODN890" s="43"/>
      <c r="ODO890" s="43"/>
      <c r="ODP890" s="43"/>
      <c r="ODQ890" s="43"/>
      <c r="ODR890" s="43"/>
      <c r="ODS890" s="43"/>
      <c r="ODT890" s="43"/>
      <c r="ODU890" s="43"/>
      <c r="ODV890" s="43"/>
      <c r="ODW890" s="43"/>
      <c r="ODX890" s="43"/>
      <c r="ODY890" s="43"/>
      <c r="ODZ890" s="43"/>
      <c r="OEA890" s="43"/>
      <c r="OEB890" s="43"/>
      <c r="OEC890" s="43"/>
      <c r="OED890" s="43"/>
      <c r="OEE890" s="43"/>
      <c r="OEF890" s="43"/>
      <c r="OEG890" s="43"/>
      <c r="OEH890" s="43"/>
      <c r="OEI890" s="43"/>
      <c r="OEJ890" s="43"/>
      <c r="OEK890" s="43"/>
      <c r="OEL890" s="43"/>
      <c r="OEM890" s="43"/>
      <c r="OEN890" s="43"/>
      <c r="OEO890" s="43"/>
      <c r="OEP890" s="43"/>
      <c r="OEQ890" s="43"/>
      <c r="OER890" s="43"/>
      <c r="OES890" s="43"/>
      <c r="OET890" s="43"/>
      <c r="OEU890" s="43"/>
      <c r="OEV890" s="43"/>
      <c r="OEW890" s="43"/>
      <c r="OEX890" s="43"/>
      <c r="OEY890" s="43"/>
      <c r="OEZ890" s="43"/>
      <c r="OFA890" s="43"/>
      <c r="OFB890" s="43"/>
      <c r="OFC890" s="43"/>
      <c r="OFD890" s="43"/>
      <c r="OFE890" s="43"/>
      <c r="OFF890" s="43"/>
      <c r="OFG890" s="43"/>
      <c r="OFH890" s="43"/>
      <c r="OFI890" s="43"/>
      <c r="OFJ890" s="43"/>
      <c r="OFK890" s="43"/>
      <c r="OFL890" s="43"/>
      <c r="OFM890" s="43"/>
      <c r="OFN890" s="43"/>
      <c r="OFO890" s="43"/>
      <c r="OFP890" s="43"/>
      <c r="OFQ890" s="43"/>
      <c r="OFR890" s="43"/>
      <c r="OFS890" s="43"/>
      <c r="OFT890" s="43"/>
      <c r="OFU890" s="43"/>
      <c r="OFV890" s="43"/>
      <c r="OFW890" s="43"/>
      <c r="OFX890" s="43"/>
      <c r="OFY890" s="43"/>
      <c r="OFZ890" s="43"/>
      <c r="OGA890" s="43"/>
      <c r="OGB890" s="43"/>
      <c r="OGC890" s="43"/>
      <c r="OGD890" s="43"/>
      <c r="OGE890" s="43"/>
      <c r="OGF890" s="43"/>
      <c r="OGG890" s="43"/>
      <c r="OGH890" s="43"/>
      <c r="OGI890" s="43"/>
      <c r="OGJ890" s="43"/>
      <c r="OGK890" s="43"/>
      <c r="OGL890" s="43"/>
      <c r="OGM890" s="43"/>
      <c r="OGN890" s="43"/>
      <c r="OGO890" s="43"/>
      <c r="OGP890" s="43"/>
      <c r="OGQ890" s="43"/>
      <c r="OGR890" s="43"/>
      <c r="OGS890" s="43"/>
      <c r="OGT890" s="43"/>
      <c r="OGU890" s="43"/>
      <c r="OGV890" s="43"/>
      <c r="OGW890" s="43"/>
      <c r="OGX890" s="43"/>
      <c r="OGY890" s="43"/>
      <c r="OGZ890" s="43"/>
      <c r="OHA890" s="43"/>
      <c r="OHB890" s="43"/>
      <c r="OHC890" s="43"/>
      <c r="OHD890" s="43"/>
      <c r="OHE890" s="43"/>
      <c r="OHF890" s="43"/>
      <c r="OHG890" s="43"/>
      <c r="OHH890" s="43"/>
      <c r="OHI890" s="43"/>
      <c r="OHJ890" s="43"/>
      <c r="OHK890" s="43"/>
      <c r="OHL890" s="43"/>
      <c r="OHM890" s="43"/>
      <c r="OHN890" s="43"/>
      <c r="OHO890" s="43"/>
      <c r="OHP890" s="43"/>
      <c r="OHQ890" s="43"/>
      <c r="OHR890" s="43"/>
      <c r="OHS890" s="43"/>
      <c r="OHT890" s="43"/>
      <c r="OHU890" s="43"/>
      <c r="OHV890" s="43"/>
      <c r="OHW890" s="43"/>
      <c r="OHX890" s="43"/>
      <c r="OHY890" s="43"/>
      <c r="OHZ890" s="43"/>
      <c r="OIA890" s="43"/>
      <c r="OIB890" s="43"/>
      <c r="OIC890" s="43"/>
      <c r="OID890" s="43"/>
      <c r="OIE890" s="43"/>
      <c r="OIF890" s="43"/>
      <c r="OIG890" s="43"/>
      <c r="OIH890" s="43"/>
      <c r="OII890" s="43"/>
      <c r="OIJ890" s="43"/>
      <c r="OIK890" s="43"/>
      <c r="OIL890" s="43"/>
      <c r="OIM890" s="43"/>
      <c r="OIN890" s="43"/>
      <c r="OIO890" s="43"/>
      <c r="OIP890" s="43"/>
      <c r="OIQ890" s="43"/>
      <c r="OIR890" s="43"/>
      <c r="OIS890" s="43"/>
      <c r="OIT890" s="43"/>
      <c r="OIU890" s="43"/>
      <c r="OIV890" s="43"/>
      <c r="OIW890" s="43"/>
      <c r="OIX890" s="43"/>
      <c r="OIY890" s="43"/>
      <c r="OIZ890" s="43"/>
      <c r="OJA890" s="43"/>
      <c r="OJB890" s="43"/>
      <c r="OJC890" s="43"/>
      <c r="OJD890" s="43"/>
      <c r="OJE890" s="43"/>
      <c r="OJF890" s="43"/>
      <c r="OJG890" s="43"/>
      <c r="OJH890" s="43"/>
      <c r="OJI890" s="43"/>
      <c r="OJJ890" s="43"/>
      <c r="OJK890" s="43"/>
      <c r="OJL890" s="43"/>
      <c r="OJM890" s="43"/>
      <c r="OJN890" s="43"/>
      <c r="OJO890" s="43"/>
      <c r="OJP890" s="43"/>
      <c r="OJQ890" s="43"/>
      <c r="OJR890" s="43"/>
      <c r="OJS890" s="43"/>
      <c r="OJT890" s="43"/>
      <c r="OJU890" s="43"/>
      <c r="OJV890" s="43"/>
      <c r="OJW890" s="43"/>
      <c r="OJX890" s="43"/>
      <c r="OJY890" s="43"/>
      <c r="OJZ890" s="43"/>
      <c r="OKA890" s="43"/>
      <c r="OKB890" s="43"/>
      <c r="OKC890" s="43"/>
      <c r="OKD890" s="43"/>
      <c r="OKE890" s="43"/>
      <c r="OKF890" s="43"/>
      <c r="OKG890" s="43"/>
      <c r="OKH890" s="43"/>
      <c r="OKI890" s="43"/>
      <c r="OKJ890" s="43"/>
      <c r="OKK890" s="43"/>
      <c r="OKL890" s="43"/>
      <c r="OKM890" s="43"/>
      <c r="OKN890" s="43"/>
      <c r="OKO890" s="43"/>
      <c r="OKP890" s="43"/>
      <c r="OKQ890" s="43"/>
      <c r="OKR890" s="43"/>
      <c r="OKS890" s="43"/>
      <c r="OKT890" s="43"/>
      <c r="OKU890" s="43"/>
      <c r="OKV890" s="43"/>
      <c r="OKW890" s="43"/>
      <c r="OKX890" s="43"/>
      <c r="OKY890" s="43"/>
      <c r="OKZ890" s="43"/>
      <c r="OLA890" s="43"/>
      <c r="OLB890" s="43"/>
      <c r="OLC890" s="43"/>
      <c r="OLD890" s="43"/>
      <c r="OLE890" s="43"/>
      <c r="OLF890" s="43"/>
      <c r="OLG890" s="43"/>
      <c r="OLH890" s="43"/>
      <c r="OLI890" s="43"/>
      <c r="OLJ890" s="43"/>
      <c r="OLK890" s="43"/>
      <c r="OLL890" s="43"/>
      <c r="OLM890" s="43"/>
      <c r="OLN890" s="43"/>
      <c r="OLO890" s="43"/>
      <c r="OLP890" s="43"/>
      <c r="OLQ890" s="43"/>
      <c r="OLR890" s="43"/>
      <c r="OLS890" s="43"/>
      <c r="OLT890" s="43"/>
      <c r="OLU890" s="43"/>
      <c r="OLV890" s="43"/>
      <c r="OLW890" s="43"/>
      <c r="OLX890" s="43"/>
      <c r="OLY890" s="43"/>
      <c r="OLZ890" s="43"/>
      <c r="OMA890" s="43"/>
      <c r="OMB890" s="43"/>
      <c r="OMC890" s="43"/>
      <c r="OMD890" s="43"/>
      <c r="OME890" s="43"/>
      <c r="OMF890" s="43"/>
      <c r="OMG890" s="43"/>
      <c r="OMH890" s="43"/>
      <c r="OMI890" s="43"/>
      <c r="OMJ890" s="43"/>
      <c r="OMK890" s="43"/>
      <c r="OML890" s="43"/>
      <c r="OMM890" s="43"/>
      <c r="OMN890" s="43"/>
      <c r="OMO890" s="43"/>
      <c r="OMP890" s="43"/>
      <c r="OMQ890" s="43"/>
      <c r="OMR890" s="43"/>
      <c r="OMS890" s="43"/>
      <c r="OMT890" s="43"/>
      <c r="OMU890" s="43"/>
      <c r="OMV890" s="43"/>
      <c r="OMW890" s="43"/>
      <c r="OMX890" s="43"/>
      <c r="OMY890" s="43"/>
      <c r="OMZ890" s="43"/>
      <c r="ONA890" s="43"/>
      <c r="ONB890" s="43"/>
      <c r="ONC890" s="43"/>
      <c r="OND890" s="43"/>
      <c r="ONE890" s="43"/>
      <c r="ONF890" s="43"/>
      <c r="ONG890" s="43"/>
      <c r="ONH890" s="43"/>
      <c r="ONI890" s="43"/>
      <c r="ONJ890" s="43"/>
      <c r="ONK890" s="43"/>
      <c r="ONL890" s="43"/>
      <c r="ONM890" s="43"/>
      <c r="ONN890" s="43"/>
      <c r="ONO890" s="43"/>
      <c r="ONP890" s="43"/>
      <c r="ONQ890" s="43"/>
      <c r="ONR890" s="43"/>
      <c r="ONS890" s="43"/>
      <c r="ONT890" s="43"/>
      <c r="ONU890" s="43"/>
      <c r="ONV890" s="43"/>
      <c r="ONW890" s="43"/>
      <c r="ONX890" s="43"/>
      <c r="ONY890" s="43"/>
      <c r="ONZ890" s="43"/>
      <c r="OOA890" s="43"/>
      <c r="OOB890" s="43"/>
      <c r="OOC890" s="43"/>
      <c r="OOD890" s="43"/>
      <c r="OOE890" s="43"/>
      <c r="OOF890" s="43"/>
      <c r="OOG890" s="43"/>
      <c r="OOH890" s="43"/>
      <c r="OOI890" s="43"/>
      <c r="OOJ890" s="43"/>
      <c r="OOK890" s="43"/>
      <c r="OOL890" s="43"/>
      <c r="OOM890" s="43"/>
      <c r="OON890" s="43"/>
      <c r="OOO890" s="43"/>
      <c r="OOP890" s="43"/>
      <c r="OOQ890" s="43"/>
      <c r="OOR890" s="43"/>
      <c r="OOS890" s="43"/>
      <c r="OOT890" s="43"/>
      <c r="OOU890" s="43"/>
      <c r="OOV890" s="43"/>
      <c r="OOW890" s="43"/>
      <c r="OOX890" s="43"/>
      <c r="OOY890" s="43"/>
      <c r="OOZ890" s="43"/>
      <c r="OPA890" s="43"/>
      <c r="OPB890" s="43"/>
      <c r="OPC890" s="43"/>
      <c r="OPD890" s="43"/>
      <c r="OPE890" s="43"/>
      <c r="OPF890" s="43"/>
      <c r="OPG890" s="43"/>
      <c r="OPH890" s="43"/>
      <c r="OPI890" s="43"/>
      <c r="OPJ890" s="43"/>
      <c r="OPK890" s="43"/>
      <c r="OPL890" s="43"/>
      <c r="OPM890" s="43"/>
      <c r="OPN890" s="43"/>
      <c r="OPO890" s="43"/>
      <c r="OPP890" s="43"/>
      <c r="OPQ890" s="43"/>
      <c r="OPR890" s="43"/>
      <c r="OPS890" s="43"/>
      <c r="OPT890" s="43"/>
      <c r="OPU890" s="43"/>
      <c r="OPV890" s="43"/>
      <c r="OPW890" s="43"/>
      <c r="OPX890" s="43"/>
      <c r="OPY890" s="43"/>
      <c r="OPZ890" s="43"/>
      <c r="OQA890" s="43"/>
      <c r="OQB890" s="43"/>
      <c r="OQC890" s="43"/>
      <c r="OQD890" s="43"/>
      <c r="OQE890" s="43"/>
      <c r="OQF890" s="43"/>
      <c r="OQG890" s="43"/>
      <c r="OQH890" s="43"/>
      <c r="OQI890" s="43"/>
      <c r="OQJ890" s="43"/>
      <c r="OQK890" s="43"/>
      <c r="OQL890" s="43"/>
      <c r="OQM890" s="43"/>
      <c r="OQN890" s="43"/>
      <c r="OQO890" s="43"/>
      <c r="OQP890" s="43"/>
      <c r="OQQ890" s="43"/>
      <c r="OQR890" s="43"/>
      <c r="OQS890" s="43"/>
      <c r="OQT890" s="43"/>
      <c r="OQU890" s="43"/>
      <c r="OQV890" s="43"/>
      <c r="OQW890" s="43"/>
      <c r="OQX890" s="43"/>
      <c r="OQY890" s="43"/>
      <c r="OQZ890" s="43"/>
      <c r="ORA890" s="43"/>
      <c r="ORB890" s="43"/>
      <c r="ORC890" s="43"/>
      <c r="ORD890" s="43"/>
      <c r="ORE890" s="43"/>
      <c r="ORF890" s="43"/>
      <c r="ORG890" s="43"/>
      <c r="ORH890" s="43"/>
      <c r="ORI890" s="43"/>
      <c r="ORJ890" s="43"/>
      <c r="ORK890" s="43"/>
      <c r="ORL890" s="43"/>
      <c r="ORM890" s="43"/>
      <c r="ORN890" s="43"/>
      <c r="ORO890" s="43"/>
      <c r="ORP890" s="43"/>
      <c r="ORQ890" s="43"/>
      <c r="ORR890" s="43"/>
      <c r="ORS890" s="43"/>
      <c r="ORT890" s="43"/>
      <c r="ORU890" s="43"/>
      <c r="ORV890" s="43"/>
      <c r="ORW890" s="43"/>
      <c r="ORX890" s="43"/>
      <c r="ORY890" s="43"/>
      <c r="ORZ890" s="43"/>
      <c r="OSA890" s="43"/>
      <c r="OSB890" s="43"/>
      <c r="OSC890" s="43"/>
      <c r="OSD890" s="43"/>
      <c r="OSE890" s="43"/>
      <c r="OSF890" s="43"/>
      <c r="OSG890" s="43"/>
      <c r="OSH890" s="43"/>
      <c r="OSI890" s="43"/>
      <c r="OSJ890" s="43"/>
      <c r="OSK890" s="43"/>
      <c r="OSL890" s="43"/>
      <c r="OSM890" s="43"/>
      <c r="OSN890" s="43"/>
      <c r="OSO890" s="43"/>
      <c r="OSP890" s="43"/>
      <c r="OSQ890" s="43"/>
      <c r="OSR890" s="43"/>
      <c r="OSS890" s="43"/>
      <c r="OST890" s="43"/>
      <c r="OSU890" s="43"/>
      <c r="OSV890" s="43"/>
      <c r="OSW890" s="43"/>
      <c r="OSX890" s="43"/>
      <c r="OSY890" s="43"/>
      <c r="OSZ890" s="43"/>
      <c r="OTA890" s="43"/>
      <c r="OTB890" s="43"/>
      <c r="OTC890" s="43"/>
      <c r="OTD890" s="43"/>
      <c r="OTE890" s="43"/>
      <c r="OTF890" s="43"/>
      <c r="OTG890" s="43"/>
      <c r="OTH890" s="43"/>
      <c r="OTI890" s="43"/>
      <c r="OTJ890" s="43"/>
      <c r="OTK890" s="43"/>
      <c r="OTL890" s="43"/>
      <c r="OTM890" s="43"/>
      <c r="OTN890" s="43"/>
      <c r="OTO890" s="43"/>
      <c r="OTP890" s="43"/>
      <c r="OTQ890" s="43"/>
      <c r="OTR890" s="43"/>
      <c r="OTS890" s="43"/>
      <c r="OTT890" s="43"/>
      <c r="OTU890" s="43"/>
      <c r="OTV890" s="43"/>
      <c r="OTW890" s="43"/>
      <c r="OTX890" s="43"/>
      <c r="OTY890" s="43"/>
      <c r="OTZ890" s="43"/>
      <c r="OUA890" s="43"/>
      <c r="OUB890" s="43"/>
      <c r="OUC890" s="43"/>
      <c r="OUD890" s="43"/>
      <c r="OUE890" s="43"/>
      <c r="OUF890" s="43"/>
      <c r="OUG890" s="43"/>
      <c r="OUH890" s="43"/>
      <c r="OUI890" s="43"/>
      <c r="OUJ890" s="43"/>
      <c r="OUK890" s="43"/>
      <c r="OUL890" s="43"/>
      <c r="OUM890" s="43"/>
      <c r="OUN890" s="43"/>
      <c r="OUO890" s="43"/>
      <c r="OUP890" s="43"/>
      <c r="OUQ890" s="43"/>
      <c r="OUR890" s="43"/>
      <c r="OUS890" s="43"/>
      <c r="OUT890" s="43"/>
      <c r="OUU890" s="43"/>
      <c r="OUV890" s="43"/>
      <c r="OUW890" s="43"/>
      <c r="OUX890" s="43"/>
      <c r="OUY890" s="43"/>
      <c r="OUZ890" s="43"/>
      <c r="OVA890" s="43"/>
      <c r="OVB890" s="43"/>
      <c r="OVC890" s="43"/>
      <c r="OVD890" s="43"/>
      <c r="OVE890" s="43"/>
      <c r="OVF890" s="43"/>
      <c r="OVG890" s="43"/>
      <c r="OVH890" s="43"/>
      <c r="OVI890" s="43"/>
      <c r="OVJ890" s="43"/>
      <c r="OVK890" s="43"/>
      <c r="OVL890" s="43"/>
      <c r="OVM890" s="43"/>
      <c r="OVN890" s="43"/>
      <c r="OVO890" s="43"/>
      <c r="OVP890" s="43"/>
      <c r="OVQ890" s="43"/>
      <c r="OVR890" s="43"/>
      <c r="OVS890" s="43"/>
      <c r="OVT890" s="43"/>
      <c r="OVU890" s="43"/>
      <c r="OVV890" s="43"/>
      <c r="OVW890" s="43"/>
      <c r="OVX890" s="43"/>
      <c r="OVY890" s="43"/>
      <c r="OVZ890" s="43"/>
      <c r="OWA890" s="43"/>
      <c r="OWB890" s="43"/>
      <c r="OWC890" s="43"/>
      <c r="OWD890" s="43"/>
      <c r="OWE890" s="43"/>
      <c r="OWF890" s="43"/>
      <c r="OWG890" s="43"/>
      <c r="OWH890" s="43"/>
      <c r="OWI890" s="43"/>
      <c r="OWJ890" s="43"/>
      <c r="OWK890" s="43"/>
      <c r="OWL890" s="43"/>
      <c r="OWM890" s="43"/>
      <c r="OWN890" s="43"/>
      <c r="OWO890" s="43"/>
      <c r="OWP890" s="43"/>
      <c r="OWQ890" s="43"/>
      <c r="OWR890" s="43"/>
      <c r="OWS890" s="43"/>
      <c r="OWT890" s="43"/>
      <c r="OWU890" s="43"/>
      <c r="OWV890" s="43"/>
      <c r="OWW890" s="43"/>
      <c r="OWX890" s="43"/>
      <c r="OWY890" s="43"/>
      <c r="OWZ890" s="43"/>
      <c r="OXA890" s="43"/>
      <c r="OXB890" s="43"/>
      <c r="OXC890" s="43"/>
      <c r="OXD890" s="43"/>
      <c r="OXE890" s="43"/>
      <c r="OXF890" s="43"/>
      <c r="OXG890" s="43"/>
      <c r="OXH890" s="43"/>
      <c r="OXI890" s="43"/>
      <c r="OXJ890" s="43"/>
      <c r="OXK890" s="43"/>
      <c r="OXL890" s="43"/>
      <c r="OXM890" s="43"/>
      <c r="OXN890" s="43"/>
      <c r="OXO890" s="43"/>
      <c r="OXP890" s="43"/>
      <c r="OXQ890" s="43"/>
      <c r="OXR890" s="43"/>
      <c r="OXS890" s="43"/>
      <c r="OXT890" s="43"/>
      <c r="OXU890" s="43"/>
      <c r="OXV890" s="43"/>
      <c r="OXW890" s="43"/>
      <c r="OXX890" s="43"/>
      <c r="OXY890" s="43"/>
      <c r="OXZ890" s="43"/>
      <c r="OYA890" s="43"/>
      <c r="OYB890" s="43"/>
      <c r="OYC890" s="43"/>
      <c r="OYD890" s="43"/>
      <c r="OYE890" s="43"/>
      <c r="OYF890" s="43"/>
      <c r="OYG890" s="43"/>
      <c r="OYH890" s="43"/>
      <c r="OYI890" s="43"/>
      <c r="OYJ890" s="43"/>
      <c r="OYK890" s="43"/>
      <c r="OYL890" s="43"/>
      <c r="OYM890" s="43"/>
      <c r="OYN890" s="43"/>
      <c r="OYO890" s="43"/>
      <c r="OYP890" s="43"/>
      <c r="OYQ890" s="43"/>
      <c r="OYR890" s="43"/>
      <c r="OYS890" s="43"/>
      <c r="OYT890" s="43"/>
      <c r="OYU890" s="43"/>
      <c r="OYV890" s="43"/>
      <c r="OYW890" s="43"/>
      <c r="OYX890" s="43"/>
      <c r="OYY890" s="43"/>
      <c r="OYZ890" s="43"/>
      <c r="OZA890" s="43"/>
      <c r="OZB890" s="43"/>
      <c r="OZC890" s="43"/>
      <c r="OZD890" s="43"/>
      <c r="OZE890" s="43"/>
      <c r="OZF890" s="43"/>
      <c r="OZG890" s="43"/>
      <c r="OZH890" s="43"/>
      <c r="OZI890" s="43"/>
      <c r="OZJ890" s="43"/>
      <c r="OZK890" s="43"/>
      <c r="OZL890" s="43"/>
      <c r="OZM890" s="43"/>
      <c r="OZN890" s="43"/>
      <c r="OZO890" s="43"/>
      <c r="OZP890" s="43"/>
      <c r="OZQ890" s="43"/>
      <c r="OZR890" s="43"/>
      <c r="OZS890" s="43"/>
      <c r="OZT890" s="43"/>
      <c r="OZU890" s="43"/>
      <c r="OZV890" s="43"/>
      <c r="OZW890" s="43"/>
      <c r="OZX890" s="43"/>
      <c r="OZY890" s="43"/>
      <c r="OZZ890" s="43"/>
      <c r="PAA890" s="43"/>
      <c r="PAB890" s="43"/>
      <c r="PAC890" s="43"/>
      <c r="PAD890" s="43"/>
      <c r="PAE890" s="43"/>
      <c r="PAF890" s="43"/>
      <c r="PAG890" s="43"/>
      <c r="PAH890" s="43"/>
      <c r="PAI890" s="43"/>
      <c r="PAJ890" s="43"/>
      <c r="PAK890" s="43"/>
      <c r="PAL890" s="43"/>
      <c r="PAM890" s="43"/>
      <c r="PAN890" s="43"/>
      <c r="PAO890" s="43"/>
      <c r="PAP890" s="43"/>
      <c r="PAQ890" s="43"/>
      <c r="PAR890" s="43"/>
      <c r="PAS890" s="43"/>
      <c r="PAT890" s="43"/>
      <c r="PAU890" s="43"/>
      <c r="PAV890" s="43"/>
      <c r="PAW890" s="43"/>
      <c r="PAX890" s="43"/>
      <c r="PAY890" s="43"/>
      <c r="PAZ890" s="43"/>
      <c r="PBA890" s="43"/>
      <c r="PBB890" s="43"/>
      <c r="PBC890" s="43"/>
      <c r="PBD890" s="43"/>
      <c r="PBE890" s="43"/>
      <c r="PBF890" s="43"/>
      <c r="PBG890" s="43"/>
      <c r="PBH890" s="43"/>
      <c r="PBI890" s="43"/>
      <c r="PBJ890" s="43"/>
      <c r="PBK890" s="43"/>
      <c r="PBL890" s="43"/>
      <c r="PBM890" s="43"/>
      <c r="PBN890" s="43"/>
      <c r="PBO890" s="43"/>
      <c r="PBP890" s="43"/>
      <c r="PBQ890" s="43"/>
      <c r="PBR890" s="43"/>
      <c r="PBS890" s="43"/>
      <c r="PBT890" s="43"/>
      <c r="PBU890" s="43"/>
      <c r="PBV890" s="43"/>
      <c r="PBW890" s="43"/>
      <c r="PBX890" s="43"/>
      <c r="PBY890" s="43"/>
      <c r="PBZ890" s="43"/>
      <c r="PCA890" s="43"/>
      <c r="PCB890" s="43"/>
      <c r="PCC890" s="43"/>
      <c r="PCD890" s="43"/>
      <c r="PCE890" s="43"/>
      <c r="PCF890" s="43"/>
      <c r="PCG890" s="43"/>
      <c r="PCH890" s="43"/>
      <c r="PCI890" s="43"/>
      <c r="PCJ890" s="43"/>
      <c r="PCK890" s="43"/>
      <c r="PCL890" s="43"/>
      <c r="PCM890" s="43"/>
      <c r="PCN890" s="43"/>
      <c r="PCO890" s="43"/>
      <c r="PCP890" s="43"/>
      <c r="PCQ890" s="43"/>
      <c r="PCR890" s="43"/>
      <c r="PCS890" s="43"/>
      <c r="PCT890" s="43"/>
      <c r="PCU890" s="43"/>
      <c r="PCV890" s="43"/>
      <c r="PCW890" s="43"/>
      <c r="PCX890" s="43"/>
      <c r="PCY890" s="43"/>
      <c r="PCZ890" s="43"/>
      <c r="PDA890" s="43"/>
      <c r="PDB890" s="43"/>
      <c r="PDC890" s="43"/>
      <c r="PDD890" s="43"/>
      <c r="PDE890" s="43"/>
      <c r="PDF890" s="43"/>
      <c r="PDG890" s="43"/>
      <c r="PDH890" s="43"/>
      <c r="PDI890" s="43"/>
      <c r="PDJ890" s="43"/>
      <c r="PDK890" s="43"/>
      <c r="PDL890" s="43"/>
      <c r="PDM890" s="43"/>
      <c r="PDN890" s="43"/>
      <c r="PDO890" s="43"/>
      <c r="PDP890" s="43"/>
      <c r="PDQ890" s="43"/>
      <c r="PDR890" s="43"/>
      <c r="PDS890" s="43"/>
      <c r="PDT890" s="43"/>
      <c r="PDU890" s="43"/>
      <c r="PDV890" s="43"/>
      <c r="PDW890" s="43"/>
      <c r="PDX890" s="43"/>
      <c r="PDY890" s="43"/>
      <c r="PDZ890" s="43"/>
      <c r="PEA890" s="43"/>
      <c r="PEB890" s="43"/>
      <c r="PEC890" s="43"/>
      <c r="PED890" s="43"/>
      <c r="PEE890" s="43"/>
      <c r="PEF890" s="43"/>
      <c r="PEG890" s="43"/>
      <c r="PEH890" s="43"/>
      <c r="PEI890" s="43"/>
      <c r="PEJ890" s="43"/>
      <c r="PEK890" s="43"/>
      <c r="PEL890" s="43"/>
      <c r="PEM890" s="43"/>
      <c r="PEN890" s="43"/>
      <c r="PEO890" s="43"/>
      <c r="PEP890" s="43"/>
      <c r="PEQ890" s="43"/>
      <c r="PER890" s="43"/>
      <c r="PES890" s="43"/>
      <c r="PET890" s="43"/>
      <c r="PEU890" s="43"/>
      <c r="PEV890" s="43"/>
      <c r="PEW890" s="43"/>
      <c r="PEX890" s="43"/>
      <c r="PEY890" s="43"/>
      <c r="PEZ890" s="43"/>
      <c r="PFA890" s="43"/>
      <c r="PFB890" s="43"/>
      <c r="PFC890" s="43"/>
      <c r="PFD890" s="43"/>
      <c r="PFE890" s="43"/>
      <c r="PFF890" s="43"/>
      <c r="PFG890" s="43"/>
      <c r="PFH890" s="43"/>
      <c r="PFI890" s="43"/>
      <c r="PFJ890" s="43"/>
      <c r="PFK890" s="43"/>
      <c r="PFL890" s="43"/>
      <c r="PFM890" s="43"/>
      <c r="PFN890" s="43"/>
      <c r="PFO890" s="43"/>
      <c r="PFP890" s="43"/>
      <c r="PFQ890" s="43"/>
      <c r="PFR890" s="43"/>
      <c r="PFS890" s="43"/>
      <c r="PFT890" s="43"/>
      <c r="PFU890" s="43"/>
      <c r="PFV890" s="43"/>
      <c r="PFW890" s="43"/>
      <c r="PFX890" s="43"/>
      <c r="PFY890" s="43"/>
      <c r="PFZ890" s="43"/>
      <c r="PGA890" s="43"/>
      <c r="PGB890" s="43"/>
      <c r="PGC890" s="43"/>
      <c r="PGD890" s="43"/>
      <c r="PGE890" s="43"/>
      <c r="PGF890" s="43"/>
      <c r="PGG890" s="43"/>
      <c r="PGH890" s="43"/>
      <c r="PGI890" s="43"/>
      <c r="PGJ890" s="43"/>
      <c r="PGK890" s="43"/>
      <c r="PGL890" s="43"/>
      <c r="PGM890" s="43"/>
      <c r="PGN890" s="43"/>
      <c r="PGO890" s="43"/>
      <c r="PGP890" s="43"/>
      <c r="PGQ890" s="43"/>
      <c r="PGR890" s="43"/>
      <c r="PGS890" s="43"/>
      <c r="PGT890" s="43"/>
      <c r="PGU890" s="43"/>
      <c r="PGV890" s="43"/>
      <c r="PGW890" s="43"/>
      <c r="PGX890" s="43"/>
      <c r="PGY890" s="43"/>
      <c r="PGZ890" s="43"/>
      <c r="PHA890" s="43"/>
      <c r="PHB890" s="43"/>
      <c r="PHC890" s="43"/>
      <c r="PHD890" s="43"/>
      <c r="PHE890" s="43"/>
      <c r="PHF890" s="43"/>
      <c r="PHG890" s="43"/>
      <c r="PHH890" s="43"/>
      <c r="PHI890" s="43"/>
      <c r="PHJ890" s="43"/>
      <c r="PHK890" s="43"/>
      <c r="PHL890" s="43"/>
      <c r="PHM890" s="43"/>
      <c r="PHN890" s="43"/>
      <c r="PHO890" s="43"/>
      <c r="PHP890" s="43"/>
      <c r="PHQ890" s="43"/>
      <c r="PHR890" s="43"/>
      <c r="PHS890" s="43"/>
      <c r="PHT890" s="43"/>
      <c r="PHU890" s="43"/>
      <c r="PHV890" s="43"/>
      <c r="PHW890" s="43"/>
      <c r="PHX890" s="43"/>
      <c r="PHY890" s="43"/>
      <c r="PHZ890" s="43"/>
      <c r="PIA890" s="43"/>
      <c r="PIB890" s="43"/>
      <c r="PIC890" s="43"/>
      <c r="PID890" s="43"/>
      <c r="PIE890" s="43"/>
      <c r="PIF890" s="43"/>
      <c r="PIG890" s="43"/>
      <c r="PIH890" s="43"/>
      <c r="PII890" s="43"/>
      <c r="PIJ890" s="43"/>
      <c r="PIK890" s="43"/>
      <c r="PIL890" s="43"/>
      <c r="PIM890" s="43"/>
      <c r="PIN890" s="43"/>
      <c r="PIO890" s="43"/>
      <c r="PIP890" s="43"/>
      <c r="PIQ890" s="43"/>
      <c r="PIR890" s="43"/>
      <c r="PIS890" s="43"/>
      <c r="PIT890" s="43"/>
      <c r="PIU890" s="43"/>
      <c r="PIV890" s="43"/>
      <c r="PIW890" s="43"/>
      <c r="PIX890" s="43"/>
      <c r="PIY890" s="43"/>
      <c r="PIZ890" s="43"/>
      <c r="PJA890" s="43"/>
      <c r="PJB890" s="43"/>
      <c r="PJC890" s="43"/>
      <c r="PJD890" s="43"/>
      <c r="PJE890" s="43"/>
      <c r="PJF890" s="43"/>
      <c r="PJG890" s="43"/>
      <c r="PJH890" s="43"/>
      <c r="PJI890" s="43"/>
      <c r="PJJ890" s="43"/>
      <c r="PJK890" s="43"/>
      <c r="PJL890" s="43"/>
      <c r="PJM890" s="43"/>
      <c r="PJN890" s="43"/>
      <c r="PJO890" s="43"/>
      <c r="PJP890" s="43"/>
      <c r="PJQ890" s="43"/>
      <c r="PJR890" s="43"/>
      <c r="PJS890" s="43"/>
      <c r="PJT890" s="43"/>
      <c r="PJU890" s="43"/>
      <c r="PJV890" s="43"/>
      <c r="PJW890" s="43"/>
      <c r="PJX890" s="43"/>
      <c r="PJY890" s="43"/>
      <c r="PJZ890" s="43"/>
      <c r="PKA890" s="43"/>
      <c r="PKB890" s="43"/>
      <c r="PKC890" s="43"/>
      <c r="PKD890" s="43"/>
      <c r="PKE890" s="43"/>
      <c r="PKF890" s="43"/>
      <c r="PKG890" s="43"/>
      <c r="PKH890" s="43"/>
      <c r="PKI890" s="43"/>
      <c r="PKJ890" s="43"/>
      <c r="PKK890" s="43"/>
      <c r="PKL890" s="43"/>
      <c r="PKM890" s="43"/>
      <c r="PKN890" s="43"/>
      <c r="PKO890" s="43"/>
      <c r="PKP890" s="43"/>
      <c r="PKQ890" s="43"/>
      <c r="PKR890" s="43"/>
      <c r="PKS890" s="43"/>
      <c r="PKT890" s="43"/>
      <c r="PKU890" s="43"/>
      <c r="PKV890" s="43"/>
      <c r="PKW890" s="43"/>
      <c r="PKX890" s="43"/>
      <c r="PKY890" s="43"/>
      <c r="PKZ890" s="43"/>
      <c r="PLA890" s="43"/>
      <c r="PLB890" s="43"/>
      <c r="PLC890" s="43"/>
      <c r="PLD890" s="43"/>
      <c r="PLE890" s="43"/>
      <c r="PLF890" s="43"/>
      <c r="PLG890" s="43"/>
      <c r="PLH890" s="43"/>
      <c r="PLI890" s="43"/>
      <c r="PLJ890" s="43"/>
      <c r="PLK890" s="43"/>
      <c r="PLL890" s="43"/>
      <c r="PLM890" s="43"/>
      <c r="PLN890" s="43"/>
      <c r="PLO890" s="43"/>
      <c r="PLP890" s="43"/>
      <c r="PLQ890" s="43"/>
      <c r="PLR890" s="43"/>
      <c r="PLS890" s="43"/>
      <c r="PLT890" s="43"/>
      <c r="PLU890" s="43"/>
      <c r="PLV890" s="43"/>
      <c r="PLW890" s="43"/>
      <c r="PLX890" s="43"/>
      <c r="PLY890" s="43"/>
      <c r="PLZ890" s="43"/>
      <c r="PMA890" s="43"/>
      <c r="PMB890" s="43"/>
      <c r="PMC890" s="43"/>
      <c r="PMD890" s="43"/>
      <c r="PME890" s="43"/>
      <c r="PMF890" s="43"/>
      <c r="PMG890" s="43"/>
      <c r="PMH890" s="43"/>
      <c r="PMI890" s="43"/>
      <c r="PMJ890" s="43"/>
      <c r="PMK890" s="43"/>
      <c r="PML890" s="43"/>
      <c r="PMM890" s="43"/>
      <c r="PMN890" s="43"/>
      <c r="PMO890" s="43"/>
      <c r="PMP890" s="43"/>
      <c r="PMQ890" s="43"/>
      <c r="PMR890" s="43"/>
      <c r="PMS890" s="43"/>
      <c r="PMT890" s="43"/>
      <c r="PMU890" s="43"/>
      <c r="PMV890" s="43"/>
      <c r="PMW890" s="43"/>
      <c r="PMX890" s="43"/>
      <c r="PMY890" s="43"/>
      <c r="PMZ890" s="43"/>
      <c r="PNA890" s="43"/>
      <c r="PNB890" s="43"/>
      <c r="PNC890" s="43"/>
      <c r="PND890" s="43"/>
      <c r="PNE890" s="43"/>
      <c r="PNF890" s="43"/>
      <c r="PNG890" s="43"/>
      <c r="PNH890" s="43"/>
      <c r="PNI890" s="43"/>
      <c r="PNJ890" s="43"/>
      <c r="PNK890" s="43"/>
      <c r="PNL890" s="43"/>
      <c r="PNM890" s="43"/>
      <c r="PNN890" s="43"/>
      <c r="PNO890" s="43"/>
      <c r="PNP890" s="43"/>
      <c r="PNQ890" s="43"/>
      <c r="PNR890" s="43"/>
      <c r="PNS890" s="43"/>
      <c r="PNT890" s="43"/>
      <c r="PNU890" s="43"/>
      <c r="PNV890" s="43"/>
      <c r="PNW890" s="43"/>
      <c r="PNX890" s="43"/>
      <c r="PNY890" s="43"/>
      <c r="PNZ890" s="43"/>
      <c r="POA890" s="43"/>
      <c r="POB890" s="43"/>
      <c r="POC890" s="43"/>
      <c r="POD890" s="43"/>
      <c r="POE890" s="43"/>
      <c r="POF890" s="43"/>
      <c r="POG890" s="43"/>
      <c r="POH890" s="43"/>
      <c r="POI890" s="43"/>
      <c r="POJ890" s="43"/>
      <c r="POK890" s="43"/>
      <c r="POL890" s="43"/>
      <c r="POM890" s="43"/>
      <c r="PON890" s="43"/>
      <c r="POO890" s="43"/>
      <c r="POP890" s="43"/>
      <c r="POQ890" s="43"/>
      <c r="POR890" s="43"/>
      <c r="POS890" s="43"/>
      <c r="POT890" s="43"/>
      <c r="POU890" s="43"/>
      <c r="POV890" s="43"/>
      <c r="POW890" s="43"/>
      <c r="POX890" s="43"/>
      <c r="POY890" s="43"/>
      <c r="POZ890" s="43"/>
      <c r="PPA890" s="43"/>
      <c r="PPB890" s="43"/>
      <c r="PPC890" s="43"/>
      <c r="PPD890" s="43"/>
      <c r="PPE890" s="43"/>
      <c r="PPF890" s="43"/>
      <c r="PPG890" s="43"/>
      <c r="PPH890" s="43"/>
      <c r="PPI890" s="43"/>
      <c r="PPJ890" s="43"/>
      <c r="PPK890" s="43"/>
      <c r="PPL890" s="43"/>
      <c r="PPM890" s="43"/>
      <c r="PPN890" s="43"/>
      <c r="PPO890" s="43"/>
      <c r="PPP890" s="43"/>
      <c r="PPQ890" s="43"/>
      <c r="PPR890" s="43"/>
      <c r="PPS890" s="43"/>
      <c r="PPT890" s="43"/>
      <c r="PPU890" s="43"/>
      <c r="PPV890" s="43"/>
      <c r="PPW890" s="43"/>
      <c r="PPX890" s="43"/>
      <c r="PPY890" s="43"/>
      <c r="PPZ890" s="43"/>
      <c r="PQA890" s="43"/>
      <c r="PQB890" s="43"/>
      <c r="PQC890" s="43"/>
      <c r="PQD890" s="43"/>
      <c r="PQE890" s="43"/>
      <c r="PQF890" s="43"/>
      <c r="PQG890" s="43"/>
      <c r="PQH890" s="43"/>
      <c r="PQI890" s="43"/>
      <c r="PQJ890" s="43"/>
      <c r="PQK890" s="43"/>
      <c r="PQL890" s="43"/>
      <c r="PQM890" s="43"/>
      <c r="PQN890" s="43"/>
      <c r="PQO890" s="43"/>
      <c r="PQP890" s="43"/>
      <c r="PQQ890" s="43"/>
      <c r="PQR890" s="43"/>
      <c r="PQS890" s="43"/>
      <c r="PQT890" s="43"/>
      <c r="PQU890" s="43"/>
      <c r="PQV890" s="43"/>
      <c r="PQW890" s="43"/>
      <c r="PQX890" s="43"/>
      <c r="PQY890" s="43"/>
      <c r="PQZ890" s="43"/>
      <c r="PRA890" s="43"/>
      <c r="PRB890" s="43"/>
      <c r="PRC890" s="43"/>
      <c r="PRD890" s="43"/>
      <c r="PRE890" s="43"/>
      <c r="PRF890" s="43"/>
      <c r="PRG890" s="43"/>
      <c r="PRH890" s="43"/>
      <c r="PRI890" s="43"/>
      <c r="PRJ890" s="43"/>
      <c r="PRK890" s="43"/>
      <c r="PRL890" s="43"/>
      <c r="PRM890" s="43"/>
      <c r="PRN890" s="43"/>
      <c r="PRO890" s="43"/>
      <c r="PRP890" s="43"/>
      <c r="PRQ890" s="43"/>
      <c r="PRR890" s="43"/>
      <c r="PRS890" s="43"/>
      <c r="PRT890" s="43"/>
      <c r="PRU890" s="43"/>
      <c r="PRV890" s="43"/>
      <c r="PRW890" s="43"/>
      <c r="PRX890" s="43"/>
      <c r="PRY890" s="43"/>
      <c r="PRZ890" s="43"/>
      <c r="PSA890" s="43"/>
      <c r="PSB890" s="43"/>
      <c r="PSC890" s="43"/>
      <c r="PSD890" s="43"/>
      <c r="PSE890" s="43"/>
      <c r="PSF890" s="43"/>
      <c r="PSG890" s="43"/>
      <c r="PSH890" s="43"/>
      <c r="PSI890" s="43"/>
      <c r="PSJ890" s="43"/>
      <c r="PSK890" s="43"/>
      <c r="PSL890" s="43"/>
      <c r="PSM890" s="43"/>
      <c r="PSN890" s="43"/>
      <c r="PSO890" s="43"/>
      <c r="PSP890" s="43"/>
      <c r="PSQ890" s="43"/>
      <c r="PSR890" s="43"/>
      <c r="PSS890" s="43"/>
      <c r="PST890" s="43"/>
      <c r="PSU890" s="43"/>
      <c r="PSV890" s="43"/>
      <c r="PSW890" s="43"/>
      <c r="PSX890" s="43"/>
      <c r="PSY890" s="43"/>
      <c r="PSZ890" s="43"/>
      <c r="PTA890" s="43"/>
      <c r="PTB890" s="43"/>
      <c r="PTC890" s="43"/>
      <c r="PTD890" s="43"/>
      <c r="PTE890" s="43"/>
      <c r="PTF890" s="43"/>
      <c r="PTG890" s="43"/>
      <c r="PTH890" s="43"/>
      <c r="PTI890" s="43"/>
      <c r="PTJ890" s="43"/>
      <c r="PTK890" s="43"/>
      <c r="PTL890" s="43"/>
      <c r="PTM890" s="43"/>
      <c r="PTN890" s="43"/>
      <c r="PTO890" s="43"/>
      <c r="PTP890" s="43"/>
      <c r="PTQ890" s="43"/>
      <c r="PTR890" s="43"/>
      <c r="PTS890" s="43"/>
      <c r="PTT890" s="43"/>
      <c r="PTU890" s="43"/>
      <c r="PTV890" s="43"/>
      <c r="PTW890" s="43"/>
      <c r="PTX890" s="43"/>
      <c r="PTY890" s="43"/>
      <c r="PTZ890" s="43"/>
      <c r="PUA890" s="43"/>
      <c r="PUB890" s="43"/>
      <c r="PUC890" s="43"/>
      <c r="PUD890" s="43"/>
      <c r="PUE890" s="43"/>
      <c r="PUF890" s="43"/>
      <c r="PUG890" s="43"/>
      <c r="PUH890" s="43"/>
      <c r="PUI890" s="43"/>
      <c r="PUJ890" s="43"/>
      <c r="PUK890" s="43"/>
      <c r="PUL890" s="43"/>
      <c r="PUM890" s="43"/>
      <c r="PUN890" s="43"/>
      <c r="PUO890" s="43"/>
      <c r="PUP890" s="43"/>
      <c r="PUQ890" s="43"/>
      <c r="PUR890" s="43"/>
      <c r="PUS890" s="43"/>
      <c r="PUT890" s="43"/>
      <c r="PUU890" s="43"/>
      <c r="PUV890" s="43"/>
      <c r="PUW890" s="43"/>
      <c r="PUX890" s="43"/>
      <c r="PUY890" s="43"/>
      <c r="PUZ890" s="43"/>
      <c r="PVA890" s="43"/>
      <c r="PVB890" s="43"/>
      <c r="PVC890" s="43"/>
      <c r="PVD890" s="43"/>
      <c r="PVE890" s="43"/>
      <c r="PVF890" s="43"/>
      <c r="PVG890" s="43"/>
      <c r="PVH890" s="43"/>
      <c r="PVI890" s="43"/>
      <c r="PVJ890" s="43"/>
      <c r="PVK890" s="43"/>
      <c r="PVL890" s="43"/>
      <c r="PVM890" s="43"/>
      <c r="PVN890" s="43"/>
      <c r="PVO890" s="43"/>
      <c r="PVP890" s="43"/>
      <c r="PVQ890" s="43"/>
      <c r="PVR890" s="43"/>
      <c r="PVS890" s="43"/>
      <c r="PVT890" s="43"/>
      <c r="PVU890" s="43"/>
      <c r="PVV890" s="43"/>
      <c r="PVW890" s="43"/>
      <c r="PVX890" s="43"/>
      <c r="PVY890" s="43"/>
      <c r="PVZ890" s="43"/>
      <c r="PWA890" s="43"/>
      <c r="PWB890" s="43"/>
      <c r="PWC890" s="43"/>
      <c r="PWD890" s="43"/>
      <c r="PWE890" s="43"/>
      <c r="PWF890" s="43"/>
      <c r="PWG890" s="43"/>
      <c r="PWH890" s="43"/>
      <c r="PWI890" s="43"/>
      <c r="PWJ890" s="43"/>
      <c r="PWK890" s="43"/>
      <c r="PWL890" s="43"/>
      <c r="PWM890" s="43"/>
      <c r="PWN890" s="43"/>
      <c r="PWO890" s="43"/>
      <c r="PWP890" s="43"/>
      <c r="PWQ890" s="43"/>
      <c r="PWR890" s="43"/>
      <c r="PWS890" s="43"/>
      <c r="PWT890" s="43"/>
      <c r="PWU890" s="43"/>
      <c r="PWV890" s="43"/>
      <c r="PWW890" s="43"/>
      <c r="PWX890" s="43"/>
      <c r="PWY890" s="43"/>
      <c r="PWZ890" s="43"/>
      <c r="PXA890" s="43"/>
      <c r="PXB890" s="43"/>
      <c r="PXC890" s="43"/>
      <c r="PXD890" s="43"/>
      <c r="PXE890" s="43"/>
      <c r="PXF890" s="43"/>
      <c r="PXG890" s="43"/>
      <c r="PXH890" s="43"/>
      <c r="PXI890" s="43"/>
      <c r="PXJ890" s="43"/>
      <c r="PXK890" s="43"/>
      <c r="PXL890" s="43"/>
      <c r="PXM890" s="43"/>
      <c r="PXN890" s="43"/>
      <c r="PXO890" s="43"/>
      <c r="PXP890" s="43"/>
      <c r="PXQ890" s="43"/>
      <c r="PXR890" s="43"/>
      <c r="PXS890" s="43"/>
      <c r="PXT890" s="43"/>
      <c r="PXU890" s="43"/>
      <c r="PXV890" s="43"/>
      <c r="PXW890" s="43"/>
      <c r="PXX890" s="43"/>
      <c r="PXY890" s="43"/>
      <c r="PXZ890" s="43"/>
      <c r="PYA890" s="43"/>
      <c r="PYB890" s="43"/>
      <c r="PYC890" s="43"/>
      <c r="PYD890" s="43"/>
      <c r="PYE890" s="43"/>
      <c r="PYF890" s="43"/>
      <c r="PYG890" s="43"/>
      <c r="PYH890" s="43"/>
      <c r="PYI890" s="43"/>
      <c r="PYJ890" s="43"/>
      <c r="PYK890" s="43"/>
      <c r="PYL890" s="43"/>
      <c r="PYM890" s="43"/>
      <c r="PYN890" s="43"/>
      <c r="PYO890" s="43"/>
      <c r="PYP890" s="43"/>
      <c r="PYQ890" s="43"/>
      <c r="PYR890" s="43"/>
      <c r="PYS890" s="43"/>
      <c r="PYT890" s="43"/>
      <c r="PYU890" s="43"/>
      <c r="PYV890" s="43"/>
      <c r="PYW890" s="43"/>
      <c r="PYX890" s="43"/>
      <c r="PYY890" s="43"/>
      <c r="PYZ890" s="43"/>
      <c r="PZA890" s="43"/>
      <c r="PZB890" s="43"/>
      <c r="PZC890" s="43"/>
      <c r="PZD890" s="43"/>
      <c r="PZE890" s="43"/>
      <c r="PZF890" s="43"/>
      <c r="PZG890" s="43"/>
      <c r="PZH890" s="43"/>
      <c r="PZI890" s="43"/>
      <c r="PZJ890" s="43"/>
      <c r="PZK890" s="43"/>
      <c r="PZL890" s="43"/>
      <c r="PZM890" s="43"/>
      <c r="PZN890" s="43"/>
      <c r="PZO890" s="43"/>
      <c r="PZP890" s="43"/>
      <c r="PZQ890" s="43"/>
      <c r="PZR890" s="43"/>
      <c r="PZS890" s="43"/>
      <c r="PZT890" s="43"/>
      <c r="PZU890" s="43"/>
      <c r="PZV890" s="43"/>
      <c r="PZW890" s="43"/>
      <c r="PZX890" s="43"/>
      <c r="PZY890" s="43"/>
      <c r="PZZ890" s="43"/>
      <c r="QAA890" s="43"/>
      <c r="QAB890" s="43"/>
      <c r="QAC890" s="43"/>
      <c r="QAD890" s="43"/>
      <c r="QAE890" s="43"/>
      <c r="QAF890" s="43"/>
      <c r="QAG890" s="43"/>
      <c r="QAH890" s="43"/>
      <c r="QAI890" s="43"/>
      <c r="QAJ890" s="43"/>
      <c r="QAK890" s="43"/>
      <c r="QAL890" s="43"/>
      <c r="QAM890" s="43"/>
      <c r="QAN890" s="43"/>
      <c r="QAO890" s="43"/>
      <c r="QAP890" s="43"/>
      <c r="QAQ890" s="43"/>
      <c r="QAR890" s="43"/>
      <c r="QAS890" s="43"/>
      <c r="QAT890" s="43"/>
      <c r="QAU890" s="43"/>
      <c r="QAV890" s="43"/>
      <c r="QAW890" s="43"/>
      <c r="QAX890" s="43"/>
      <c r="QAY890" s="43"/>
      <c r="QAZ890" s="43"/>
      <c r="QBA890" s="43"/>
      <c r="QBB890" s="43"/>
      <c r="QBC890" s="43"/>
      <c r="QBD890" s="43"/>
      <c r="QBE890" s="43"/>
      <c r="QBF890" s="43"/>
      <c r="QBG890" s="43"/>
      <c r="QBH890" s="43"/>
      <c r="QBI890" s="43"/>
      <c r="QBJ890" s="43"/>
      <c r="QBK890" s="43"/>
      <c r="QBL890" s="43"/>
      <c r="QBM890" s="43"/>
      <c r="QBN890" s="43"/>
      <c r="QBO890" s="43"/>
      <c r="QBP890" s="43"/>
      <c r="QBQ890" s="43"/>
      <c r="QBR890" s="43"/>
      <c r="QBS890" s="43"/>
      <c r="QBT890" s="43"/>
      <c r="QBU890" s="43"/>
      <c r="QBV890" s="43"/>
      <c r="QBW890" s="43"/>
      <c r="QBX890" s="43"/>
      <c r="QBY890" s="43"/>
      <c r="QBZ890" s="43"/>
      <c r="QCA890" s="43"/>
      <c r="QCB890" s="43"/>
      <c r="QCC890" s="43"/>
      <c r="QCD890" s="43"/>
      <c r="QCE890" s="43"/>
      <c r="QCF890" s="43"/>
      <c r="QCG890" s="43"/>
      <c r="QCH890" s="43"/>
      <c r="QCI890" s="43"/>
      <c r="QCJ890" s="43"/>
      <c r="QCK890" s="43"/>
      <c r="QCL890" s="43"/>
      <c r="QCM890" s="43"/>
      <c r="QCN890" s="43"/>
      <c r="QCO890" s="43"/>
      <c r="QCP890" s="43"/>
      <c r="QCQ890" s="43"/>
      <c r="QCR890" s="43"/>
      <c r="QCS890" s="43"/>
      <c r="QCT890" s="43"/>
      <c r="QCU890" s="43"/>
      <c r="QCV890" s="43"/>
      <c r="QCW890" s="43"/>
      <c r="QCX890" s="43"/>
      <c r="QCY890" s="43"/>
      <c r="QCZ890" s="43"/>
      <c r="QDA890" s="43"/>
      <c r="QDB890" s="43"/>
      <c r="QDC890" s="43"/>
      <c r="QDD890" s="43"/>
      <c r="QDE890" s="43"/>
      <c r="QDF890" s="43"/>
      <c r="QDG890" s="43"/>
      <c r="QDH890" s="43"/>
      <c r="QDI890" s="43"/>
      <c r="QDJ890" s="43"/>
      <c r="QDK890" s="43"/>
      <c r="QDL890" s="43"/>
      <c r="QDM890" s="43"/>
      <c r="QDN890" s="43"/>
      <c r="QDO890" s="43"/>
      <c r="QDP890" s="43"/>
      <c r="QDQ890" s="43"/>
      <c r="QDR890" s="43"/>
      <c r="QDS890" s="43"/>
      <c r="QDT890" s="43"/>
      <c r="QDU890" s="43"/>
      <c r="QDV890" s="43"/>
      <c r="QDW890" s="43"/>
      <c r="QDX890" s="43"/>
      <c r="QDY890" s="43"/>
      <c r="QDZ890" s="43"/>
      <c r="QEA890" s="43"/>
      <c r="QEB890" s="43"/>
      <c r="QEC890" s="43"/>
      <c r="QED890" s="43"/>
      <c r="QEE890" s="43"/>
      <c r="QEF890" s="43"/>
      <c r="QEG890" s="43"/>
      <c r="QEH890" s="43"/>
      <c r="QEI890" s="43"/>
      <c r="QEJ890" s="43"/>
      <c r="QEK890" s="43"/>
      <c r="QEL890" s="43"/>
      <c r="QEM890" s="43"/>
      <c r="QEN890" s="43"/>
      <c r="QEO890" s="43"/>
      <c r="QEP890" s="43"/>
      <c r="QEQ890" s="43"/>
      <c r="QER890" s="43"/>
      <c r="QES890" s="43"/>
      <c r="QET890" s="43"/>
      <c r="QEU890" s="43"/>
      <c r="QEV890" s="43"/>
      <c r="QEW890" s="43"/>
      <c r="QEX890" s="43"/>
      <c r="QEY890" s="43"/>
      <c r="QEZ890" s="43"/>
      <c r="QFA890" s="43"/>
      <c r="QFB890" s="43"/>
      <c r="QFC890" s="43"/>
      <c r="QFD890" s="43"/>
      <c r="QFE890" s="43"/>
      <c r="QFF890" s="43"/>
      <c r="QFG890" s="43"/>
      <c r="QFH890" s="43"/>
      <c r="QFI890" s="43"/>
      <c r="QFJ890" s="43"/>
      <c r="QFK890" s="43"/>
      <c r="QFL890" s="43"/>
      <c r="QFM890" s="43"/>
      <c r="QFN890" s="43"/>
      <c r="QFO890" s="43"/>
      <c r="QFP890" s="43"/>
      <c r="QFQ890" s="43"/>
      <c r="QFR890" s="43"/>
      <c r="QFS890" s="43"/>
      <c r="QFT890" s="43"/>
      <c r="QFU890" s="43"/>
      <c r="QFV890" s="43"/>
      <c r="QFW890" s="43"/>
      <c r="QFX890" s="43"/>
      <c r="QFY890" s="43"/>
      <c r="QFZ890" s="43"/>
      <c r="QGA890" s="43"/>
      <c r="QGB890" s="43"/>
      <c r="QGC890" s="43"/>
      <c r="QGD890" s="43"/>
      <c r="QGE890" s="43"/>
      <c r="QGF890" s="43"/>
      <c r="QGG890" s="43"/>
      <c r="QGH890" s="43"/>
      <c r="QGI890" s="43"/>
      <c r="QGJ890" s="43"/>
      <c r="QGK890" s="43"/>
      <c r="QGL890" s="43"/>
      <c r="QGM890" s="43"/>
      <c r="QGN890" s="43"/>
      <c r="QGO890" s="43"/>
      <c r="QGP890" s="43"/>
      <c r="QGQ890" s="43"/>
      <c r="QGR890" s="43"/>
      <c r="QGS890" s="43"/>
      <c r="QGT890" s="43"/>
      <c r="QGU890" s="43"/>
      <c r="QGV890" s="43"/>
      <c r="QGW890" s="43"/>
      <c r="QGX890" s="43"/>
      <c r="QGY890" s="43"/>
      <c r="QGZ890" s="43"/>
      <c r="QHA890" s="43"/>
      <c r="QHB890" s="43"/>
      <c r="QHC890" s="43"/>
      <c r="QHD890" s="43"/>
      <c r="QHE890" s="43"/>
      <c r="QHF890" s="43"/>
      <c r="QHG890" s="43"/>
      <c r="QHH890" s="43"/>
      <c r="QHI890" s="43"/>
      <c r="QHJ890" s="43"/>
      <c r="QHK890" s="43"/>
      <c r="QHL890" s="43"/>
      <c r="QHM890" s="43"/>
      <c r="QHN890" s="43"/>
      <c r="QHO890" s="43"/>
      <c r="QHP890" s="43"/>
      <c r="QHQ890" s="43"/>
      <c r="QHR890" s="43"/>
      <c r="QHS890" s="43"/>
      <c r="QHT890" s="43"/>
      <c r="QHU890" s="43"/>
      <c r="QHV890" s="43"/>
      <c r="QHW890" s="43"/>
      <c r="QHX890" s="43"/>
      <c r="QHY890" s="43"/>
      <c r="QHZ890" s="43"/>
      <c r="QIA890" s="43"/>
      <c r="QIB890" s="43"/>
      <c r="QIC890" s="43"/>
      <c r="QID890" s="43"/>
      <c r="QIE890" s="43"/>
      <c r="QIF890" s="43"/>
      <c r="QIG890" s="43"/>
      <c r="QIH890" s="43"/>
      <c r="QII890" s="43"/>
      <c r="QIJ890" s="43"/>
      <c r="QIK890" s="43"/>
      <c r="QIL890" s="43"/>
      <c r="QIM890" s="43"/>
      <c r="QIN890" s="43"/>
      <c r="QIO890" s="43"/>
      <c r="QIP890" s="43"/>
      <c r="QIQ890" s="43"/>
      <c r="QIR890" s="43"/>
      <c r="QIS890" s="43"/>
      <c r="QIT890" s="43"/>
      <c r="QIU890" s="43"/>
      <c r="QIV890" s="43"/>
      <c r="QIW890" s="43"/>
      <c r="QIX890" s="43"/>
      <c r="QIY890" s="43"/>
      <c r="QIZ890" s="43"/>
      <c r="QJA890" s="43"/>
      <c r="QJB890" s="43"/>
      <c r="QJC890" s="43"/>
      <c r="QJD890" s="43"/>
      <c r="QJE890" s="43"/>
      <c r="QJF890" s="43"/>
      <c r="QJG890" s="43"/>
      <c r="QJH890" s="43"/>
      <c r="QJI890" s="43"/>
      <c r="QJJ890" s="43"/>
      <c r="QJK890" s="43"/>
      <c r="QJL890" s="43"/>
      <c r="QJM890" s="43"/>
      <c r="QJN890" s="43"/>
      <c r="QJO890" s="43"/>
      <c r="QJP890" s="43"/>
      <c r="QJQ890" s="43"/>
      <c r="QJR890" s="43"/>
      <c r="QJS890" s="43"/>
      <c r="QJT890" s="43"/>
      <c r="QJU890" s="43"/>
      <c r="QJV890" s="43"/>
      <c r="QJW890" s="43"/>
      <c r="QJX890" s="43"/>
      <c r="QJY890" s="43"/>
      <c r="QJZ890" s="43"/>
      <c r="QKA890" s="43"/>
      <c r="QKB890" s="43"/>
      <c r="QKC890" s="43"/>
      <c r="QKD890" s="43"/>
      <c r="QKE890" s="43"/>
      <c r="QKF890" s="43"/>
      <c r="QKG890" s="43"/>
      <c r="QKH890" s="43"/>
      <c r="QKI890" s="43"/>
      <c r="QKJ890" s="43"/>
      <c r="QKK890" s="43"/>
      <c r="QKL890" s="43"/>
      <c r="QKM890" s="43"/>
      <c r="QKN890" s="43"/>
      <c r="QKO890" s="43"/>
      <c r="QKP890" s="43"/>
      <c r="QKQ890" s="43"/>
      <c r="QKR890" s="43"/>
      <c r="QKS890" s="43"/>
      <c r="QKT890" s="43"/>
      <c r="QKU890" s="43"/>
      <c r="QKV890" s="43"/>
      <c r="QKW890" s="43"/>
      <c r="QKX890" s="43"/>
      <c r="QKY890" s="43"/>
      <c r="QKZ890" s="43"/>
      <c r="QLA890" s="43"/>
      <c r="QLB890" s="43"/>
      <c r="QLC890" s="43"/>
      <c r="QLD890" s="43"/>
      <c r="QLE890" s="43"/>
      <c r="QLF890" s="43"/>
      <c r="QLG890" s="43"/>
      <c r="QLH890" s="43"/>
      <c r="QLI890" s="43"/>
      <c r="QLJ890" s="43"/>
      <c r="QLK890" s="43"/>
      <c r="QLL890" s="43"/>
      <c r="QLM890" s="43"/>
      <c r="QLN890" s="43"/>
      <c r="QLO890" s="43"/>
      <c r="QLP890" s="43"/>
      <c r="QLQ890" s="43"/>
      <c r="QLR890" s="43"/>
      <c r="QLS890" s="43"/>
      <c r="QLT890" s="43"/>
      <c r="QLU890" s="43"/>
      <c r="QLV890" s="43"/>
      <c r="QLW890" s="43"/>
      <c r="QLX890" s="43"/>
      <c r="QLY890" s="43"/>
      <c r="QLZ890" s="43"/>
      <c r="QMA890" s="43"/>
      <c r="QMB890" s="43"/>
      <c r="QMC890" s="43"/>
      <c r="QMD890" s="43"/>
      <c r="QME890" s="43"/>
      <c r="QMF890" s="43"/>
      <c r="QMG890" s="43"/>
      <c r="QMH890" s="43"/>
      <c r="QMI890" s="43"/>
      <c r="QMJ890" s="43"/>
      <c r="QMK890" s="43"/>
      <c r="QML890" s="43"/>
      <c r="QMM890" s="43"/>
      <c r="QMN890" s="43"/>
      <c r="QMO890" s="43"/>
      <c r="QMP890" s="43"/>
      <c r="QMQ890" s="43"/>
      <c r="QMR890" s="43"/>
      <c r="QMS890" s="43"/>
      <c r="QMT890" s="43"/>
      <c r="QMU890" s="43"/>
      <c r="QMV890" s="43"/>
      <c r="QMW890" s="43"/>
      <c r="QMX890" s="43"/>
      <c r="QMY890" s="43"/>
      <c r="QMZ890" s="43"/>
      <c r="QNA890" s="43"/>
      <c r="QNB890" s="43"/>
      <c r="QNC890" s="43"/>
      <c r="QND890" s="43"/>
      <c r="QNE890" s="43"/>
      <c r="QNF890" s="43"/>
      <c r="QNG890" s="43"/>
      <c r="QNH890" s="43"/>
      <c r="QNI890" s="43"/>
      <c r="QNJ890" s="43"/>
      <c r="QNK890" s="43"/>
      <c r="QNL890" s="43"/>
      <c r="QNM890" s="43"/>
      <c r="QNN890" s="43"/>
      <c r="QNO890" s="43"/>
      <c r="QNP890" s="43"/>
      <c r="QNQ890" s="43"/>
      <c r="QNR890" s="43"/>
      <c r="QNS890" s="43"/>
      <c r="QNT890" s="43"/>
      <c r="QNU890" s="43"/>
      <c r="QNV890" s="43"/>
      <c r="QNW890" s="43"/>
      <c r="QNX890" s="43"/>
      <c r="QNY890" s="43"/>
      <c r="QNZ890" s="43"/>
      <c r="QOA890" s="43"/>
      <c r="QOB890" s="43"/>
      <c r="QOC890" s="43"/>
      <c r="QOD890" s="43"/>
      <c r="QOE890" s="43"/>
      <c r="QOF890" s="43"/>
      <c r="QOG890" s="43"/>
      <c r="QOH890" s="43"/>
      <c r="QOI890" s="43"/>
      <c r="QOJ890" s="43"/>
      <c r="QOK890" s="43"/>
      <c r="QOL890" s="43"/>
      <c r="QOM890" s="43"/>
      <c r="QON890" s="43"/>
      <c r="QOO890" s="43"/>
      <c r="QOP890" s="43"/>
      <c r="QOQ890" s="43"/>
      <c r="QOR890" s="43"/>
      <c r="QOS890" s="43"/>
      <c r="QOT890" s="43"/>
      <c r="QOU890" s="43"/>
      <c r="QOV890" s="43"/>
      <c r="QOW890" s="43"/>
      <c r="QOX890" s="43"/>
      <c r="QOY890" s="43"/>
      <c r="QOZ890" s="43"/>
      <c r="QPA890" s="43"/>
      <c r="QPB890" s="43"/>
      <c r="QPC890" s="43"/>
      <c r="QPD890" s="43"/>
      <c r="QPE890" s="43"/>
      <c r="QPF890" s="43"/>
      <c r="QPG890" s="43"/>
      <c r="QPH890" s="43"/>
      <c r="QPI890" s="43"/>
      <c r="QPJ890" s="43"/>
      <c r="QPK890" s="43"/>
      <c r="QPL890" s="43"/>
      <c r="QPM890" s="43"/>
      <c r="QPN890" s="43"/>
      <c r="QPO890" s="43"/>
      <c r="QPP890" s="43"/>
      <c r="QPQ890" s="43"/>
      <c r="QPR890" s="43"/>
      <c r="QPS890" s="43"/>
      <c r="QPT890" s="43"/>
      <c r="QPU890" s="43"/>
      <c r="QPV890" s="43"/>
      <c r="QPW890" s="43"/>
      <c r="QPX890" s="43"/>
      <c r="QPY890" s="43"/>
      <c r="QPZ890" s="43"/>
      <c r="QQA890" s="43"/>
      <c r="QQB890" s="43"/>
      <c r="QQC890" s="43"/>
      <c r="QQD890" s="43"/>
      <c r="QQE890" s="43"/>
      <c r="QQF890" s="43"/>
      <c r="QQG890" s="43"/>
      <c r="QQH890" s="43"/>
      <c r="QQI890" s="43"/>
      <c r="QQJ890" s="43"/>
      <c r="QQK890" s="43"/>
      <c r="QQL890" s="43"/>
      <c r="QQM890" s="43"/>
      <c r="QQN890" s="43"/>
      <c r="QQO890" s="43"/>
      <c r="QQP890" s="43"/>
      <c r="QQQ890" s="43"/>
      <c r="QQR890" s="43"/>
      <c r="QQS890" s="43"/>
      <c r="QQT890" s="43"/>
      <c r="QQU890" s="43"/>
      <c r="QQV890" s="43"/>
      <c r="QQW890" s="43"/>
      <c r="QQX890" s="43"/>
      <c r="QQY890" s="43"/>
      <c r="QQZ890" s="43"/>
      <c r="QRA890" s="43"/>
      <c r="QRB890" s="43"/>
      <c r="QRC890" s="43"/>
      <c r="QRD890" s="43"/>
      <c r="QRE890" s="43"/>
      <c r="QRF890" s="43"/>
      <c r="QRG890" s="43"/>
      <c r="QRH890" s="43"/>
      <c r="QRI890" s="43"/>
      <c r="QRJ890" s="43"/>
      <c r="QRK890" s="43"/>
      <c r="QRL890" s="43"/>
      <c r="QRM890" s="43"/>
      <c r="QRN890" s="43"/>
      <c r="QRO890" s="43"/>
      <c r="QRP890" s="43"/>
      <c r="QRQ890" s="43"/>
      <c r="QRR890" s="43"/>
      <c r="QRS890" s="43"/>
      <c r="QRT890" s="43"/>
      <c r="QRU890" s="43"/>
      <c r="QRV890" s="43"/>
      <c r="QRW890" s="43"/>
      <c r="QRX890" s="43"/>
      <c r="QRY890" s="43"/>
      <c r="QRZ890" s="43"/>
      <c r="QSA890" s="43"/>
      <c r="QSB890" s="43"/>
      <c r="QSC890" s="43"/>
      <c r="QSD890" s="43"/>
      <c r="QSE890" s="43"/>
      <c r="QSF890" s="43"/>
      <c r="QSG890" s="43"/>
      <c r="QSH890" s="43"/>
      <c r="QSI890" s="43"/>
      <c r="QSJ890" s="43"/>
      <c r="QSK890" s="43"/>
      <c r="QSL890" s="43"/>
      <c r="QSM890" s="43"/>
      <c r="QSN890" s="43"/>
      <c r="QSO890" s="43"/>
      <c r="QSP890" s="43"/>
      <c r="QSQ890" s="43"/>
      <c r="QSR890" s="43"/>
      <c r="QSS890" s="43"/>
      <c r="QST890" s="43"/>
      <c r="QSU890" s="43"/>
      <c r="QSV890" s="43"/>
      <c r="QSW890" s="43"/>
      <c r="QSX890" s="43"/>
      <c r="QSY890" s="43"/>
      <c r="QSZ890" s="43"/>
      <c r="QTA890" s="43"/>
      <c r="QTB890" s="43"/>
      <c r="QTC890" s="43"/>
      <c r="QTD890" s="43"/>
      <c r="QTE890" s="43"/>
      <c r="QTF890" s="43"/>
      <c r="QTG890" s="43"/>
      <c r="QTH890" s="43"/>
      <c r="QTI890" s="43"/>
      <c r="QTJ890" s="43"/>
      <c r="QTK890" s="43"/>
      <c r="QTL890" s="43"/>
      <c r="QTM890" s="43"/>
      <c r="QTN890" s="43"/>
      <c r="QTO890" s="43"/>
      <c r="QTP890" s="43"/>
      <c r="QTQ890" s="43"/>
      <c r="QTR890" s="43"/>
      <c r="QTS890" s="43"/>
      <c r="QTT890" s="43"/>
      <c r="QTU890" s="43"/>
      <c r="QTV890" s="43"/>
      <c r="QTW890" s="43"/>
      <c r="QTX890" s="43"/>
      <c r="QTY890" s="43"/>
      <c r="QTZ890" s="43"/>
      <c r="QUA890" s="43"/>
      <c r="QUB890" s="43"/>
      <c r="QUC890" s="43"/>
      <c r="QUD890" s="43"/>
      <c r="QUE890" s="43"/>
      <c r="QUF890" s="43"/>
      <c r="QUG890" s="43"/>
      <c r="QUH890" s="43"/>
      <c r="QUI890" s="43"/>
      <c r="QUJ890" s="43"/>
      <c r="QUK890" s="43"/>
      <c r="QUL890" s="43"/>
      <c r="QUM890" s="43"/>
      <c r="QUN890" s="43"/>
      <c r="QUO890" s="43"/>
      <c r="QUP890" s="43"/>
      <c r="QUQ890" s="43"/>
      <c r="QUR890" s="43"/>
      <c r="QUS890" s="43"/>
      <c r="QUT890" s="43"/>
      <c r="QUU890" s="43"/>
      <c r="QUV890" s="43"/>
      <c r="QUW890" s="43"/>
      <c r="QUX890" s="43"/>
      <c r="QUY890" s="43"/>
      <c r="QUZ890" s="43"/>
      <c r="QVA890" s="43"/>
      <c r="QVB890" s="43"/>
      <c r="QVC890" s="43"/>
      <c r="QVD890" s="43"/>
      <c r="QVE890" s="43"/>
      <c r="QVF890" s="43"/>
      <c r="QVG890" s="43"/>
      <c r="QVH890" s="43"/>
      <c r="QVI890" s="43"/>
      <c r="QVJ890" s="43"/>
      <c r="QVK890" s="43"/>
      <c r="QVL890" s="43"/>
      <c r="QVM890" s="43"/>
      <c r="QVN890" s="43"/>
      <c r="QVO890" s="43"/>
      <c r="QVP890" s="43"/>
      <c r="QVQ890" s="43"/>
      <c r="QVR890" s="43"/>
      <c r="QVS890" s="43"/>
      <c r="QVT890" s="43"/>
      <c r="QVU890" s="43"/>
      <c r="QVV890" s="43"/>
      <c r="QVW890" s="43"/>
      <c r="QVX890" s="43"/>
      <c r="QVY890" s="43"/>
      <c r="QVZ890" s="43"/>
      <c r="QWA890" s="43"/>
      <c r="QWB890" s="43"/>
      <c r="QWC890" s="43"/>
      <c r="QWD890" s="43"/>
      <c r="QWE890" s="43"/>
      <c r="QWF890" s="43"/>
      <c r="QWG890" s="43"/>
      <c r="QWH890" s="43"/>
      <c r="QWI890" s="43"/>
      <c r="QWJ890" s="43"/>
      <c r="QWK890" s="43"/>
      <c r="QWL890" s="43"/>
      <c r="QWM890" s="43"/>
      <c r="QWN890" s="43"/>
      <c r="QWO890" s="43"/>
      <c r="QWP890" s="43"/>
      <c r="QWQ890" s="43"/>
      <c r="QWR890" s="43"/>
      <c r="QWS890" s="43"/>
      <c r="QWT890" s="43"/>
      <c r="QWU890" s="43"/>
      <c r="QWV890" s="43"/>
      <c r="QWW890" s="43"/>
      <c r="QWX890" s="43"/>
      <c r="QWY890" s="43"/>
      <c r="QWZ890" s="43"/>
      <c r="QXA890" s="43"/>
      <c r="QXB890" s="43"/>
      <c r="QXC890" s="43"/>
      <c r="QXD890" s="43"/>
      <c r="QXE890" s="43"/>
      <c r="QXF890" s="43"/>
      <c r="QXG890" s="43"/>
      <c r="QXH890" s="43"/>
      <c r="QXI890" s="43"/>
      <c r="QXJ890" s="43"/>
      <c r="QXK890" s="43"/>
      <c r="QXL890" s="43"/>
      <c r="QXM890" s="43"/>
      <c r="QXN890" s="43"/>
      <c r="QXO890" s="43"/>
      <c r="QXP890" s="43"/>
      <c r="QXQ890" s="43"/>
      <c r="QXR890" s="43"/>
      <c r="QXS890" s="43"/>
      <c r="QXT890" s="43"/>
      <c r="QXU890" s="43"/>
      <c r="QXV890" s="43"/>
      <c r="QXW890" s="43"/>
      <c r="QXX890" s="43"/>
      <c r="QXY890" s="43"/>
      <c r="QXZ890" s="43"/>
      <c r="QYA890" s="43"/>
      <c r="QYB890" s="43"/>
      <c r="QYC890" s="43"/>
      <c r="QYD890" s="43"/>
      <c r="QYE890" s="43"/>
      <c r="QYF890" s="43"/>
      <c r="QYG890" s="43"/>
      <c r="QYH890" s="43"/>
      <c r="QYI890" s="43"/>
      <c r="QYJ890" s="43"/>
      <c r="QYK890" s="43"/>
      <c r="QYL890" s="43"/>
      <c r="QYM890" s="43"/>
      <c r="QYN890" s="43"/>
      <c r="QYO890" s="43"/>
      <c r="QYP890" s="43"/>
      <c r="QYQ890" s="43"/>
      <c r="QYR890" s="43"/>
      <c r="QYS890" s="43"/>
      <c r="QYT890" s="43"/>
      <c r="QYU890" s="43"/>
      <c r="QYV890" s="43"/>
      <c r="QYW890" s="43"/>
      <c r="QYX890" s="43"/>
      <c r="QYY890" s="43"/>
      <c r="QYZ890" s="43"/>
      <c r="QZA890" s="43"/>
      <c r="QZB890" s="43"/>
      <c r="QZC890" s="43"/>
      <c r="QZD890" s="43"/>
      <c r="QZE890" s="43"/>
      <c r="QZF890" s="43"/>
      <c r="QZG890" s="43"/>
      <c r="QZH890" s="43"/>
      <c r="QZI890" s="43"/>
      <c r="QZJ890" s="43"/>
      <c r="QZK890" s="43"/>
      <c r="QZL890" s="43"/>
      <c r="QZM890" s="43"/>
      <c r="QZN890" s="43"/>
      <c r="QZO890" s="43"/>
      <c r="QZP890" s="43"/>
      <c r="QZQ890" s="43"/>
      <c r="QZR890" s="43"/>
      <c r="QZS890" s="43"/>
      <c r="QZT890" s="43"/>
      <c r="QZU890" s="43"/>
      <c r="QZV890" s="43"/>
      <c r="QZW890" s="43"/>
      <c r="QZX890" s="43"/>
      <c r="QZY890" s="43"/>
      <c r="QZZ890" s="43"/>
      <c r="RAA890" s="43"/>
      <c r="RAB890" s="43"/>
      <c r="RAC890" s="43"/>
      <c r="RAD890" s="43"/>
      <c r="RAE890" s="43"/>
      <c r="RAF890" s="43"/>
      <c r="RAG890" s="43"/>
      <c r="RAH890" s="43"/>
      <c r="RAI890" s="43"/>
      <c r="RAJ890" s="43"/>
      <c r="RAK890" s="43"/>
      <c r="RAL890" s="43"/>
      <c r="RAM890" s="43"/>
      <c r="RAN890" s="43"/>
      <c r="RAO890" s="43"/>
      <c r="RAP890" s="43"/>
      <c r="RAQ890" s="43"/>
      <c r="RAR890" s="43"/>
      <c r="RAS890" s="43"/>
      <c r="RAT890" s="43"/>
      <c r="RAU890" s="43"/>
      <c r="RAV890" s="43"/>
      <c r="RAW890" s="43"/>
      <c r="RAX890" s="43"/>
      <c r="RAY890" s="43"/>
      <c r="RAZ890" s="43"/>
      <c r="RBA890" s="43"/>
      <c r="RBB890" s="43"/>
      <c r="RBC890" s="43"/>
      <c r="RBD890" s="43"/>
      <c r="RBE890" s="43"/>
      <c r="RBF890" s="43"/>
      <c r="RBG890" s="43"/>
      <c r="RBH890" s="43"/>
      <c r="RBI890" s="43"/>
      <c r="RBJ890" s="43"/>
      <c r="RBK890" s="43"/>
      <c r="RBL890" s="43"/>
      <c r="RBM890" s="43"/>
      <c r="RBN890" s="43"/>
      <c r="RBO890" s="43"/>
      <c r="RBP890" s="43"/>
      <c r="RBQ890" s="43"/>
      <c r="RBR890" s="43"/>
      <c r="RBS890" s="43"/>
      <c r="RBT890" s="43"/>
      <c r="RBU890" s="43"/>
      <c r="RBV890" s="43"/>
      <c r="RBW890" s="43"/>
      <c r="RBX890" s="43"/>
      <c r="RBY890" s="43"/>
      <c r="RBZ890" s="43"/>
      <c r="RCA890" s="43"/>
      <c r="RCB890" s="43"/>
      <c r="RCC890" s="43"/>
      <c r="RCD890" s="43"/>
      <c r="RCE890" s="43"/>
      <c r="RCF890" s="43"/>
      <c r="RCG890" s="43"/>
      <c r="RCH890" s="43"/>
      <c r="RCI890" s="43"/>
      <c r="RCJ890" s="43"/>
      <c r="RCK890" s="43"/>
      <c r="RCL890" s="43"/>
      <c r="RCM890" s="43"/>
      <c r="RCN890" s="43"/>
      <c r="RCO890" s="43"/>
      <c r="RCP890" s="43"/>
      <c r="RCQ890" s="43"/>
      <c r="RCR890" s="43"/>
      <c r="RCS890" s="43"/>
      <c r="RCT890" s="43"/>
      <c r="RCU890" s="43"/>
      <c r="RCV890" s="43"/>
      <c r="RCW890" s="43"/>
      <c r="RCX890" s="43"/>
      <c r="RCY890" s="43"/>
      <c r="RCZ890" s="43"/>
      <c r="RDA890" s="43"/>
      <c r="RDB890" s="43"/>
      <c r="RDC890" s="43"/>
      <c r="RDD890" s="43"/>
      <c r="RDE890" s="43"/>
      <c r="RDF890" s="43"/>
      <c r="RDG890" s="43"/>
      <c r="RDH890" s="43"/>
      <c r="RDI890" s="43"/>
      <c r="RDJ890" s="43"/>
      <c r="RDK890" s="43"/>
      <c r="RDL890" s="43"/>
      <c r="RDM890" s="43"/>
      <c r="RDN890" s="43"/>
      <c r="RDO890" s="43"/>
      <c r="RDP890" s="43"/>
      <c r="RDQ890" s="43"/>
      <c r="RDR890" s="43"/>
      <c r="RDS890" s="43"/>
      <c r="RDT890" s="43"/>
      <c r="RDU890" s="43"/>
      <c r="RDV890" s="43"/>
      <c r="RDW890" s="43"/>
      <c r="RDX890" s="43"/>
      <c r="RDY890" s="43"/>
      <c r="RDZ890" s="43"/>
      <c r="REA890" s="43"/>
      <c r="REB890" s="43"/>
      <c r="REC890" s="43"/>
      <c r="RED890" s="43"/>
      <c r="REE890" s="43"/>
      <c r="REF890" s="43"/>
      <c r="REG890" s="43"/>
      <c r="REH890" s="43"/>
      <c r="REI890" s="43"/>
      <c r="REJ890" s="43"/>
      <c r="REK890" s="43"/>
      <c r="REL890" s="43"/>
      <c r="REM890" s="43"/>
      <c r="REN890" s="43"/>
      <c r="REO890" s="43"/>
      <c r="REP890" s="43"/>
      <c r="REQ890" s="43"/>
      <c r="RER890" s="43"/>
      <c r="RES890" s="43"/>
      <c r="RET890" s="43"/>
      <c r="REU890" s="43"/>
      <c r="REV890" s="43"/>
      <c r="REW890" s="43"/>
      <c r="REX890" s="43"/>
      <c r="REY890" s="43"/>
      <c r="REZ890" s="43"/>
      <c r="RFA890" s="43"/>
      <c r="RFB890" s="43"/>
      <c r="RFC890" s="43"/>
      <c r="RFD890" s="43"/>
      <c r="RFE890" s="43"/>
      <c r="RFF890" s="43"/>
      <c r="RFG890" s="43"/>
      <c r="RFH890" s="43"/>
      <c r="RFI890" s="43"/>
      <c r="RFJ890" s="43"/>
      <c r="RFK890" s="43"/>
      <c r="RFL890" s="43"/>
      <c r="RFM890" s="43"/>
      <c r="RFN890" s="43"/>
      <c r="RFO890" s="43"/>
      <c r="RFP890" s="43"/>
      <c r="RFQ890" s="43"/>
      <c r="RFR890" s="43"/>
      <c r="RFS890" s="43"/>
      <c r="RFT890" s="43"/>
      <c r="RFU890" s="43"/>
      <c r="RFV890" s="43"/>
      <c r="RFW890" s="43"/>
      <c r="RFX890" s="43"/>
      <c r="RFY890" s="43"/>
      <c r="RFZ890" s="43"/>
      <c r="RGA890" s="43"/>
      <c r="RGB890" s="43"/>
      <c r="RGC890" s="43"/>
      <c r="RGD890" s="43"/>
      <c r="RGE890" s="43"/>
      <c r="RGF890" s="43"/>
      <c r="RGG890" s="43"/>
      <c r="RGH890" s="43"/>
      <c r="RGI890" s="43"/>
      <c r="RGJ890" s="43"/>
      <c r="RGK890" s="43"/>
      <c r="RGL890" s="43"/>
      <c r="RGM890" s="43"/>
      <c r="RGN890" s="43"/>
      <c r="RGO890" s="43"/>
      <c r="RGP890" s="43"/>
      <c r="RGQ890" s="43"/>
      <c r="RGR890" s="43"/>
      <c r="RGS890" s="43"/>
      <c r="RGT890" s="43"/>
      <c r="RGU890" s="43"/>
      <c r="RGV890" s="43"/>
      <c r="RGW890" s="43"/>
      <c r="RGX890" s="43"/>
      <c r="RGY890" s="43"/>
      <c r="RGZ890" s="43"/>
      <c r="RHA890" s="43"/>
      <c r="RHB890" s="43"/>
      <c r="RHC890" s="43"/>
      <c r="RHD890" s="43"/>
      <c r="RHE890" s="43"/>
      <c r="RHF890" s="43"/>
      <c r="RHG890" s="43"/>
      <c r="RHH890" s="43"/>
      <c r="RHI890" s="43"/>
      <c r="RHJ890" s="43"/>
      <c r="RHK890" s="43"/>
      <c r="RHL890" s="43"/>
      <c r="RHM890" s="43"/>
      <c r="RHN890" s="43"/>
      <c r="RHO890" s="43"/>
      <c r="RHP890" s="43"/>
      <c r="RHQ890" s="43"/>
      <c r="RHR890" s="43"/>
      <c r="RHS890" s="43"/>
      <c r="RHT890" s="43"/>
      <c r="RHU890" s="43"/>
      <c r="RHV890" s="43"/>
      <c r="RHW890" s="43"/>
      <c r="RHX890" s="43"/>
      <c r="RHY890" s="43"/>
      <c r="RHZ890" s="43"/>
      <c r="RIA890" s="43"/>
      <c r="RIB890" s="43"/>
      <c r="RIC890" s="43"/>
      <c r="RID890" s="43"/>
      <c r="RIE890" s="43"/>
      <c r="RIF890" s="43"/>
      <c r="RIG890" s="43"/>
      <c r="RIH890" s="43"/>
      <c r="RII890" s="43"/>
      <c r="RIJ890" s="43"/>
      <c r="RIK890" s="43"/>
      <c r="RIL890" s="43"/>
      <c r="RIM890" s="43"/>
      <c r="RIN890" s="43"/>
      <c r="RIO890" s="43"/>
      <c r="RIP890" s="43"/>
      <c r="RIQ890" s="43"/>
      <c r="RIR890" s="43"/>
      <c r="RIS890" s="43"/>
      <c r="RIT890" s="43"/>
      <c r="RIU890" s="43"/>
      <c r="RIV890" s="43"/>
      <c r="RIW890" s="43"/>
      <c r="RIX890" s="43"/>
      <c r="RIY890" s="43"/>
      <c r="RIZ890" s="43"/>
      <c r="RJA890" s="43"/>
      <c r="RJB890" s="43"/>
      <c r="RJC890" s="43"/>
      <c r="RJD890" s="43"/>
      <c r="RJE890" s="43"/>
      <c r="RJF890" s="43"/>
      <c r="RJG890" s="43"/>
      <c r="RJH890" s="43"/>
      <c r="RJI890" s="43"/>
      <c r="RJJ890" s="43"/>
      <c r="RJK890" s="43"/>
      <c r="RJL890" s="43"/>
      <c r="RJM890" s="43"/>
      <c r="RJN890" s="43"/>
      <c r="RJO890" s="43"/>
      <c r="RJP890" s="43"/>
      <c r="RJQ890" s="43"/>
      <c r="RJR890" s="43"/>
      <c r="RJS890" s="43"/>
      <c r="RJT890" s="43"/>
      <c r="RJU890" s="43"/>
      <c r="RJV890" s="43"/>
      <c r="RJW890" s="43"/>
      <c r="RJX890" s="43"/>
      <c r="RJY890" s="43"/>
      <c r="RJZ890" s="43"/>
      <c r="RKA890" s="43"/>
      <c r="RKB890" s="43"/>
      <c r="RKC890" s="43"/>
      <c r="RKD890" s="43"/>
      <c r="RKE890" s="43"/>
      <c r="RKF890" s="43"/>
      <c r="RKG890" s="43"/>
      <c r="RKH890" s="43"/>
      <c r="RKI890" s="43"/>
      <c r="RKJ890" s="43"/>
      <c r="RKK890" s="43"/>
      <c r="RKL890" s="43"/>
      <c r="RKM890" s="43"/>
      <c r="RKN890" s="43"/>
      <c r="RKO890" s="43"/>
      <c r="RKP890" s="43"/>
      <c r="RKQ890" s="43"/>
      <c r="RKR890" s="43"/>
      <c r="RKS890" s="43"/>
      <c r="RKT890" s="43"/>
      <c r="RKU890" s="43"/>
      <c r="RKV890" s="43"/>
      <c r="RKW890" s="43"/>
      <c r="RKX890" s="43"/>
      <c r="RKY890" s="43"/>
      <c r="RKZ890" s="43"/>
      <c r="RLA890" s="43"/>
      <c r="RLB890" s="43"/>
      <c r="RLC890" s="43"/>
      <c r="RLD890" s="43"/>
      <c r="RLE890" s="43"/>
      <c r="RLF890" s="43"/>
      <c r="RLG890" s="43"/>
      <c r="RLH890" s="43"/>
      <c r="RLI890" s="43"/>
      <c r="RLJ890" s="43"/>
      <c r="RLK890" s="43"/>
      <c r="RLL890" s="43"/>
      <c r="RLM890" s="43"/>
      <c r="RLN890" s="43"/>
      <c r="RLO890" s="43"/>
      <c r="RLP890" s="43"/>
      <c r="RLQ890" s="43"/>
      <c r="RLR890" s="43"/>
      <c r="RLS890" s="43"/>
      <c r="RLT890" s="43"/>
      <c r="RLU890" s="43"/>
      <c r="RLV890" s="43"/>
      <c r="RLW890" s="43"/>
      <c r="RLX890" s="43"/>
      <c r="RLY890" s="43"/>
      <c r="RLZ890" s="43"/>
      <c r="RMA890" s="43"/>
      <c r="RMB890" s="43"/>
      <c r="RMC890" s="43"/>
      <c r="RMD890" s="43"/>
      <c r="RME890" s="43"/>
      <c r="RMF890" s="43"/>
      <c r="RMG890" s="43"/>
      <c r="RMH890" s="43"/>
      <c r="RMI890" s="43"/>
      <c r="RMJ890" s="43"/>
      <c r="RMK890" s="43"/>
      <c r="RML890" s="43"/>
      <c r="RMM890" s="43"/>
      <c r="RMN890" s="43"/>
      <c r="RMO890" s="43"/>
      <c r="RMP890" s="43"/>
      <c r="RMQ890" s="43"/>
      <c r="RMR890" s="43"/>
      <c r="RMS890" s="43"/>
      <c r="RMT890" s="43"/>
      <c r="RMU890" s="43"/>
      <c r="RMV890" s="43"/>
      <c r="RMW890" s="43"/>
      <c r="RMX890" s="43"/>
      <c r="RMY890" s="43"/>
      <c r="RMZ890" s="43"/>
      <c r="RNA890" s="43"/>
      <c r="RNB890" s="43"/>
      <c r="RNC890" s="43"/>
      <c r="RND890" s="43"/>
      <c r="RNE890" s="43"/>
      <c r="RNF890" s="43"/>
      <c r="RNG890" s="43"/>
      <c r="RNH890" s="43"/>
      <c r="RNI890" s="43"/>
      <c r="RNJ890" s="43"/>
      <c r="RNK890" s="43"/>
      <c r="RNL890" s="43"/>
      <c r="RNM890" s="43"/>
      <c r="RNN890" s="43"/>
      <c r="RNO890" s="43"/>
      <c r="RNP890" s="43"/>
      <c r="RNQ890" s="43"/>
      <c r="RNR890" s="43"/>
      <c r="RNS890" s="43"/>
      <c r="RNT890" s="43"/>
      <c r="RNU890" s="43"/>
      <c r="RNV890" s="43"/>
      <c r="RNW890" s="43"/>
      <c r="RNX890" s="43"/>
      <c r="RNY890" s="43"/>
      <c r="RNZ890" s="43"/>
      <c r="ROA890" s="43"/>
      <c r="ROB890" s="43"/>
      <c r="ROC890" s="43"/>
      <c r="ROD890" s="43"/>
      <c r="ROE890" s="43"/>
      <c r="ROF890" s="43"/>
      <c r="ROG890" s="43"/>
      <c r="ROH890" s="43"/>
      <c r="ROI890" s="43"/>
      <c r="ROJ890" s="43"/>
      <c r="ROK890" s="43"/>
      <c r="ROL890" s="43"/>
      <c r="ROM890" s="43"/>
      <c r="RON890" s="43"/>
      <c r="ROO890" s="43"/>
      <c r="ROP890" s="43"/>
      <c r="ROQ890" s="43"/>
      <c r="ROR890" s="43"/>
      <c r="ROS890" s="43"/>
      <c r="ROT890" s="43"/>
      <c r="ROU890" s="43"/>
      <c r="ROV890" s="43"/>
      <c r="ROW890" s="43"/>
      <c r="ROX890" s="43"/>
      <c r="ROY890" s="43"/>
      <c r="ROZ890" s="43"/>
      <c r="RPA890" s="43"/>
      <c r="RPB890" s="43"/>
      <c r="RPC890" s="43"/>
      <c r="RPD890" s="43"/>
      <c r="RPE890" s="43"/>
      <c r="RPF890" s="43"/>
      <c r="RPG890" s="43"/>
      <c r="RPH890" s="43"/>
      <c r="RPI890" s="43"/>
      <c r="RPJ890" s="43"/>
      <c r="RPK890" s="43"/>
      <c r="RPL890" s="43"/>
      <c r="RPM890" s="43"/>
      <c r="RPN890" s="43"/>
      <c r="RPO890" s="43"/>
      <c r="RPP890" s="43"/>
      <c r="RPQ890" s="43"/>
      <c r="RPR890" s="43"/>
      <c r="RPS890" s="43"/>
      <c r="RPT890" s="43"/>
      <c r="RPU890" s="43"/>
      <c r="RPV890" s="43"/>
      <c r="RPW890" s="43"/>
      <c r="RPX890" s="43"/>
      <c r="RPY890" s="43"/>
      <c r="RPZ890" s="43"/>
      <c r="RQA890" s="43"/>
      <c r="RQB890" s="43"/>
      <c r="RQC890" s="43"/>
      <c r="RQD890" s="43"/>
      <c r="RQE890" s="43"/>
      <c r="RQF890" s="43"/>
      <c r="RQG890" s="43"/>
      <c r="RQH890" s="43"/>
      <c r="RQI890" s="43"/>
      <c r="RQJ890" s="43"/>
      <c r="RQK890" s="43"/>
      <c r="RQL890" s="43"/>
      <c r="RQM890" s="43"/>
      <c r="RQN890" s="43"/>
      <c r="RQO890" s="43"/>
      <c r="RQP890" s="43"/>
      <c r="RQQ890" s="43"/>
      <c r="RQR890" s="43"/>
      <c r="RQS890" s="43"/>
      <c r="RQT890" s="43"/>
      <c r="RQU890" s="43"/>
      <c r="RQV890" s="43"/>
      <c r="RQW890" s="43"/>
      <c r="RQX890" s="43"/>
      <c r="RQY890" s="43"/>
      <c r="RQZ890" s="43"/>
      <c r="RRA890" s="43"/>
      <c r="RRB890" s="43"/>
      <c r="RRC890" s="43"/>
      <c r="RRD890" s="43"/>
      <c r="RRE890" s="43"/>
      <c r="RRF890" s="43"/>
      <c r="RRG890" s="43"/>
      <c r="RRH890" s="43"/>
      <c r="RRI890" s="43"/>
      <c r="RRJ890" s="43"/>
      <c r="RRK890" s="43"/>
      <c r="RRL890" s="43"/>
      <c r="RRM890" s="43"/>
      <c r="RRN890" s="43"/>
      <c r="RRO890" s="43"/>
      <c r="RRP890" s="43"/>
      <c r="RRQ890" s="43"/>
      <c r="RRR890" s="43"/>
      <c r="RRS890" s="43"/>
      <c r="RRT890" s="43"/>
      <c r="RRU890" s="43"/>
      <c r="RRV890" s="43"/>
      <c r="RRW890" s="43"/>
      <c r="RRX890" s="43"/>
      <c r="RRY890" s="43"/>
      <c r="RRZ890" s="43"/>
      <c r="RSA890" s="43"/>
      <c r="RSB890" s="43"/>
      <c r="RSC890" s="43"/>
      <c r="RSD890" s="43"/>
      <c r="RSE890" s="43"/>
      <c r="RSF890" s="43"/>
      <c r="RSG890" s="43"/>
      <c r="RSH890" s="43"/>
      <c r="RSI890" s="43"/>
      <c r="RSJ890" s="43"/>
      <c r="RSK890" s="43"/>
      <c r="RSL890" s="43"/>
      <c r="RSM890" s="43"/>
      <c r="RSN890" s="43"/>
      <c r="RSO890" s="43"/>
      <c r="RSP890" s="43"/>
      <c r="RSQ890" s="43"/>
      <c r="RSR890" s="43"/>
      <c r="RSS890" s="43"/>
      <c r="RST890" s="43"/>
      <c r="RSU890" s="43"/>
      <c r="RSV890" s="43"/>
      <c r="RSW890" s="43"/>
      <c r="RSX890" s="43"/>
      <c r="RSY890" s="43"/>
      <c r="RSZ890" s="43"/>
      <c r="RTA890" s="43"/>
      <c r="RTB890" s="43"/>
      <c r="RTC890" s="43"/>
      <c r="RTD890" s="43"/>
      <c r="RTE890" s="43"/>
      <c r="RTF890" s="43"/>
      <c r="RTG890" s="43"/>
      <c r="RTH890" s="43"/>
      <c r="RTI890" s="43"/>
      <c r="RTJ890" s="43"/>
      <c r="RTK890" s="43"/>
      <c r="RTL890" s="43"/>
      <c r="RTM890" s="43"/>
      <c r="RTN890" s="43"/>
      <c r="RTO890" s="43"/>
      <c r="RTP890" s="43"/>
      <c r="RTQ890" s="43"/>
      <c r="RTR890" s="43"/>
      <c r="RTS890" s="43"/>
      <c r="RTT890" s="43"/>
      <c r="RTU890" s="43"/>
      <c r="RTV890" s="43"/>
      <c r="RTW890" s="43"/>
      <c r="RTX890" s="43"/>
      <c r="RTY890" s="43"/>
      <c r="RTZ890" s="43"/>
      <c r="RUA890" s="43"/>
      <c r="RUB890" s="43"/>
      <c r="RUC890" s="43"/>
      <c r="RUD890" s="43"/>
      <c r="RUE890" s="43"/>
      <c r="RUF890" s="43"/>
      <c r="RUG890" s="43"/>
      <c r="RUH890" s="43"/>
      <c r="RUI890" s="43"/>
      <c r="RUJ890" s="43"/>
      <c r="RUK890" s="43"/>
      <c r="RUL890" s="43"/>
      <c r="RUM890" s="43"/>
      <c r="RUN890" s="43"/>
      <c r="RUO890" s="43"/>
      <c r="RUP890" s="43"/>
      <c r="RUQ890" s="43"/>
      <c r="RUR890" s="43"/>
      <c r="RUS890" s="43"/>
      <c r="RUT890" s="43"/>
      <c r="RUU890" s="43"/>
      <c r="RUV890" s="43"/>
      <c r="RUW890" s="43"/>
      <c r="RUX890" s="43"/>
      <c r="RUY890" s="43"/>
      <c r="RUZ890" s="43"/>
      <c r="RVA890" s="43"/>
      <c r="RVB890" s="43"/>
      <c r="RVC890" s="43"/>
      <c r="RVD890" s="43"/>
      <c r="RVE890" s="43"/>
      <c r="RVF890" s="43"/>
      <c r="RVG890" s="43"/>
      <c r="RVH890" s="43"/>
      <c r="RVI890" s="43"/>
      <c r="RVJ890" s="43"/>
      <c r="RVK890" s="43"/>
      <c r="RVL890" s="43"/>
      <c r="RVM890" s="43"/>
      <c r="RVN890" s="43"/>
      <c r="RVO890" s="43"/>
      <c r="RVP890" s="43"/>
      <c r="RVQ890" s="43"/>
      <c r="RVR890" s="43"/>
      <c r="RVS890" s="43"/>
      <c r="RVT890" s="43"/>
      <c r="RVU890" s="43"/>
      <c r="RVV890" s="43"/>
      <c r="RVW890" s="43"/>
      <c r="RVX890" s="43"/>
      <c r="RVY890" s="43"/>
      <c r="RVZ890" s="43"/>
      <c r="RWA890" s="43"/>
      <c r="RWB890" s="43"/>
      <c r="RWC890" s="43"/>
      <c r="RWD890" s="43"/>
      <c r="RWE890" s="43"/>
      <c r="RWF890" s="43"/>
      <c r="RWG890" s="43"/>
      <c r="RWH890" s="43"/>
      <c r="RWI890" s="43"/>
      <c r="RWJ890" s="43"/>
      <c r="RWK890" s="43"/>
      <c r="RWL890" s="43"/>
      <c r="RWM890" s="43"/>
      <c r="RWN890" s="43"/>
      <c r="RWO890" s="43"/>
      <c r="RWP890" s="43"/>
      <c r="RWQ890" s="43"/>
      <c r="RWR890" s="43"/>
      <c r="RWS890" s="43"/>
      <c r="RWT890" s="43"/>
      <c r="RWU890" s="43"/>
      <c r="RWV890" s="43"/>
      <c r="RWW890" s="43"/>
      <c r="RWX890" s="43"/>
      <c r="RWY890" s="43"/>
      <c r="RWZ890" s="43"/>
      <c r="RXA890" s="43"/>
      <c r="RXB890" s="43"/>
      <c r="RXC890" s="43"/>
      <c r="RXD890" s="43"/>
      <c r="RXE890" s="43"/>
      <c r="RXF890" s="43"/>
      <c r="RXG890" s="43"/>
      <c r="RXH890" s="43"/>
      <c r="RXI890" s="43"/>
      <c r="RXJ890" s="43"/>
      <c r="RXK890" s="43"/>
      <c r="RXL890" s="43"/>
      <c r="RXM890" s="43"/>
      <c r="RXN890" s="43"/>
      <c r="RXO890" s="43"/>
      <c r="RXP890" s="43"/>
      <c r="RXQ890" s="43"/>
      <c r="RXR890" s="43"/>
      <c r="RXS890" s="43"/>
      <c r="RXT890" s="43"/>
      <c r="RXU890" s="43"/>
      <c r="RXV890" s="43"/>
      <c r="RXW890" s="43"/>
      <c r="RXX890" s="43"/>
      <c r="RXY890" s="43"/>
      <c r="RXZ890" s="43"/>
      <c r="RYA890" s="43"/>
      <c r="RYB890" s="43"/>
      <c r="RYC890" s="43"/>
      <c r="RYD890" s="43"/>
      <c r="RYE890" s="43"/>
      <c r="RYF890" s="43"/>
      <c r="RYG890" s="43"/>
      <c r="RYH890" s="43"/>
      <c r="RYI890" s="43"/>
      <c r="RYJ890" s="43"/>
      <c r="RYK890" s="43"/>
      <c r="RYL890" s="43"/>
      <c r="RYM890" s="43"/>
      <c r="RYN890" s="43"/>
      <c r="RYO890" s="43"/>
      <c r="RYP890" s="43"/>
      <c r="RYQ890" s="43"/>
      <c r="RYR890" s="43"/>
      <c r="RYS890" s="43"/>
      <c r="RYT890" s="43"/>
      <c r="RYU890" s="43"/>
      <c r="RYV890" s="43"/>
      <c r="RYW890" s="43"/>
      <c r="RYX890" s="43"/>
      <c r="RYY890" s="43"/>
      <c r="RYZ890" s="43"/>
      <c r="RZA890" s="43"/>
      <c r="RZB890" s="43"/>
      <c r="RZC890" s="43"/>
      <c r="RZD890" s="43"/>
      <c r="RZE890" s="43"/>
      <c r="RZF890" s="43"/>
      <c r="RZG890" s="43"/>
      <c r="RZH890" s="43"/>
      <c r="RZI890" s="43"/>
      <c r="RZJ890" s="43"/>
      <c r="RZK890" s="43"/>
      <c r="RZL890" s="43"/>
      <c r="RZM890" s="43"/>
      <c r="RZN890" s="43"/>
      <c r="RZO890" s="43"/>
      <c r="RZP890" s="43"/>
      <c r="RZQ890" s="43"/>
      <c r="RZR890" s="43"/>
      <c r="RZS890" s="43"/>
      <c r="RZT890" s="43"/>
      <c r="RZU890" s="43"/>
      <c r="RZV890" s="43"/>
      <c r="RZW890" s="43"/>
      <c r="RZX890" s="43"/>
      <c r="RZY890" s="43"/>
      <c r="RZZ890" s="43"/>
      <c r="SAA890" s="43"/>
      <c r="SAB890" s="43"/>
      <c r="SAC890" s="43"/>
      <c r="SAD890" s="43"/>
      <c r="SAE890" s="43"/>
      <c r="SAF890" s="43"/>
      <c r="SAG890" s="43"/>
      <c r="SAH890" s="43"/>
      <c r="SAI890" s="43"/>
      <c r="SAJ890" s="43"/>
      <c r="SAK890" s="43"/>
      <c r="SAL890" s="43"/>
      <c r="SAM890" s="43"/>
      <c r="SAN890" s="43"/>
      <c r="SAO890" s="43"/>
      <c r="SAP890" s="43"/>
      <c r="SAQ890" s="43"/>
      <c r="SAR890" s="43"/>
      <c r="SAS890" s="43"/>
      <c r="SAT890" s="43"/>
      <c r="SAU890" s="43"/>
      <c r="SAV890" s="43"/>
      <c r="SAW890" s="43"/>
      <c r="SAX890" s="43"/>
      <c r="SAY890" s="43"/>
      <c r="SAZ890" s="43"/>
      <c r="SBA890" s="43"/>
      <c r="SBB890" s="43"/>
      <c r="SBC890" s="43"/>
      <c r="SBD890" s="43"/>
      <c r="SBE890" s="43"/>
      <c r="SBF890" s="43"/>
      <c r="SBG890" s="43"/>
      <c r="SBH890" s="43"/>
      <c r="SBI890" s="43"/>
      <c r="SBJ890" s="43"/>
      <c r="SBK890" s="43"/>
      <c r="SBL890" s="43"/>
      <c r="SBM890" s="43"/>
      <c r="SBN890" s="43"/>
      <c r="SBO890" s="43"/>
      <c r="SBP890" s="43"/>
      <c r="SBQ890" s="43"/>
      <c r="SBR890" s="43"/>
      <c r="SBS890" s="43"/>
      <c r="SBT890" s="43"/>
      <c r="SBU890" s="43"/>
      <c r="SBV890" s="43"/>
      <c r="SBW890" s="43"/>
      <c r="SBX890" s="43"/>
      <c r="SBY890" s="43"/>
      <c r="SBZ890" s="43"/>
      <c r="SCA890" s="43"/>
      <c r="SCB890" s="43"/>
      <c r="SCC890" s="43"/>
      <c r="SCD890" s="43"/>
      <c r="SCE890" s="43"/>
      <c r="SCF890" s="43"/>
      <c r="SCG890" s="43"/>
      <c r="SCH890" s="43"/>
      <c r="SCI890" s="43"/>
      <c r="SCJ890" s="43"/>
      <c r="SCK890" s="43"/>
      <c r="SCL890" s="43"/>
      <c r="SCM890" s="43"/>
      <c r="SCN890" s="43"/>
      <c r="SCO890" s="43"/>
      <c r="SCP890" s="43"/>
      <c r="SCQ890" s="43"/>
      <c r="SCR890" s="43"/>
      <c r="SCS890" s="43"/>
      <c r="SCT890" s="43"/>
      <c r="SCU890" s="43"/>
      <c r="SCV890" s="43"/>
      <c r="SCW890" s="43"/>
      <c r="SCX890" s="43"/>
      <c r="SCY890" s="43"/>
      <c r="SCZ890" s="43"/>
      <c r="SDA890" s="43"/>
      <c r="SDB890" s="43"/>
      <c r="SDC890" s="43"/>
      <c r="SDD890" s="43"/>
      <c r="SDE890" s="43"/>
      <c r="SDF890" s="43"/>
      <c r="SDG890" s="43"/>
      <c r="SDH890" s="43"/>
      <c r="SDI890" s="43"/>
      <c r="SDJ890" s="43"/>
      <c r="SDK890" s="43"/>
      <c r="SDL890" s="43"/>
      <c r="SDM890" s="43"/>
      <c r="SDN890" s="43"/>
      <c r="SDO890" s="43"/>
      <c r="SDP890" s="43"/>
      <c r="SDQ890" s="43"/>
      <c r="SDR890" s="43"/>
      <c r="SDS890" s="43"/>
      <c r="SDT890" s="43"/>
      <c r="SDU890" s="43"/>
      <c r="SDV890" s="43"/>
      <c r="SDW890" s="43"/>
      <c r="SDX890" s="43"/>
      <c r="SDY890" s="43"/>
      <c r="SDZ890" s="43"/>
      <c r="SEA890" s="43"/>
      <c r="SEB890" s="43"/>
      <c r="SEC890" s="43"/>
      <c r="SED890" s="43"/>
      <c r="SEE890" s="43"/>
      <c r="SEF890" s="43"/>
      <c r="SEG890" s="43"/>
      <c r="SEH890" s="43"/>
      <c r="SEI890" s="43"/>
      <c r="SEJ890" s="43"/>
      <c r="SEK890" s="43"/>
      <c r="SEL890" s="43"/>
      <c r="SEM890" s="43"/>
      <c r="SEN890" s="43"/>
      <c r="SEO890" s="43"/>
      <c r="SEP890" s="43"/>
      <c r="SEQ890" s="43"/>
      <c r="SER890" s="43"/>
      <c r="SES890" s="43"/>
      <c r="SET890" s="43"/>
      <c r="SEU890" s="43"/>
      <c r="SEV890" s="43"/>
      <c r="SEW890" s="43"/>
      <c r="SEX890" s="43"/>
      <c r="SEY890" s="43"/>
      <c r="SEZ890" s="43"/>
      <c r="SFA890" s="43"/>
      <c r="SFB890" s="43"/>
      <c r="SFC890" s="43"/>
      <c r="SFD890" s="43"/>
      <c r="SFE890" s="43"/>
      <c r="SFF890" s="43"/>
      <c r="SFG890" s="43"/>
      <c r="SFH890" s="43"/>
      <c r="SFI890" s="43"/>
      <c r="SFJ890" s="43"/>
      <c r="SFK890" s="43"/>
      <c r="SFL890" s="43"/>
      <c r="SFM890" s="43"/>
      <c r="SFN890" s="43"/>
      <c r="SFO890" s="43"/>
      <c r="SFP890" s="43"/>
      <c r="SFQ890" s="43"/>
      <c r="SFR890" s="43"/>
      <c r="SFS890" s="43"/>
      <c r="SFT890" s="43"/>
      <c r="SFU890" s="43"/>
      <c r="SFV890" s="43"/>
      <c r="SFW890" s="43"/>
      <c r="SFX890" s="43"/>
      <c r="SFY890" s="43"/>
      <c r="SFZ890" s="43"/>
      <c r="SGA890" s="43"/>
      <c r="SGB890" s="43"/>
      <c r="SGC890" s="43"/>
      <c r="SGD890" s="43"/>
      <c r="SGE890" s="43"/>
      <c r="SGF890" s="43"/>
      <c r="SGG890" s="43"/>
      <c r="SGH890" s="43"/>
      <c r="SGI890" s="43"/>
      <c r="SGJ890" s="43"/>
      <c r="SGK890" s="43"/>
      <c r="SGL890" s="43"/>
      <c r="SGM890" s="43"/>
      <c r="SGN890" s="43"/>
      <c r="SGO890" s="43"/>
      <c r="SGP890" s="43"/>
      <c r="SGQ890" s="43"/>
      <c r="SGR890" s="43"/>
      <c r="SGS890" s="43"/>
      <c r="SGT890" s="43"/>
      <c r="SGU890" s="43"/>
      <c r="SGV890" s="43"/>
      <c r="SGW890" s="43"/>
      <c r="SGX890" s="43"/>
      <c r="SGY890" s="43"/>
      <c r="SGZ890" s="43"/>
      <c r="SHA890" s="43"/>
      <c r="SHB890" s="43"/>
      <c r="SHC890" s="43"/>
      <c r="SHD890" s="43"/>
      <c r="SHE890" s="43"/>
      <c r="SHF890" s="43"/>
      <c r="SHG890" s="43"/>
      <c r="SHH890" s="43"/>
      <c r="SHI890" s="43"/>
      <c r="SHJ890" s="43"/>
      <c r="SHK890" s="43"/>
      <c r="SHL890" s="43"/>
      <c r="SHM890" s="43"/>
      <c r="SHN890" s="43"/>
      <c r="SHO890" s="43"/>
      <c r="SHP890" s="43"/>
      <c r="SHQ890" s="43"/>
      <c r="SHR890" s="43"/>
      <c r="SHS890" s="43"/>
      <c r="SHT890" s="43"/>
      <c r="SHU890" s="43"/>
      <c r="SHV890" s="43"/>
      <c r="SHW890" s="43"/>
      <c r="SHX890" s="43"/>
      <c r="SHY890" s="43"/>
      <c r="SHZ890" s="43"/>
      <c r="SIA890" s="43"/>
      <c r="SIB890" s="43"/>
      <c r="SIC890" s="43"/>
      <c r="SID890" s="43"/>
      <c r="SIE890" s="43"/>
      <c r="SIF890" s="43"/>
      <c r="SIG890" s="43"/>
      <c r="SIH890" s="43"/>
      <c r="SII890" s="43"/>
      <c r="SIJ890" s="43"/>
      <c r="SIK890" s="43"/>
      <c r="SIL890" s="43"/>
      <c r="SIM890" s="43"/>
      <c r="SIN890" s="43"/>
      <c r="SIO890" s="43"/>
      <c r="SIP890" s="43"/>
      <c r="SIQ890" s="43"/>
      <c r="SIR890" s="43"/>
      <c r="SIS890" s="43"/>
      <c r="SIT890" s="43"/>
      <c r="SIU890" s="43"/>
      <c r="SIV890" s="43"/>
      <c r="SIW890" s="43"/>
      <c r="SIX890" s="43"/>
      <c r="SIY890" s="43"/>
      <c r="SIZ890" s="43"/>
      <c r="SJA890" s="43"/>
      <c r="SJB890" s="43"/>
      <c r="SJC890" s="43"/>
      <c r="SJD890" s="43"/>
      <c r="SJE890" s="43"/>
      <c r="SJF890" s="43"/>
      <c r="SJG890" s="43"/>
      <c r="SJH890" s="43"/>
      <c r="SJI890" s="43"/>
      <c r="SJJ890" s="43"/>
      <c r="SJK890" s="43"/>
      <c r="SJL890" s="43"/>
      <c r="SJM890" s="43"/>
      <c r="SJN890" s="43"/>
      <c r="SJO890" s="43"/>
      <c r="SJP890" s="43"/>
      <c r="SJQ890" s="43"/>
      <c r="SJR890" s="43"/>
      <c r="SJS890" s="43"/>
      <c r="SJT890" s="43"/>
      <c r="SJU890" s="43"/>
      <c r="SJV890" s="43"/>
      <c r="SJW890" s="43"/>
      <c r="SJX890" s="43"/>
      <c r="SJY890" s="43"/>
      <c r="SJZ890" s="43"/>
      <c r="SKA890" s="43"/>
      <c r="SKB890" s="43"/>
      <c r="SKC890" s="43"/>
      <c r="SKD890" s="43"/>
      <c r="SKE890" s="43"/>
      <c r="SKF890" s="43"/>
      <c r="SKG890" s="43"/>
      <c r="SKH890" s="43"/>
      <c r="SKI890" s="43"/>
      <c r="SKJ890" s="43"/>
      <c r="SKK890" s="43"/>
      <c r="SKL890" s="43"/>
      <c r="SKM890" s="43"/>
      <c r="SKN890" s="43"/>
      <c r="SKO890" s="43"/>
      <c r="SKP890" s="43"/>
      <c r="SKQ890" s="43"/>
      <c r="SKR890" s="43"/>
      <c r="SKS890" s="43"/>
      <c r="SKT890" s="43"/>
      <c r="SKU890" s="43"/>
      <c r="SKV890" s="43"/>
      <c r="SKW890" s="43"/>
      <c r="SKX890" s="43"/>
      <c r="SKY890" s="43"/>
      <c r="SKZ890" s="43"/>
      <c r="SLA890" s="43"/>
      <c r="SLB890" s="43"/>
      <c r="SLC890" s="43"/>
      <c r="SLD890" s="43"/>
      <c r="SLE890" s="43"/>
      <c r="SLF890" s="43"/>
      <c r="SLG890" s="43"/>
      <c r="SLH890" s="43"/>
      <c r="SLI890" s="43"/>
      <c r="SLJ890" s="43"/>
      <c r="SLK890" s="43"/>
      <c r="SLL890" s="43"/>
      <c r="SLM890" s="43"/>
      <c r="SLN890" s="43"/>
      <c r="SLO890" s="43"/>
      <c r="SLP890" s="43"/>
      <c r="SLQ890" s="43"/>
      <c r="SLR890" s="43"/>
      <c r="SLS890" s="43"/>
      <c r="SLT890" s="43"/>
      <c r="SLU890" s="43"/>
      <c r="SLV890" s="43"/>
      <c r="SLW890" s="43"/>
      <c r="SLX890" s="43"/>
      <c r="SLY890" s="43"/>
      <c r="SLZ890" s="43"/>
      <c r="SMA890" s="43"/>
      <c r="SMB890" s="43"/>
      <c r="SMC890" s="43"/>
      <c r="SMD890" s="43"/>
      <c r="SME890" s="43"/>
      <c r="SMF890" s="43"/>
      <c r="SMG890" s="43"/>
      <c r="SMH890" s="43"/>
      <c r="SMI890" s="43"/>
      <c r="SMJ890" s="43"/>
      <c r="SMK890" s="43"/>
      <c r="SML890" s="43"/>
      <c r="SMM890" s="43"/>
      <c r="SMN890" s="43"/>
      <c r="SMO890" s="43"/>
      <c r="SMP890" s="43"/>
      <c r="SMQ890" s="43"/>
      <c r="SMR890" s="43"/>
      <c r="SMS890" s="43"/>
      <c r="SMT890" s="43"/>
      <c r="SMU890" s="43"/>
      <c r="SMV890" s="43"/>
      <c r="SMW890" s="43"/>
      <c r="SMX890" s="43"/>
      <c r="SMY890" s="43"/>
      <c r="SMZ890" s="43"/>
      <c r="SNA890" s="43"/>
      <c r="SNB890" s="43"/>
      <c r="SNC890" s="43"/>
      <c r="SND890" s="43"/>
      <c r="SNE890" s="43"/>
      <c r="SNF890" s="43"/>
      <c r="SNG890" s="43"/>
      <c r="SNH890" s="43"/>
      <c r="SNI890" s="43"/>
      <c r="SNJ890" s="43"/>
      <c r="SNK890" s="43"/>
      <c r="SNL890" s="43"/>
      <c r="SNM890" s="43"/>
      <c r="SNN890" s="43"/>
      <c r="SNO890" s="43"/>
      <c r="SNP890" s="43"/>
      <c r="SNQ890" s="43"/>
      <c r="SNR890" s="43"/>
      <c r="SNS890" s="43"/>
      <c r="SNT890" s="43"/>
      <c r="SNU890" s="43"/>
      <c r="SNV890" s="43"/>
      <c r="SNW890" s="43"/>
      <c r="SNX890" s="43"/>
      <c r="SNY890" s="43"/>
      <c r="SNZ890" s="43"/>
      <c r="SOA890" s="43"/>
      <c r="SOB890" s="43"/>
      <c r="SOC890" s="43"/>
      <c r="SOD890" s="43"/>
      <c r="SOE890" s="43"/>
      <c r="SOF890" s="43"/>
      <c r="SOG890" s="43"/>
      <c r="SOH890" s="43"/>
      <c r="SOI890" s="43"/>
      <c r="SOJ890" s="43"/>
      <c r="SOK890" s="43"/>
      <c r="SOL890" s="43"/>
      <c r="SOM890" s="43"/>
      <c r="SON890" s="43"/>
      <c r="SOO890" s="43"/>
      <c r="SOP890" s="43"/>
      <c r="SOQ890" s="43"/>
      <c r="SOR890" s="43"/>
      <c r="SOS890" s="43"/>
      <c r="SOT890" s="43"/>
      <c r="SOU890" s="43"/>
      <c r="SOV890" s="43"/>
      <c r="SOW890" s="43"/>
      <c r="SOX890" s="43"/>
      <c r="SOY890" s="43"/>
      <c r="SOZ890" s="43"/>
      <c r="SPA890" s="43"/>
      <c r="SPB890" s="43"/>
      <c r="SPC890" s="43"/>
      <c r="SPD890" s="43"/>
      <c r="SPE890" s="43"/>
      <c r="SPF890" s="43"/>
      <c r="SPG890" s="43"/>
      <c r="SPH890" s="43"/>
      <c r="SPI890" s="43"/>
      <c r="SPJ890" s="43"/>
      <c r="SPK890" s="43"/>
      <c r="SPL890" s="43"/>
      <c r="SPM890" s="43"/>
      <c r="SPN890" s="43"/>
      <c r="SPO890" s="43"/>
      <c r="SPP890" s="43"/>
      <c r="SPQ890" s="43"/>
      <c r="SPR890" s="43"/>
      <c r="SPS890" s="43"/>
      <c r="SPT890" s="43"/>
      <c r="SPU890" s="43"/>
      <c r="SPV890" s="43"/>
      <c r="SPW890" s="43"/>
      <c r="SPX890" s="43"/>
      <c r="SPY890" s="43"/>
      <c r="SPZ890" s="43"/>
      <c r="SQA890" s="43"/>
      <c r="SQB890" s="43"/>
      <c r="SQC890" s="43"/>
      <c r="SQD890" s="43"/>
      <c r="SQE890" s="43"/>
      <c r="SQF890" s="43"/>
      <c r="SQG890" s="43"/>
      <c r="SQH890" s="43"/>
      <c r="SQI890" s="43"/>
      <c r="SQJ890" s="43"/>
      <c r="SQK890" s="43"/>
      <c r="SQL890" s="43"/>
      <c r="SQM890" s="43"/>
      <c r="SQN890" s="43"/>
      <c r="SQO890" s="43"/>
      <c r="SQP890" s="43"/>
      <c r="SQQ890" s="43"/>
      <c r="SQR890" s="43"/>
      <c r="SQS890" s="43"/>
      <c r="SQT890" s="43"/>
      <c r="SQU890" s="43"/>
      <c r="SQV890" s="43"/>
      <c r="SQW890" s="43"/>
      <c r="SQX890" s="43"/>
      <c r="SQY890" s="43"/>
      <c r="SQZ890" s="43"/>
      <c r="SRA890" s="43"/>
      <c r="SRB890" s="43"/>
      <c r="SRC890" s="43"/>
      <c r="SRD890" s="43"/>
      <c r="SRE890" s="43"/>
      <c r="SRF890" s="43"/>
      <c r="SRG890" s="43"/>
      <c r="SRH890" s="43"/>
      <c r="SRI890" s="43"/>
      <c r="SRJ890" s="43"/>
      <c r="SRK890" s="43"/>
      <c r="SRL890" s="43"/>
      <c r="SRM890" s="43"/>
      <c r="SRN890" s="43"/>
      <c r="SRO890" s="43"/>
      <c r="SRP890" s="43"/>
      <c r="SRQ890" s="43"/>
      <c r="SRR890" s="43"/>
      <c r="SRS890" s="43"/>
      <c r="SRT890" s="43"/>
      <c r="SRU890" s="43"/>
      <c r="SRV890" s="43"/>
      <c r="SRW890" s="43"/>
      <c r="SRX890" s="43"/>
      <c r="SRY890" s="43"/>
      <c r="SRZ890" s="43"/>
      <c r="SSA890" s="43"/>
      <c r="SSB890" s="43"/>
      <c r="SSC890" s="43"/>
      <c r="SSD890" s="43"/>
      <c r="SSE890" s="43"/>
      <c r="SSF890" s="43"/>
      <c r="SSG890" s="43"/>
      <c r="SSH890" s="43"/>
      <c r="SSI890" s="43"/>
      <c r="SSJ890" s="43"/>
      <c r="SSK890" s="43"/>
      <c r="SSL890" s="43"/>
      <c r="SSM890" s="43"/>
      <c r="SSN890" s="43"/>
      <c r="SSO890" s="43"/>
      <c r="SSP890" s="43"/>
      <c r="SSQ890" s="43"/>
      <c r="SSR890" s="43"/>
      <c r="SSS890" s="43"/>
      <c r="SST890" s="43"/>
      <c r="SSU890" s="43"/>
      <c r="SSV890" s="43"/>
      <c r="SSW890" s="43"/>
      <c r="SSX890" s="43"/>
      <c r="SSY890" s="43"/>
      <c r="SSZ890" s="43"/>
      <c r="STA890" s="43"/>
      <c r="STB890" s="43"/>
      <c r="STC890" s="43"/>
      <c r="STD890" s="43"/>
      <c r="STE890" s="43"/>
      <c r="STF890" s="43"/>
      <c r="STG890" s="43"/>
      <c r="STH890" s="43"/>
      <c r="STI890" s="43"/>
      <c r="STJ890" s="43"/>
      <c r="STK890" s="43"/>
      <c r="STL890" s="43"/>
      <c r="STM890" s="43"/>
      <c r="STN890" s="43"/>
      <c r="STO890" s="43"/>
      <c r="STP890" s="43"/>
      <c r="STQ890" s="43"/>
      <c r="STR890" s="43"/>
      <c r="STS890" s="43"/>
      <c r="STT890" s="43"/>
      <c r="STU890" s="43"/>
      <c r="STV890" s="43"/>
      <c r="STW890" s="43"/>
      <c r="STX890" s="43"/>
      <c r="STY890" s="43"/>
      <c r="STZ890" s="43"/>
      <c r="SUA890" s="43"/>
      <c r="SUB890" s="43"/>
      <c r="SUC890" s="43"/>
      <c r="SUD890" s="43"/>
      <c r="SUE890" s="43"/>
      <c r="SUF890" s="43"/>
      <c r="SUG890" s="43"/>
      <c r="SUH890" s="43"/>
      <c r="SUI890" s="43"/>
      <c r="SUJ890" s="43"/>
      <c r="SUK890" s="43"/>
      <c r="SUL890" s="43"/>
      <c r="SUM890" s="43"/>
      <c r="SUN890" s="43"/>
      <c r="SUO890" s="43"/>
      <c r="SUP890" s="43"/>
      <c r="SUQ890" s="43"/>
      <c r="SUR890" s="43"/>
      <c r="SUS890" s="43"/>
      <c r="SUT890" s="43"/>
      <c r="SUU890" s="43"/>
      <c r="SUV890" s="43"/>
      <c r="SUW890" s="43"/>
      <c r="SUX890" s="43"/>
      <c r="SUY890" s="43"/>
      <c r="SUZ890" s="43"/>
      <c r="SVA890" s="43"/>
      <c r="SVB890" s="43"/>
      <c r="SVC890" s="43"/>
      <c r="SVD890" s="43"/>
      <c r="SVE890" s="43"/>
      <c r="SVF890" s="43"/>
      <c r="SVG890" s="43"/>
      <c r="SVH890" s="43"/>
      <c r="SVI890" s="43"/>
      <c r="SVJ890" s="43"/>
      <c r="SVK890" s="43"/>
      <c r="SVL890" s="43"/>
      <c r="SVM890" s="43"/>
      <c r="SVN890" s="43"/>
      <c r="SVO890" s="43"/>
      <c r="SVP890" s="43"/>
      <c r="SVQ890" s="43"/>
      <c r="SVR890" s="43"/>
      <c r="SVS890" s="43"/>
      <c r="SVT890" s="43"/>
      <c r="SVU890" s="43"/>
      <c r="SVV890" s="43"/>
      <c r="SVW890" s="43"/>
      <c r="SVX890" s="43"/>
      <c r="SVY890" s="43"/>
      <c r="SVZ890" s="43"/>
      <c r="SWA890" s="43"/>
      <c r="SWB890" s="43"/>
      <c r="SWC890" s="43"/>
      <c r="SWD890" s="43"/>
      <c r="SWE890" s="43"/>
      <c r="SWF890" s="43"/>
      <c r="SWG890" s="43"/>
      <c r="SWH890" s="43"/>
      <c r="SWI890" s="43"/>
      <c r="SWJ890" s="43"/>
      <c r="SWK890" s="43"/>
      <c r="SWL890" s="43"/>
      <c r="SWM890" s="43"/>
      <c r="SWN890" s="43"/>
      <c r="SWO890" s="43"/>
      <c r="SWP890" s="43"/>
      <c r="SWQ890" s="43"/>
      <c r="SWR890" s="43"/>
      <c r="SWS890" s="43"/>
      <c r="SWT890" s="43"/>
      <c r="SWU890" s="43"/>
      <c r="SWV890" s="43"/>
      <c r="SWW890" s="43"/>
      <c r="SWX890" s="43"/>
      <c r="SWY890" s="43"/>
      <c r="SWZ890" s="43"/>
      <c r="SXA890" s="43"/>
      <c r="SXB890" s="43"/>
      <c r="SXC890" s="43"/>
      <c r="SXD890" s="43"/>
      <c r="SXE890" s="43"/>
      <c r="SXF890" s="43"/>
      <c r="SXG890" s="43"/>
      <c r="SXH890" s="43"/>
      <c r="SXI890" s="43"/>
      <c r="SXJ890" s="43"/>
      <c r="SXK890" s="43"/>
      <c r="SXL890" s="43"/>
      <c r="SXM890" s="43"/>
      <c r="SXN890" s="43"/>
      <c r="SXO890" s="43"/>
      <c r="SXP890" s="43"/>
      <c r="SXQ890" s="43"/>
      <c r="SXR890" s="43"/>
      <c r="SXS890" s="43"/>
      <c r="SXT890" s="43"/>
      <c r="SXU890" s="43"/>
      <c r="SXV890" s="43"/>
      <c r="SXW890" s="43"/>
      <c r="SXX890" s="43"/>
      <c r="SXY890" s="43"/>
      <c r="SXZ890" s="43"/>
      <c r="SYA890" s="43"/>
      <c r="SYB890" s="43"/>
      <c r="SYC890" s="43"/>
      <c r="SYD890" s="43"/>
      <c r="SYE890" s="43"/>
      <c r="SYF890" s="43"/>
      <c r="SYG890" s="43"/>
      <c r="SYH890" s="43"/>
      <c r="SYI890" s="43"/>
      <c r="SYJ890" s="43"/>
      <c r="SYK890" s="43"/>
      <c r="SYL890" s="43"/>
      <c r="SYM890" s="43"/>
      <c r="SYN890" s="43"/>
      <c r="SYO890" s="43"/>
      <c r="SYP890" s="43"/>
      <c r="SYQ890" s="43"/>
      <c r="SYR890" s="43"/>
      <c r="SYS890" s="43"/>
      <c r="SYT890" s="43"/>
      <c r="SYU890" s="43"/>
      <c r="SYV890" s="43"/>
      <c r="SYW890" s="43"/>
      <c r="SYX890" s="43"/>
      <c r="SYY890" s="43"/>
      <c r="SYZ890" s="43"/>
      <c r="SZA890" s="43"/>
      <c r="SZB890" s="43"/>
      <c r="SZC890" s="43"/>
      <c r="SZD890" s="43"/>
      <c r="SZE890" s="43"/>
      <c r="SZF890" s="43"/>
      <c r="SZG890" s="43"/>
      <c r="SZH890" s="43"/>
      <c r="SZI890" s="43"/>
      <c r="SZJ890" s="43"/>
      <c r="SZK890" s="43"/>
      <c r="SZL890" s="43"/>
      <c r="SZM890" s="43"/>
      <c r="SZN890" s="43"/>
      <c r="SZO890" s="43"/>
      <c r="SZP890" s="43"/>
      <c r="SZQ890" s="43"/>
      <c r="SZR890" s="43"/>
      <c r="SZS890" s="43"/>
      <c r="SZT890" s="43"/>
      <c r="SZU890" s="43"/>
      <c r="SZV890" s="43"/>
      <c r="SZW890" s="43"/>
      <c r="SZX890" s="43"/>
      <c r="SZY890" s="43"/>
      <c r="SZZ890" s="43"/>
      <c r="TAA890" s="43"/>
      <c r="TAB890" s="43"/>
      <c r="TAC890" s="43"/>
      <c r="TAD890" s="43"/>
      <c r="TAE890" s="43"/>
      <c r="TAF890" s="43"/>
      <c r="TAG890" s="43"/>
      <c r="TAH890" s="43"/>
      <c r="TAI890" s="43"/>
      <c r="TAJ890" s="43"/>
      <c r="TAK890" s="43"/>
      <c r="TAL890" s="43"/>
      <c r="TAM890" s="43"/>
      <c r="TAN890" s="43"/>
      <c r="TAO890" s="43"/>
      <c r="TAP890" s="43"/>
      <c r="TAQ890" s="43"/>
      <c r="TAR890" s="43"/>
      <c r="TAS890" s="43"/>
      <c r="TAT890" s="43"/>
      <c r="TAU890" s="43"/>
      <c r="TAV890" s="43"/>
      <c r="TAW890" s="43"/>
      <c r="TAX890" s="43"/>
      <c r="TAY890" s="43"/>
      <c r="TAZ890" s="43"/>
      <c r="TBA890" s="43"/>
      <c r="TBB890" s="43"/>
      <c r="TBC890" s="43"/>
      <c r="TBD890" s="43"/>
      <c r="TBE890" s="43"/>
      <c r="TBF890" s="43"/>
      <c r="TBG890" s="43"/>
      <c r="TBH890" s="43"/>
      <c r="TBI890" s="43"/>
      <c r="TBJ890" s="43"/>
      <c r="TBK890" s="43"/>
      <c r="TBL890" s="43"/>
      <c r="TBM890" s="43"/>
      <c r="TBN890" s="43"/>
      <c r="TBO890" s="43"/>
      <c r="TBP890" s="43"/>
      <c r="TBQ890" s="43"/>
      <c r="TBR890" s="43"/>
      <c r="TBS890" s="43"/>
      <c r="TBT890" s="43"/>
      <c r="TBU890" s="43"/>
      <c r="TBV890" s="43"/>
      <c r="TBW890" s="43"/>
      <c r="TBX890" s="43"/>
      <c r="TBY890" s="43"/>
      <c r="TBZ890" s="43"/>
      <c r="TCA890" s="43"/>
      <c r="TCB890" s="43"/>
      <c r="TCC890" s="43"/>
      <c r="TCD890" s="43"/>
      <c r="TCE890" s="43"/>
      <c r="TCF890" s="43"/>
      <c r="TCG890" s="43"/>
      <c r="TCH890" s="43"/>
      <c r="TCI890" s="43"/>
      <c r="TCJ890" s="43"/>
      <c r="TCK890" s="43"/>
      <c r="TCL890" s="43"/>
      <c r="TCM890" s="43"/>
      <c r="TCN890" s="43"/>
      <c r="TCO890" s="43"/>
      <c r="TCP890" s="43"/>
      <c r="TCQ890" s="43"/>
      <c r="TCR890" s="43"/>
      <c r="TCS890" s="43"/>
      <c r="TCT890" s="43"/>
      <c r="TCU890" s="43"/>
      <c r="TCV890" s="43"/>
      <c r="TCW890" s="43"/>
      <c r="TCX890" s="43"/>
      <c r="TCY890" s="43"/>
      <c r="TCZ890" s="43"/>
      <c r="TDA890" s="43"/>
      <c r="TDB890" s="43"/>
      <c r="TDC890" s="43"/>
      <c r="TDD890" s="43"/>
      <c r="TDE890" s="43"/>
      <c r="TDF890" s="43"/>
      <c r="TDG890" s="43"/>
      <c r="TDH890" s="43"/>
      <c r="TDI890" s="43"/>
      <c r="TDJ890" s="43"/>
      <c r="TDK890" s="43"/>
      <c r="TDL890" s="43"/>
      <c r="TDM890" s="43"/>
      <c r="TDN890" s="43"/>
      <c r="TDO890" s="43"/>
      <c r="TDP890" s="43"/>
      <c r="TDQ890" s="43"/>
      <c r="TDR890" s="43"/>
      <c r="TDS890" s="43"/>
      <c r="TDT890" s="43"/>
      <c r="TDU890" s="43"/>
      <c r="TDV890" s="43"/>
      <c r="TDW890" s="43"/>
      <c r="TDX890" s="43"/>
      <c r="TDY890" s="43"/>
      <c r="TDZ890" s="43"/>
      <c r="TEA890" s="43"/>
      <c r="TEB890" s="43"/>
      <c r="TEC890" s="43"/>
      <c r="TED890" s="43"/>
      <c r="TEE890" s="43"/>
      <c r="TEF890" s="43"/>
      <c r="TEG890" s="43"/>
      <c r="TEH890" s="43"/>
      <c r="TEI890" s="43"/>
      <c r="TEJ890" s="43"/>
      <c r="TEK890" s="43"/>
      <c r="TEL890" s="43"/>
      <c r="TEM890" s="43"/>
      <c r="TEN890" s="43"/>
      <c r="TEO890" s="43"/>
      <c r="TEP890" s="43"/>
      <c r="TEQ890" s="43"/>
      <c r="TER890" s="43"/>
      <c r="TES890" s="43"/>
      <c r="TET890" s="43"/>
      <c r="TEU890" s="43"/>
      <c r="TEV890" s="43"/>
      <c r="TEW890" s="43"/>
      <c r="TEX890" s="43"/>
      <c r="TEY890" s="43"/>
      <c r="TEZ890" s="43"/>
      <c r="TFA890" s="43"/>
      <c r="TFB890" s="43"/>
      <c r="TFC890" s="43"/>
      <c r="TFD890" s="43"/>
      <c r="TFE890" s="43"/>
      <c r="TFF890" s="43"/>
      <c r="TFG890" s="43"/>
      <c r="TFH890" s="43"/>
      <c r="TFI890" s="43"/>
      <c r="TFJ890" s="43"/>
      <c r="TFK890" s="43"/>
      <c r="TFL890" s="43"/>
      <c r="TFM890" s="43"/>
      <c r="TFN890" s="43"/>
      <c r="TFO890" s="43"/>
      <c r="TFP890" s="43"/>
      <c r="TFQ890" s="43"/>
      <c r="TFR890" s="43"/>
      <c r="TFS890" s="43"/>
      <c r="TFT890" s="43"/>
      <c r="TFU890" s="43"/>
      <c r="TFV890" s="43"/>
      <c r="TFW890" s="43"/>
      <c r="TFX890" s="43"/>
      <c r="TFY890" s="43"/>
      <c r="TFZ890" s="43"/>
      <c r="TGA890" s="43"/>
      <c r="TGB890" s="43"/>
      <c r="TGC890" s="43"/>
      <c r="TGD890" s="43"/>
      <c r="TGE890" s="43"/>
      <c r="TGF890" s="43"/>
      <c r="TGG890" s="43"/>
      <c r="TGH890" s="43"/>
      <c r="TGI890" s="43"/>
      <c r="TGJ890" s="43"/>
      <c r="TGK890" s="43"/>
      <c r="TGL890" s="43"/>
      <c r="TGM890" s="43"/>
      <c r="TGN890" s="43"/>
      <c r="TGO890" s="43"/>
      <c r="TGP890" s="43"/>
      <c r="TGQ890" s="43"/>
      <c r="TGR890" s="43"/>
      <c r="TGS890" s="43"/>
      <c r="TGT890" s="43"/>
      <c r="TGU890" s="43"/>
      <c r="TGV890" s="43"/>
      <c r="TGW890" s="43"/>
      <c r="TGX890" s="43"/>
      <c r="TGY890" s="43"/>
      <c r="TGZ890" s="43"/>
      <c r="THA890" s="43"/>
      <c r="THB890" s="43"/>
      <c r="THC890" s="43"/>
      <c r="THD890" s="43"/>
      <c r="THE890" s="43"/>
      <c r="THF890" s="43"/>
      <c r="THG890" s="43"/>
      <c r="THH890" s="43"/>
      <c r="THI890" s="43"/>
      <c r="THJ890" s="43"/>
      <c r="THK890" s="43"/>
      <c r="THL890" s="43"/>
      <c r="THM890" s="43"/>
      <c r="THN890" s="43"/>
      <c r="THO890" s="43"/>
      <c r="THP890" s="43"/>
      <c r="THQ890" s="43"/>
      <c r="THR890" s="43"/>
      <c r="THS890" s="43"/>
      <c r="THT890" s="43"/>
      <c r="THU890" s="43"/>
      <c r="THV890" s="43"/>
      <c r="THW890" s="43"/>
      <c r="THX890" s="43"/>
      <c r="THY890" s="43"/>
      <c r="THZ890" s="43"/>
      <c r="TIA890" s="43"/>
      <c r="TIB890" s="43"/>
      <c r="TIC890" s="43"/>
      <c r="TID890" s="43"/>
      <c r="TIE890" s="43"/>
      <c r="TIF890" s="43"/>
      <c r="TIG890" s="43"/>
      <c r="TIH890" s="43"/>
      <c r="TII890" s="43"/>
      <c r="TIJ890" s="43"/>
      <c r="TIK890" s="43"/>
      <c r="TIL890" s="43"/>
      <c r="TIM890" s="43"/>
      <c r="TIN890" s="43"/>
      <c r="TIO890" s="43"/>
      <c r="TIP890" s="43"/>
      <c r="TIQ890" s="43"/>
      <c r="TIR890" s="43"/>
      <c r="TIS890" s="43"/>
      <c r="TIT890" s="43"/>
      <c r="TIU890" s="43"/>
      <c r="TIV890" s="43"/>
      <c r="TIW890" s="43"/>
      <c r="TIX890" s="43"/>
      <c r="TIY890" s="43"/>
      <c r="TIZ890" s="43"/>
      <c r="TJA890" s="43"/>
      <c r="TJB890" s="43"/>
      <c r="TJC890" s="43"/>
      <c r="TJD890" s="43"/>
      <c r="TJE890" s="43"/>
      <c r="TJF890" s="43"/>
      <c r="TJG890" s="43"/>
      <c r="TJH890" s="43"/>
      <c r="TJI890" s="43"/>
      <c r="TJJ890" s="43"/>
      <c r="TJK890" s="43"/>
      <c r="TJL890" s="43"/>
      <c r="TJM890" s="43"/>
      <c r="TJN890" s="43"/>
      <c r="TJO890" s="43"/>
      <c r="TJP890" s="43"/>
      <c r="TJQ890" s="43"/>
      <c r="TJR890" s="43"/>
      <c r="TJS890" s="43"/>
      <c r="TJT890" s="43"/>
      <c r="TJU890" s="43"/>
      <c r="TJV890" s="43"/>
      <c r="TJW890" s="43"/>
      <c r="TJX890" s="43"/>
      <c r="TJY890" s="43"/>
      <c r="TJZ890" s="43"/>
      <c r="TKA890" s="43"/>
      <c r="TKB890" s="43"/>
      <c r="TKC890" s="43"/>
      <c r="TKD890" s="43"/>
      <c r="TKE890" s="43"/>
      <c r="TKF890" s="43"/>
      <c r="TKG890" s="43"/>
      <c r="TKH890" s="43"/>
      <c r="TKI890" s="43"/>
      <c r="TKJ890" s="43"/>
      <c r="TKK890" s="43"/>
      <c r="TKL890" s="43"/>
      <c r="TKM890" s="43"/>
      <c r="TKN890" s="43"/>
      <c r="TKO890" s="43"/>
      <c r="TKP890" s="43"/>
      <c r="TKQ890" s="43"/>
      <c r="TKR890" s="43"/>
      <c r="TKS890" s="43"/>
      <c r="TKT890" s="43"/>
      <c r="TKU890" s="43"/>
      <c r="TKV890" s="43"/>
      <c r="TKW890" s="43"/>
      <c r="TKX890" s="43"/>
      <c r="TKY890" s="43"/>
      <c r="TKZ890" s="43"/>
      <c r="TLA890" s="43"/>
      <c r="TLB890" s="43"/>
      <c r="TLC890" s="43"/>
      <c r="TLD890" s="43"/>
      <c r="TLE890" s="43"/>
      <c r="TLF890" s="43"/>
      <c r="TLG890" s="43"/>
      <c r="TLH890" s="43"/>
      <c r="TLI890" s="43"/>
      <c r="TLJ890" s="43"/>
      <c r="TLK890" s="43"/>
      <c r="TLL890" s="43"/>
      <c r="TLM890" s="43"/>
      <c r="TLN890" s="43"/>
      <c r="TLO890" s="43"/>
      <c r="TLP890" s="43"/>
      <c r="TLQ890" s="43"/>
      <c r="TLR890" s="43"/>
      <c r="TLS890" s="43"/>
      <c r="TLT890" s="43"/>
      <c r="TLU890" s="43"/>
      <c r="TLV890" s="43"/>
      <c r="TLW890" s="43"/>
      <c r="TLX890" s="43"/>
      <c r="TLY890" s="43"/>
      <c r="TLZ890" s="43"/>
      <c r="TMA890" s="43"/>
      <c r="TMB890" s="43"/>
      <c r="TMC890" s="43"/>
      <c r="TMD890" s="43"/>
      <c r="TME890" s="43"/>
      <c r="TMF890" s="43"/>
      <c r="TMG890" s="43"/>
      <c r="TMH890" s="43"/>
      <c r="TMI890" s="43"/>
      <c r="TMJ890" s="43"/>
      <c r="TMK890" s="43"/>
      <c r="TML890" s="43"/>
      <c r="TMM890" s="43"/>
      <c r="TMN890" s="43"/>
      <c r="TMO890" s="43"/>
      <c r="TMP890" s="43"/>
      <c r="TMQ890" s="43"/>
      <c r="TMR890" s="43"/>
      <c r="TMS890" s="43"/>
      <c r="TMT890" s="43"/>
      <c r="TMU890" s="43"/>
      <c r="TMV890" s="43"/>
      <c r="TMW890" s="43"/>
      <c r="TMX890" s="43"/>
      <c r="TMY890" s="43"/>
      <c r="TMZ890" s="43"/>
      <c r="TNA890" s="43"/>
      <c r="TNB890" s="43"/>
      <c r="TNC890" s="43"/>
      <c r="TND890" s="43"/>
      <c r="TNE890" s="43"/>
      <c r="TNF890" s="43"/>
      <c r="TNG890" s="43"/>
      <c r="TNH890" s="43"/>
      <c r="TNI890" s="43"/>
      <c r="TNJ890" s="43"/>
      <c r="TNK890" s="43"/>
      <c r="TNL890" s="43"/>
      <c r="TNM890" s="43"/>
      <c r="TNN890" s="43"/>
      <c r="TNO890" s="43"/>
      <c r="TNP890" s="43"/>
      <c r="TNQ890" s="43"/>
      <c r="TNR890" s="43"/>
      <c r="TNS890" s="43"/>
      <c r="TNT890" s="43"/>
      <c r="TNU890" s="43"/>
      <c r="TNV890" s="43"/>
      <c r="TNW890" s="43"/>
      <c r="TNX890" s="43"/>
      <c r="TNY890" s="43"/>
      <c r="TNZ890" s="43"/>
      <c r="TOA890" s="43"/>
      <c r="TOB890" s="43"/>
      <c r="TOC890" s="43"/>
      <c r="TOD890" s="43"/>
      <c r="TOE890" s="43"/>
      <c r="TOF890" s="43"/>
      <c r="TOG890" s="43"/>
      <c r="TOH890" s="43"/>
      <c r="TOI890" s="43"/>
      <c r="TOJ890" s="43"/>
      <c r="TOK890" s="43"/>
      <c r="TOL890" s="43"/>
      <c r="TOM890" s="43"/>
      <c r="TON890" s="43"/>
      <c r="TOO890" s="43"/>
      <c r="TOP890" s="43"/>
      <c r="TOQ890" s="43"/>
      <c r="TOR890" s="43"/>
      <c r="TOS890" s="43"/>
      <c r="TOT890" s="43"/>
      <c r="TOU890" s="43"/>
      <c r="TOV890" s="43"/>
      <c r="TOW890" s="43"/>
      <c r="TOX890" s="43"/>
      <c r="TOY890" s="43"/>
      <c r="TOZ890" s="43"/>
      <c r="TPA890" s="43"/>
      <c r="TPB890" s="43"/>
      <c r="TPC890" s="43"/>
      <c r="TPD890" s="43"/>
      <c r="TPE890" s="43"/>
      <c r="TPF890" s="43"/>
      <c r="TPG890" s="43"/>
      <c r="TPH890" s="43"/>
      <c r="TPI890" s="43"/>
      <c r="TPJ890" s="43"/>
      <c r="TPK890" s="43"/>
      <c r="TPL890" s="43"/>
      <c r="TPM890" s="43"/>
      <c r="TPN890" s="43"/>
      <c r="TPO890" s="43"/>
      <c r="TPP890" s="43"/>
      <c r="TPQ890" s="43"/>
      <c r="TPR890" s="43"/>
      <c r="TPS890" s="43"/>
      <c r="TPT890" s="43"/>
      <c r="TPU890" s="43"/>
      <c r="TPV890" s="43"/>
      <c r="TPW890" s="43"/>
      <c r="TPX890" s="43"/>
      <c r="TPY890" s="43"/>
      <c r="TPZ890" s="43"/>
      <c r="TQA890" s="43"/>
      <c r="TQB890" s="43"/>
      <c r="TQC890" s="43"/>
      <c r="TQD890" s="43"/>
      <c r="TQE890" s="43"/>
      <c r="TQF890" s="43"/>
      <c r="TQG890" s="43"/>
      <c r="TQH890" s="43"/>
      <c r="TQI890" s="43"/>
      <c r="TQJ890" s="43"/>
      <c r="TQK890" s="43"/>
      <c r="TQL890" s="43"/>
      <c r="TQM890" s="43"/>
      <c r="TQN890" s="43"/>
      <c r="TQO890" s="43"/>
      <c r="TQP890" s="43"/>
      <c r="TQQ890" s="43"/>
      <c r="TQR890" s="43"/>
      <c r="TQS890" s="43"/>
      <c r="TQT890" s="43"/>
      <c r="TQU890" s="43"/>
      <c r="TQV890" s="43"/>
      <c r="TQW890" s="43"/>
      <c r="TQX890" s="43"/>
      <c r="TQY890" s="43"/>
      <c r="TQZ890" s="43"/>
      <c r="TRA890" s="43"/>
      <c r="TRB890" s="43"/>
      <c r="TRC890" s="43"/>
      <c r="TRD890" s="43"/>
      <c r="TRE890" s="43"/>
      <c r="TRF890" s="43"/>
      <c r="TRG890" s="43"/>
      <c r="TRH890" s="43"/>
      <c r="TRI890" s="43"/>
      <c r="TRJ890" s="43"/>
      <c r="TRK890" s="43"/>
      <c r="TRL890" s="43"/>
      <c r="TRM890" s="43"/>
      <c r="TRN890" s="43"/>
      <c r="TRO890" s="43"/>
      <c r="TRP890" s="43"/>
      <c r="TRQ890" s="43"/>
      <c r="TRR890" s="43"/>
      <c r="TRS890" s="43"/>
      <c r="TRT890" s="43"/>
      <c r="TRU890" s="43"/>
      <c r="TRV890" s="43"/>
      <c r="TRW890" s="43"/>
      <c r="TRX890" s="43"/>
      <c r="TRY890" s="43"/>
      <c r="TRZ890" s="43"/>
      <c r="TSA890" s="43"/>
      <c r="TSB890" s="43"/>
      <c r="TSC890" s="43"/>
      <c r="TSD890" s="43"/>
      <c r="TSE890" s="43"/>
      <c r="TSF890" s="43"/>
      <c r="TSG890" s="43"/>
      <c r="TSH890" s="43"/>
      <c r="TSI890" s="43"/>
      <c r="TSJ890" s="43"/>
      <c r="TSK890" s="43"/>
      <c r="TSL890" s="43"/>
      <c r="TSM890" s="43"/>
      <c r="TSN890" s="43"/>
      <c r="TSO890" s="43"/>
      <c r="TSP890" s="43"/>
      <c r="TSQ890" s="43"/>
      <c r="TSR890" s="43"/>
      <c r="TSS890" s="43"/>
      <c r="TST890" s="43"/>
      <c r="TSU890" s="43"/>
      <c r="TSV890" s="43"/>
      <c r="TSW890" s="43"/>
      <c r="TSX890" s="43"/>
      <c r="TSY890" s="43"/>
      <c r="TSZ890" s="43"/>
      <c r="TTA890" s="43"/>
      <c r="TTB890" s="43"/>
      <c r="TTC890" s="43"/>
      <c r="TTD890" s="43"/>
      <c r="TTE890" s="43"/>
      <c r="TTF890" s="43"/>
      <c r="TTG890" s="43"/>
      <c r="TTH890" s="43"/>
      <c r="TTI890" s="43"/>
      <c r="TTJ890" s="43"/>
      <c r="TTK890" s="43"/>
      <c r="TTL890" s="43"/>
      <c r="TTM890" s="43"/>
      <c r="TTN890" s="43"/>
      <c r="TTO890" s="43"/>
      <c r="TTP890" s="43"/>
      <c r="TTQ890" s="43"/>
      <c r="TTR890" s="43"/>
      <c r="TTS890" s="43"/>
      <c r="TTT890" s="43"/>
      <c r="TTU890" s="43"/>
      <c r="TTV890" s="43"/>
      <c r="TTW890" s="43"/>
      <c r="TTX890" s="43"/>
      <c r="TTY890" s="43"/>
      <c r="TTZ890" s="43"/>
      <c r="TUA890" s="43"/>
      <c r="TUB890" s="43"/>
      <c r="TUC890" s="43"/>
      <c r="TUD890" s="43"/>
      <c r="TUE890" s="43"/>
      <c r="TUF890" s="43"/>
      <c r="TUG890" s="43"/>
      <c r="TUH890" s="43"/>
      <c r="TUI890" s="43"/>
      <c r="TUJ890" s="43"/>
      <c r="TUK890" s="43"/>
      <c r="TUL890" s="43"/>
      <c r="TUM890" s="43"/>
      <c r="TUN890" s="43"/>
      <c r="TUO890" s="43"/>
      <c r="TUP890" s="43"/>
      <c r="TUQ890" s="43"/>
      <c r="TUR890" s="43"/>
      <c r="TUS890" s="43"/>
      <c r="TUT890" s="43"/>
      <c r="TUU890" s="43"/>
      <c r="TUV890" s="43"/>
      <c r="TUW890" s="43"/>
      <c r="TUX890" s="43"/>
      <c r="TUY890" s="43"/>
      <c r="TUZ890" s="43"/>
      <c r="TVA890" s="43"/>
      <c r="TVB890" s="43"/>
      <c r="TVC890" s="43"/>
      <c r="TVD890" s="43"/>
      <c r="TVE890" s="43"/>
      <c r="TVF890" s="43"/>
      <c r="TVG890" s="43"/>
      <c r="TVH890" s="43"/>
      <c r="TVI890" s="43"/>
      <c r="TVJ890" s="43"/>
      <c r="TVK890" s="43"/>
      <c r="TVL890" s="43"/>
      <c r="TVM890" s="43"/>
      <c r="TVN890" s="43"/>
      <c r="TVO890" s="43"/>
      <c r="TVP890" s="43"/>
      <c r="TVQ890" s="43"/>
      <c r="TVR890" s="43"/>
      <c r="TVS890" s="43"/>
      <c r="TVT890" s="43"/>
      <c r="TVU890" s="43"/>
      <c r="TVV890" s="43"/>
      <c r="TVW890" s="43"/>
      <c r="TVX890" s="43"/>
      <c r="TVY890" s="43"/>
      <c r="TVZ890" s="43"/>
      <c r="TWA890" s="43"/>
      <c r="TWB890" s="43"/>
      <c r="TWC890" s="43"/>
      <c r="TWD890" s="43"/>
      <c r="TWE890" s="43"/>
      <c r="TWF890" s="43"/>
      <c r="TWG890" s="43"/>
      <c r="TWH890" s="43"/>
      <c r="TWI890" s="43"/>
      <c r="TWJ890" s="43"/>
      <c r="TWK890" s="43"/>
      <c r="TWL890" s="43"/>
      <c r="TWM890" s="43"/>
      <c r="TWN890" s="43"/>
      <c r="TWO890" s="43"/>
      <c r="TWP890" s="43"/>
      <c r="TWQ890" s="43"/>
      <c r="TWR890" s="43"/>
      <c r="TWS890" s="43"/>
      <c r="TWT890" s="43"/>
      <c r="TWU890" s="43"/>
      <c r="TWV890" s="43"/>
      <c r="TWW890" s="43"/>
      <c r="TWX890" s="43"/>
      <c r="TWY890" s="43"/>
      <c r="TWZ890" s="43"/>
      <c r="TXA890" s="43"/>
      <c r="TXB890" s="43"/>
      <c r="TXC890" s="43"/>
      <c r="TXD890" s="43"/>
      <c r="TXE890" s="43"/>
      <c r="TXF890" s="43"/>
      <c r="TXG890" s="43"/>
      <c r="TXH890" s="43"/>
      <c r="TXI890" s="43"/>
      <c r="TXJ890" s="43"/>
      <c r="TXK890" s="43"/>
      <c r="TXL890" s="43"/>
      <c r="TXM890" s="43"/>
      <c r="TXN890" s="43"/>
      <c r="TXO890" s="43"/>
      <c r="TXP890" s="43"/>
      <c r="TXQ890" s="43"/>
      <c r="TXR890" s="43"/>
      <c r="TXS890" s="43"/>
      <c r="TXT890" s="43"/>
      <c r="TXU890" s="43"/>
      <c r="TXV890" s="43"/>
      <c r="TXW890" s="43"/>
      <c r="TXX890" s="43"/>
      <c r="TXY890" s="43"/>
      <c r="TXZ890" s="43"/>
      <c r="TYA890" s="43"/>
      <c r="TYB890" s="43"/>
      <c r="TYC890" s="43"/>
      <c r="TYD890" s="43"/>
      <c r="TYE890" s="43"/>
      <c r="TYF890" s="43"/>
      <c r="TYG890" s="43"/>
      <c r="TYH890" s="43"/>
      <c r="TYI890" s="43"/>
      <c r="TYJ890" s="43"/>
      <c r="TYK890" s="43"/>
      <c r="TYL890" s="43"/>
      <c r="TYM890" s="43"/>
      <c r="TYN890" s="43"/>
      <c r="TYO890" s="43"/>
      <c r="TYP890" s="43"/>
      <c r="TYQ890" s="43"/>
      <c r="TYR890" s="43"/>
      <c r="TYS890" s="43"/>
      <c r="TYT890" s="43"/>
      <c r="TYU890" s="43"/>
      <c r="TYV890" s="43"/>
      <c r="TYW890" s="43"/>
      <c r="TYX890" s="43"/>
      <c r="TYY890" s="43"/>
      <c r="TYZ890" s="43"/>
      <c r="TZA890" s="43"/>
      <c r="TZB890" s="43"/>
      <c r="TZC890" s="43"/>
      <c r="TZD890" s="43"/>
      <c r="TZE890" s="43"/>
      <c r="TZF890" s="43"/>
      <c r="TZG890" s="43"/>
      <c r="TZH890" s="43"/>
      <c r="TZI890" s="43"/>
      <c r="TZJ890" s="43"/>
      <c r="TZK890" s="43"/>
      <c r="TZL890" s="43"/>
      <c r="TZM890" s="43"/>
      <c r="TZN890" s="43"/>
      <c r="TZO890" s="43"/>
      <c r="TZP890" s="43"/>
      <c r="TZQ890" s="43"/>
      <c r="TZR890" s="43"/>
      <c r="TZS890" s="43"/>
      <c r="TZT890" s="43"/>
      <c r="TZU890" s="43"/>
      <c r="TZV890" s="43"/>
      <c r="TZW890" s="43"/>
      <c r="TZX890" s="43"/>
      <c r="TZY890" s="43"/>
      <c r="TZZ890" s="43"/>
      <c r="UAA890" s="43"/>
      <c r="UAB890" s="43"/>
      <c r="UAC890" s="43"/>
      <c r="UAD890" s="43"/>
      <c r="UAE890" s="43"/>
      <c r="UAF890" s="43"/>
      <c r="UAG890" s="43"/>
      <c r="UAH890" s="43"/>
      <c r="UAI890" s="43"/>
      <c r="UAJ890" s="43"/>
      <c r="UAK890" s="43"/>
      <c r="UAL890" s="43"/>
      <c r="UAM890" s="43"/>
      <c r="UAN890" s="43"/>
      <c r="UAO890" s="43"/>
      <c r="UAP890" s="43"/>
      <c r="UAQ890" s="43"/>
      <c r="UAR890" s="43"/>
      <c r="UAS890" s="43"/>
      <c r="UAT890" s="43"/>
      <c r="UAU890" s="43"/>
      <c r="UAV890" s="43"/>
      <c r="UAW890" s="43"/>
      <c r="UAX890" s="43"/>
      <c r="UAY890" s="43"/>
      <c r="UAZ890" s="43"/>
      <c r="UBA890" s="43"/>
      <c r="UBB890" s="43"/>
      <c r="UBC890" s="43"/>
      <c r="UBD890" s="43"/>
      <c r="UBE890" s="43"/>
      <c r="UBF890" s="43"/>
      <c r="UBG890" s="43"/>
      <c r="UBH890" s="43"/>
      <c r="UBI890" s="43"/>
      <c r="UBJ890" s="43"/>
      <c r="UBK890" s="43"/>
      <c r="UBL890" s="43"/>
      <c r="UBM890" s="43"/>
      <c r="UBN890" s="43"/>
      <c r="UBO890" s="43"/>
      <c r="UBP890" s="43"/>
      <c r="UBQ890" s="43"/>
      <c r="UBR890" s="43"/>
      <c r="UBS890" s="43"/>
      <c r="UBT890" s="43"/>
      <c r="UBU890" s="43"/>
      <c r="UBV890" s="43"/>
      <c r="UBW890" s="43"/>
      <c r="UBX890" s="43"/>
      <c r="UBY890" s="43"/>
      <c r="UBZ890" s="43"/>
      <c r="UCA890" s="43"/>
      <c r="UCB890" s="43"/>
      <c r="UCC890" s="43"/>
      <c r="UCD890" s="43"/>
      <c r="UCE890" s="43"/>
      <c r="UCF890" s="43"/>
      <c r="UCG890" s="43"/>
      <c r="UCH890" s="43"/>
      <c r="UCI890" s="43"/>
      <c r="UCJ890" s="43"/>
      <c r="UCK890" s="43"/>
      <c r="UCL890" s="43"/>
      <c r="UCM890" s="43"/>
      <c r="UCN890" s="43"/>
      <c r="UCO890" s="43"/>
      <c r="UCP890" s="43"/>
      <c r="UCQ890" s="43"/>
      <c r="UCR890" s="43"/>
      <c r="UCS890" s="43"/>
      <c r="UCT890" s="43"/>
      <c r="UCU890" s="43"/>
      <c r="UCV890" s="43"/>
      <c r="UCW890" s="43"/>
      <c r="UCX890" s="43"/>
      <c r="UCY890" s="43"/>
      <c r="UCZ890" s="43"/>
      <c r="UDA890" s="43"/>
      <c r="UDB890" s="43"/>
      <c r="UDC890" s="43"/>
      <c r="UDD890" s="43"/>
      <c r="UDE890" s="43"/>
      <c r="UDF890" s="43"/>
      <c r="UDG890" s="43"/>
      <c r="UDH890" s="43"/>
      <c r="UDI890" s="43"/>
      <c r="UDJ890" s="43"/>
      <c r="UDK890" s="43"/>
      <c r="UDL890" s="43"/>
      <c r="UDM890" s="43"/>
      <c r="UDN890" s="43"/>
      <c r="UDO890" s="43"/>
      <c r="UDP890" s="43"/>
      <c r="UDQ890" s="43"/>
      <c r="UDR890" s="43"/>
      <c r="UDS890" s="43"/>
      <c r="UDT890" s="43"/>
      <c r="UDU890" s="43"/>
      <c r="UDV890" s="43"/>
      <c r="UDW890" s="43"/>
      <c r="UDX890" s="43"/>
      <c r="UDY890" s="43"/>
      <c r="UDZ890" s="43"/>
      <c r="UEA890" s="43"/>
      <c r="UEB890" s="43"/>
      <c r="UEC890" s="43"/>
      <c r="UED890" s="43"/>
      <c r="UEE890" s="43"/>
      <c r="UEF890" s="43"/>
      <c r="UEG890" s="43"/>
      <c r="UEH890" s="43"/>
      <c r="UEI890" s="43"/>
      <c r="UEJ890" s="43"/>
      <c r="UEK890" s="43"/>
      <c r="UEL890" s="43"/>
      <c r="UEM890" s="43"/>
      <c r="UEN890" s="43"/>
      <c r="UEO890" s="43"/>
      <c r="UEP890" s="43"/>
      <c r="UEQ890" s="43"/>
      <c r="UER890" s="43"/>
      <c r="UES890" s="43"/>
      <c r="UET890" s="43"/>
      <c r="UEU890" s="43"/>
      <c r="UEV890" s="43"/>
      <c r="UEW890" s="43"/>
      <c r="UEX890" s="43"/>
      <c r="UEY890" s="43"/>
      <c r="UEZ890" s="43"/>
      <c r="UFA890" s="43"/>
      <c r="UFB890" s="43"/>
      <c r="UFC890" s="43"/>
      <c r="UFD890" s="43"/>
      <c r="UFE890" s="43"/>
      <c r="UFF890" s="43"/>
      <c r="UFG890" s="43"/>
      <c r="UFH890" s="43"/>
      <c r="UFI890" s="43"/>
      <c r="UFJ890" s="43"/>
      <c r="UFK890" s="43"/>
      <c r="UFL890" s="43"/>
      <c r="UFM890" s="43"/>
      <c r="UFN890" s="43"/>
      <c r="UFO890" s="43"/>
      <c r="UFP890" s="43"/>
      <c r="UFQ890" s="43"/>
      <c r="UFR890" s="43"/>
      <c r="UFS890" s="43"/>
      <c r="UFT890" s="43"/>
      <c r="UFU890" s="43"/>
      <c r="UFV890" s="43"/>
      <c r="UFW890" s="43"/>
      <c r="UFX890" s="43"/>
      <c r="UFY890" s="43"/>
      <c r="UFZ890" s="43"/>
      <c r="UGA890" s="43"/>
      <c r="UGB890" s="43"/>
      <c r="UGC890" s="43"/>
      <c r="UGD890" s="43"/>
      <c r="UGE890" s="43"/>
      <c r="UGF890" s="43"/>
      <c r="UGG890" s="43"/>
      <c r="UGH890" s="43"/>
      <c r="UGI890" s="43"/>
      <c r="UGJ890" s="43"/>
      <c r="UGK890" s="43"/>
      <c r="UGL890" s="43"/>
      <c r="UGM890" s="43"/>
      <c r="UGN890" s="43"/>
      <c r="UGO890" s="43"/>
      <c r="UGP890" s="43"/>
      <c r="UGQ890" s="43"/>
      <c r="UGR890" s="43"/>
      <c r="UGS890" s="43"/>
      <c r="UGT890" s="43"/>
      <c r="UGU890" s="43"/>
      <c r="UGV890" s="43"/>
      <c r="UGW890" s="43"/>
      <c r="UGX890" s="43"/>
      <c r="UGY890" s="43"/>
      <c r="UGZ890" s="43"/>
      <c r="UHA890" s="43"/>
      <c r="UHB890" s="43"/>
      <c r="UHC890" s="43"/>
      <c r="UHD890" s="43"/>
      <c r="UHE890" s="43"/>
      <c r="UHF890" s="43"/>
      <c r="UHG890" s="43"/>
      <c r="UHH890" s="43"/>
      <c r="UHI890" s="43"/>
      <c r="UHJ890" s="43"/>
      <c r="UHK890" s="43"/>
      <c r="UHL890" s="43"/>
      <c r="UHM890" s="43"/>
      <c r="UHN890" s="43"/>
      <c r="UHO890" s="43"/>
      <c r="UHP890" s="43"/>
      <c r="UHQ890" s="43"/>
      <c r="UHR890" s="43"/>
      <c r="UHS890" s="43"/>
      <c r="UHT890" s="43"/>
      <c r="UHU890" s="43"/>
      <c r="UHV890" s="43"/>
      <c r="UHW890" s="43"/>
      <c r="UHX890" s="43"/>
      <c r="UHY890" s="43"/>
      <c r="UHZ890" s="43"/>
      <c r="UIA890" s="43"/>
      <c r="UIB890" s="43"/>
      <c r="UIC890" s="43"/>
      <c r="UID890" s="43"/>
      <c r="UIE890" s="43"/>
      <c r="UIF890" s="43"/>
      <c r="UIG890" s="43"/>
      <c r="UIH890" s="43"/>
      <c r="UII890" s="43"/>
      <c r="UIJ890" s="43"/>
      <c r="UIK890" s="43"/>
      <c r="UIL890" s="43"/>
      <c r="UIM890" s="43"/>
      <c r="UIN890" s="43"/>
      <c r="UIO890" s="43"/>
      <c r="UIP890" s="43"/>
      <c r="UIQ890" s="43"/>
      <c r="UIR890" s="43"/>
      <c r="UIS890" s="43"/>
      <c r="UIT890" s="43"/>
      <c r="UIU890" s="43"/>
      <c r="UIV890" s="43"/>
      <c r="UIW890" s="43"/>
      <c r="UIX890" s="43"/>
      <c r="UIY890" s="43"/>
      <c r="UIZ890" s="43"/>
      <c r="UJA890" s="43"/>
      <c r="UJB890" s="43"/>
      <c r="UJC890" s="43"/>
      <c r="UJD890" s="43"/>
      <c r="UJE890" s="43"/>
      <c r="UJF890" s="43"/>
      <c r="UJG890" s="43"/>
      <c r="UJH890" s="43"/>
      <c r="UJI890" s="43"/>
      <c r="UJJ890" s="43"/>
      <c r="UJK890" s="43"/>
      <c r="UJL890" s="43"/>
      <c r="UJM890" s="43"/>
      <c r="UJN890" s="43"/>
      <c r="UJO890" s="43"/>
      <c r="UJP890" s="43"/>
      <c r="UJQ890" s="43"/>
      <c r="UJR890" s="43"/>
      <c r="UJS890" s="43"/>
      <c r="UJT890" s="43"/>
      <c r="UJU890" s="43"/>
      <c r="UJV890" s="43"/>
      <c r="UJW890" s="43"/>
      <c r="UJX890" s="43"/>
      <c r="UJY890" s="43"/>
      <c r="UJZ890" s="43"/>
      <c r="UKA890" s="43"/>
      <c r="UKB890" s="43"/>
      <c r="UKC890" s="43"/>
      <c r="UKD890" s="43"/>
      <c r="UKE890" s="43"/>
      <c r="UKF890" s="43"/>
      <c r="UKG890" s="43"/>
      <c r="UKH890" s="43"/>
      <c r="UKI890" s="43"/>
      <c r="UKJ890" s="43"/>
      <c r="UKK890" s="43"/>
      <c r="UKL890" s="43"/>
      <c r="UKM890" s="43"/>
      <c r="UKN890" s="43"/>
      <c r="UKO890" s="43"/>
      <c r="UKP890" s="43"/>
      <c r="UKQ890" s="43"/>
      <c r="UKR890" s="43"/>
      <c r="UKS890" s="43"/>
      <c r="UKT890" s="43"/>
      <c r="UKU890" s="43"/>
      <c r="UKV890" s="43"/>
      <c r="UKW890" s="43"/>
      <c r="UKX890" s="43"/>
      <c r="UKY890" s="43"/>
      <c r="UKZ890" s="43"/>
      <c r="ULA890" s="43"/>
      <c r="ULB890" s="43"/>
      <c r="ULC890" s="43"/>
      <c r="ULD890" s="43"/>
      <c r="ULE890" s="43"/>
      <c r="ULF890" s="43"/>
      <c r="ULG890" s="43"/>
      <c r="ULH890" s="43"/>
      <c r="ULI890" s="43"/>
      <c r="ULJ890" s="43"/>
      <c r="ULK890" s="43"/>
      <c r="ULL890" s="43"/>
      <c r="ULM890" s="43"/>
      <c r="ULN890" s="43"/>
      <c r="ULO890" s="43"/>
      <c r="ULP890" s="43"/>
      <c r="ULQ890" s="43"/>
      <c r="ULR890" s="43"/>
      <c r="ULS890" s="43"/>
      <c r="ULT890" s="43"/>
      <c r="ULU890" s="43"/>
      <c r="ULV890" s="43"/>
      <c r="ULW890" s="43"/>
      <c r="ULX890" s="43"/>
      <c r="ULY890" s="43"/>
      <c r="ULZ890" s="43"/>
      <c r="UMA890" s="43"/>
      <c r="UMB890" s="43"/>
      <c r="UMC890" s="43"/>
      <c r="UMD890" s="43"/>
      <c r="UME890" s="43"/>
      <c r="UMF890" s="43"/>
      <c r="UMG890" s="43"/>
      <c r="UMH890" s="43"/>
      <c r="UMI890" s="43"/>
      <c r="UMJ890" s="43"/>
      <c r="UMK890" s="43"/>
      <c r="UML890" s="43"/>
      <c r="UMM890" s="43"/>
      <c r="UMN890" s="43"/>
      <c r="UMO890" s="43"/>
      <c r="UMP890" s="43"/>
      <c r="UMQ890" s="43"/>
      <c r="UMR890" s="43"/>
      <c r="UMS890" s="43"/>
      <c r="UMT890" s="43"/>
      <c r="UMU890" s="43"/>
      <c r="UMV890" s="43"/>
      <c r="UMW890" s="43"/>
      <c r="UMX890" s="43"/>
      <c r="UMY890" s="43"/>
      <c r="UMZ890" s="43"/>
      <c r="UNA890" s="43"/>
      <c r="UNB890" s="43"/>
      <c r="UNC890" s="43"/>
      <c r="UND890" s="43"/>
      <c r="UNE890" s="43"/>
      <c r="UNF890" s="43"/>
      <c r="UNG890" s="43"/>
      <c r="UNH890" s="43"/>
      <c r="UNI890" s="43"/>
      <c r="UNJ890" s="43"/>
      <c r="UNK890" s="43"/>
      <c r="UNL890" s="43"/>
      <c r="UNM890" s="43"/>
      <c r="UNN890" s="43"/>
      <c r="UNO890" s="43"/>
      <c r="UNP890" s="43"/>
      <c r="UNQ890" s="43"/>
      <c r="UNR890" s="43"/>
      <c r="UNS890" s="43"/>
      <c r="UNT890" s="43"/>
      <c r="UNU890" s="43"/>
      <c r="UNV890" s="43"/>
      <c r="UNW890" s="43"/>
      <c r="UNX890" s="43"/>
      <c r="UNY890" s="43"/>
      <c r="UNZ890" s="43"/>
      <c r="UOA890" s="43"/>
      <c r="UOB890" s="43"/>
      <c r="UOC890" s="43"/>
      <c r="UOD890" s="43"/>
      <c r="UOE890" s="43"/>
      <c r="UOF890" s="43"/>
      <c r="UOG890" s="43"/>
      <c r="UOH890" s="43"/>
      <c r="UOI890" s="43"/>
      <c r="UOJ890" s="43"/>
      <c r="UOK890" s="43"/>
      <c r="UOL890" s="43"/>
      <c r="UOM890" s="43"/>
      <c r="UON890" s="43"/>
      <c r="UOO890" s="43"/>
      <c r="UOP890" s="43"/>
      <c r="UOQ890" s="43"/>
      <c r="UOR890" s="43"/>
      <c r="UOS890" s="43"/>
      <c r="UOT890" s="43"/>
      <c r="UOU890" s="43"/>
      <c r="UOV890" s="43"/>
      <c r="UOW890" s="43"/>
      <c r="UOX890" s="43"/>
      <c r="UOY890" s="43"/>
      <c r="UOZ890" s="43"/>
      <c r="UPA890" s="43"/>
      <c r="UPB890" s="43"/>
      <c r="UPC890" s="43"/>
      <c r="UPD890" s="43"/>
      <c r="UPE890" s="43"/>
      <c r="UPF890" s="43"/>
      <c r="UPG890" s="43"/>
      <c r="UPH890" s="43"/>
      <c r="UPI890" s="43"/>
      <c r="UPJ890" s="43"/>
      <c r="UPK890" s="43"/>
      <c r="UPL890" s="43"/>
      <c r="UPM890" s="43"/>
      <c r="UPN890" s="43"/>
      <c r="UPO890" s="43"/>
      <c r="UPP890" s="43"/>
      <c r="UPQ890" s="43"/>
      <c r="UPR890" s="43"/>
      <c r="UPS890" s="43"/>
      <c r="UPT890" s="43"/>
      <c r="UPU890" s="43"/>
      <c r="UPV890" s="43"/>
      <c r="UPW890" s="43"/>
      <c r="UPX890" s="43"/>
      <c r="UPY890" s="43"/>
      <c r="UPZ890" s="43"/>
      <c r="UQA890" s="43"/>
      <c r="UQB890" s="43"/>
      <c r="UQC890" s="43"/>
      <c r="UQD890" s="43"/>
      <c r="UQE890" s="43"/>
      <c r="UQF890" s="43"/>
      <c r="UQG890" s="43"/>
      <c r="UQH890" s="43"/>
      <c r="UQI890" s="43"/>
      <c r="UQJ890" s="43"/>
      <c r="UQK890" s="43"/>
      <c r="UQL890" s="43"/>
      <c r="UQM890" s="43"/>
      <c r="UQN890" s="43"/>
      <c r="UQO890" s="43"/>
      <c r="UQP890" s="43"/>
      <c r="UQQ890" s="43"/>
      <c r="UQR890" s="43"/>
      <c r="UQS890" s="43"/>
      <c r="UQT890" s="43"/>
      <c r="UQU890" s="43"/>
      <c r="UQV890" s="43"/>
      <c r="UQW890" s="43"/>
      <c r="UQX890" s="43"/>
      <c r="UQY890" s="43"/>
      <c r="UQZ890" s="43"/>
      <c r="URA890" s="43"/>
      <c r="URB890" s="43"/>
      <c r="URC890" s="43"/>
      <c r="URD890" s="43"/>
      <c r="URE890" s="43"/>
      <c r="URF890" s="43"/>
      <c r="URG890" s="43"/>
      <c r="URH890" s="43"/>
      <c r="URI890" s="43"/>
      <c r="URJ890" s="43"/>
      <c r="URK890" s="43"/>
      <c r="URL890" s="43"/>
      <c r="URM890" s="43"/>
      <c r="URN890" s="43"/>
      <c r="URO890" s="43"/>
      <c r="URP890" s="43"/>
      <c r="URQ890" s="43"/>
      <c r="URR890" s="43"/>
      <c r="URS890" s="43"/>
      <c r="URT890" s="43"/>
      <c r="URU890" s="43"/>
      <c r="URV890" s="43"/>
      <c r="URW890" s="43"/>
      <c r="URX890" s="43"/>
      <c r="URY890" s="43"/>
      <c r="URZ890" s="43"/>
      <c r="USA890" s="43"/>
      <c r="USB890" s="43"/>
      <c r="USC890" s="43"/>
      <c r="USD890" s="43"/>
      <c r="USE890" s="43"/>
      <c r="USF890" s="43"/>
      <c r="USG890" s="43"/>
      <c r="USH890" s="43"/>
      <c r="USI890" s="43"/>
      <c r="USJ890" s="43"/>
      <c r="USK890" s="43"/>
      <c r="USL890" s="43"/>
      <c r="USM890" s="43"/>
      <c r="USN890" s="43"/>
      <c r="USO890" s="43"/>
      <c r="USP890" s="43"/>
      <c r="USQ890" s="43"/>
      <c r="USR890" s="43"/>
      <c r="USS890" s="43"/>
      <c r="UST890" s="43"/>
      <c r="USU890" s="43"/>
      <c r="USV890" s="43"/>
      <c r="USW890" s="43"/>
      <c r="USX890" s="43"/>
      <c r="USY890" s="43"/>
      <c r="USZ890" s="43"/>
      <c r="UTA890" s="43"/>
      <c r="UTB890" s="43"/>
      <c r="UTC890" s="43"/>
      <c r="UTD890" s="43"/>
      <c r="UTE890" s="43"/>
      <c r="UTF890" s="43"/>
      <c r="UTG890" s="43"/>
      <c r="UTH890" s="43"/>
      <c r="UTI890" s="43"/>
      <c r="UTJ890" s="43"/>
      <c r="UTK890" s="43"/>
      <c r="UTL890" s="43"/>
      <c r="UTM890" s="43"/>
      <c r="UTN890" s="43"/>
      <c r="UTO890" s="43"/>
      <c r="UTP890" s="43"/>
      <c r="UTQ890" s="43"/>
      <c r="UTR890" s="43"/>
      <c r="UTS890" s="43"/>
      <c r="UTT890" s="43"/>
      <c r="UTU890" s="43"/>
      <c r="UTV890" s="43"/>
      <c r="UTW890" s="43"/>
      <c r="UTX890" s="43"/>
      <c r="UTY890" s="43"/>
      <c r="UTZ890" s="43"/>
      <c r="UUA890" s="43"/>
      <c r="UUB890" s="43"/>
      <c r="UUC890" s="43"/>
      <c r="UUD890" s="43"/>
      <c r="UUE890" s="43"/>
      <c r="UUF890" s="43"/>
      <c r="UUG890" s="43"/>
      <c r="UUH890" s="43"/>
      <c r="UUI890" s="43"/>
      <c r="UUJ890" s="43"/>
      <c r="UUK890" s="43"/>
      <c r="UUL890" s="43"/>
      <c r="UUM890" s="43"/>
      <c r="UUN890" s="43"/>
      <c r="UUO890" s="43"/>
      <c r="UUP890" s="43"/>
      <c r="UUQ890" s="43"/>
      <c r="UUR890" s="43"/>
      <c r="UUS890" s="43"/>
      <c r="UUT890" s="43"/>
      <c r="UUU890" s="43"/>
      <c r="UUV890" s="43"/>
      <c r="UUW890" s="43"/>
      <c r="UUX890" s="43"/>
      <c r="UUY890" s="43"/>
      <c r="UUZ890" s="43"/>
      <c r="UVA890" s="43"/>
      <c r="UVB890" s="43"/>
      <c r="UVC890" s="43"/>
      <c r="UVD890" s="43"/>
      <c r="UVE890" s="43"/>
      <c r="UVF890" s="43"/>
      <c r="UVG890" s="43"/>
      <c r="UVH890" s="43"/>
      <c r="UVI890" s="43"/>
      <c r="UVJ890" s="43"/>
      <c r="UVK890" s="43"/>
      <c r="UVL890" s="43"/>
      <c r="UVM890" s="43"/>
      <c r="UVN890" s="43"/>
      <c r="UVO890" s="43"/>
      <c r="UVP890" s="43"/>
      <c r="UVQ890" s="43"/>
      <c r="UVR890" s="43"/>
      <c r="UVS890" s="43"/>
      <c r="UVT890" s="43"/>
      <c r="UVU890" s="43"/>
      <c r="UVV890" s="43"/>
      <c r="UVW890" s="43"/>
      <c r="UVX890" s="43"/>
      <c r="UVY890" s="43"/>
      <c r="UVZ890" s="43"/>
      <c r="UWA890" s="43"/>
      <c r="UWB890" s="43"/>
      <c r="UWC890" s="43"/>
      <c r="UWD890" s="43"/>
      <c r="UWE890" s="43"/>
      <c r="UWF890" s="43"/>
      <c r="UWG890" s="43"/>
      <c r="UWH890" s="43"/>
      <c r="UWI890" s="43"/>
      <c r="UWJ890" s="43"/>
      <c r="UWK890" s="43"/>
      <c r="UWL890" s="43"/>
      <c r="UWM890" s="43"/>
      <c r="UWN890" s="43"/>
      <c r="UWO890" s="43"/>
      <c r="UWP890" s="43"/>
      <c r="UWQ890" s="43"/>
      <c r="UWR890" s="43"/>
      <c r="UWS890" s="43"/>
      <c r="UWT890" s="43"/>
      <c r="UWU890" s="43"/>
      <c r="UWV890" s="43"/>
      <c r="UWW890" s="43"/>
      <c r="UWX890" s="43"/>
      <c r="UWY890" s="43"/>
      <c r="UWZ890" s="43"/>
      <c r="UXA890" s="43"/>
      <c r="UXB890" s="43"/>
      <c r="UXC890" s="43"/>
      <c r="UXD890" s="43"/>
      <c r="UXE890" s="43"/>
      <c r="UXF890" s="43"/>
      <c r="UXG890" s="43"/>
      <c r="UXH890" s="43"/>
      <c r="UXI890" s="43"/>
      <c r="UXJ890" s="43"/>
      <c r="UXK890" s="43"/>
      <c r="UXL890" s="43"/>
      <c r="UXM890" s="43"/>
      <c r="UXN890" s="43"/>
      <c r="UXO890" s="43"/>
      <c r="UXP890" s="43"/>
      <c r="UXQ890" s="43"/>
      <c r="UXR890" s="43"/>
      <c r="UXS890" s="43"/>
      <c r="UXT890" s="43"/>
      <c r="UXU890" s="43"/>
      <c r="UXV890" s="43"/>
      <c r="UXW890" s="43"/>
      <c r="UXX890" s="43"/>
      <c r="UXY890" s="43"/>
      <c r="UXZ890" s="43"/>
      <c r="UYA890" s="43"/>
      <c r="UYB890" s="43"/>
      <c r="UYC890" s="43"/>
      <c r="UYD890" s="43"/>
      <c r="UYE890" s="43"/>
      <c r="UYF890" s="43"/>
      <c r="UYG890" s="43"/>
      <c r="UYH890" s="43"/>
      <c r="UYI890" s="43"/>
      <c r="UYJ890" s="43"/>
      <c r="UYK890" s="43"/>
      <c r="UYL890" s="43"/>
      <c r="UYM890" s="43"/>
      <c r="UYN890" s="43"/>
      <c r="UYO890" s="43"/>
      <c r="UYP890" s="43"/>
      <c r="UYQ890" s="43"/>
      <c r="UYR890" s="43"/>
      <c r="UYS890" s="43"/>
      <c r="UYT890" s="43"/>
      <c r="UYU890" s="43"/>
      <c r="UYV890" s="43"/>
      <c r="UYW890" s="43"/>
      <c r="UYX890" s="43"/>
      <c r="UYY890" s="43"/>
      <c r="UYZ890" s="43"/>
      <c r="UZA890" s="43"/>
      <c r="UZB890" s="43"/>
      <c r="UZC890" s="43"/>
      <c r="UZD890" s="43"/>
      <c r="UZE890" s="43"/>
      <c r="UZF890" s="43"/>
      <c r="UZG890" s="43"/>
      <c r="UZH890" s="43"/>
      <c r="UZI890" s="43"/>
      <c r="UZJ890" s="43"/>
      <c r="UZK890" s="43"/>
      <c r="UZL890" s="43"/>
      <c r="UZM890" s="43"/>
      <c r="UZN890" s="43"/>
      <c r="UZO890" s="43"/>
      <c r="UZP890" s="43"/>
      <c r="UZQ890" s="43"/>
      <c r="UZR890" s="43"/>
      <c r="UZS890" s="43"/>
      <c r="UZT890" s="43"/>
      <c r="UZU890" s="43"/>
      <c r="UZV890" s="43"/>
      <c r="UZW890" s="43"/>
      <c r="UZX890" s="43"/>
      <c r="UZY890" s="43"/>
      <c r="UZZ890" s="43"/>
      <c r="VAA890" s="43"/>
      <c r="VAB890" s="43"/>
      <c r="VAC890" s="43"/>
      <c r="VAD890" s="43"/>
      <c r="VAE890" s="43"/>
      <c r="VAF890" s="43"/>
      <c r="VAG890" s="43"/>
      <c r="VAH890" s="43"/>
      <c r="VAI890" s="43"/>
      <c r="VAJ890" s="43"/>
      <c r="VAK890" s="43"/>
      <c r="VAL890" s="43"/>
      <c r="VAM890" s="43"/>
      <c r="VAN890" s="43"/>
      <c r="VAO890" s="43"/>
      <c r="VAP890" s="43"/>
      <c r="VAQ890" s="43"/>
      <c r="VAR890" s="43"/>
      <c r="VAS890" s="43"/>
      <c r="VAT890" s="43"/>
      <c r="VAU890" s="43"/>
      <c r="VAV890" s="43"/>
      <c r="VAW890" s="43"/>
      <c r="VAX890" s="43"/>
      <c r="VAY890" s="43"/>
      <c r="VAZ890" s="43"/>
      <c r="VBA890" s="43"/>
      <c r="VBB890" s="43"/>
      <c r="VBC890" s="43"/>
      <c r="VBD890" s="43"/>
      <c r="VBE890" s="43"/>
      <c r="VBF890" s="43"/>
      <c r="VBG890" s="43"/>
      <c r="VBH890" s="43"/>
      <c r="VBI890" s="43"/>
      <c r="VBJ890" s="43"/>
      <c r="VBK890" s="43"/>
      <c r="VBL890" s="43"/>
      <c r="VBM890" s="43"/>
      <c r="VBN890" s="43"/>
      <c r="VBO890" s="43"/>
      <c r="VBP890" s="43"/>
      <c r="VBQ890" s="43"/>
      <c r="VBR890" s="43"/>
      <c r="VBS890" s="43"/>
      <c r="VBT890" s="43"/>
      <c r="VBU890" s="43"/>
      <c r="VBV890" s="43"/>
      <c r="VBW890" s="43"/>
      <c r="VBX890" s="43"/>
      <c r="VBY890" s="43"/>
      <c r="VBZ890" s="43"/>
      <c r="VCA890" s="43"/>
      <c r="VCB890" s="43"/>
      <c r="VCC890" s="43"/>
      <c r="VCD890" s="43"/>
      <c r="VCE890" s="43"/>
      <c r="VCF890" s="43"/>
      <c r="VCG890" s="43"/>
      <c r="VCH890" s="43"/>
      <c r="VCI890" s="43"/>
      <c r="VCJ890" s="43"/>
      <c r="VCK890" s="43"/>
      <c r="VCL890" s="43"/>
      <c r="VCM890" s="43"/>
      <c r="VCN890" s="43"/>
      <c r="VCO890" s="43"/>
      <c r="VCP890" s="43"/>
      <c r="VCQ890" s="43"/>
      <c r="VCR890" s="43"/>
      <c r="VCS890" s="43"/>
      <c r="VCT890" s="43"/>
      <c r="VCU890" s="43"/>
      <c r="VCV890" s="43"/>
      <c r="VCW890" s="43"/>
      <c r="VCX890" s="43"/>
      <c r="VCY890" s="43"/>
      <c r="VCZ890" s="43"/>
      <c r="VDA890" s="43"/>
      <c r="VDB890" s="43"/>
      <c r="VDC890" s="43"/>
      <c r="VDD890" s="43"/>
      <c r="VDE890" s="43"/>
      <c r="VDF890" s="43"/>
      <c r="VDG890" s="43"/>
      <c r="VDH890" s="43"/>
      <c r="VDI890" s="43"/>
      <c r="VDJ890" s="43"/>
      <c r="VDK890" s="43"/>
      <c r="VDL890" s="43"/>
      <c r="VDM890" s="43"/>
      <c r="VDN890" s="43"/>
      <c r="VDO890" s="43"/>
      <c r="VDP890" s="43"/>
      <c r="VDQ890" s="43"/>
      <c r="VDR890" s="43"/>
      <c r="VDS890" s="43"/>
      <c r="VDT890" s="43"/>
      <c r="VDU890" s="43"/>
      <c r="VDV890" s="43"/>
      <c r="VDW890" s="43"/>
      <c r="VDX890" s="43"/>
      <c r="VDY890" s="43"/>
      <c r="VDZ890" s="43"/>
      <c r="VEA890" s="43"/>
      <c r="VEB890" s="43"/>
      <c r="VEC890" s="43"/>
      <c r="VED890" s="43"/>
      <c r="VEE890" s="43"/>
      <c r="VEF890" s="43"/>
      <c r="VEG890" s="43"/>
      <c r="VEH890" s="43"/>
      <c r="VEI890" s="43"/>
      <c r="VEJ890" s="43"/>
      <c r="VEK890" s="43"/>
      <c r="VEL890" s="43"/>
      <c r="VEM890" s="43"/>
      <c r="VEN890" s="43"/>
      <c r="VEO890" s="43"/>
      <c r="VEP890" s="43"/>
      <c r="VEQ890" s="43"/>
      <c r="VER890" s="43"/>
      <c r="VES890" s="43"/>
      <c r="VET890" s="43"/>
      <c r="VEU890" s="43"/>
      <c r="VEV890" s="43"/>
      <c r="VEW890" s="43"/>
      <c r="VEX890" s="43"/>
      <c r="VEY890" s="43"/>
      <c r="VEZ890" s="43"/>
      <c r="VFA890" s="43"/>
      <c r="VFB890" s="43"/>
      <c r="VFC890" s="43"/>
      <c r="VFD890" s="43"/>
      <c r="VFE890" s="43"/>
      <c r="VFF890" s="43"/>
      <c r="VFG890" s="43"/>
      <c r="VFH890" s="43"/>
      <c r="VFI890" s="43"/>
      <c r="VFJ890" s="43"/>
      <c r="VFK890" s="43"/>
      <c r="VFL890" s="43"/>
      <c r="VFM890" s="43"/>
      <c r="VFN890" s="43"/>
      <c r="VFO890" s="43"/>
      <c r="VFP890" s="43"/>
      <c r="VFQ890" s="43"/>
      <c r="VFR890" s="43"/>
      <c r="VFS890" s="43"/>
      <c r="VFT890" s="43"/>
      <c r="VFU890" s="43"/>
      <c r="VFV890" s="43"/>
      <c r="VFW890" s="43"/>
      <c r="VFX890" s="43"/>
      <c r="VFY890" s="43"/>
      <c r="VFZ890" s="43"/>
      <c r="VGA890" s="43"/>
      <c r="VGB890" s="43"/>
      <c r="VGC890" s="43"/>
      <c r="VGD890" s="43"/>
      <c r="VGE890" s="43"/>
      <c r="VGF890" s="43"/>
      <c r="VGG890" s="43"/>
      <c r="VGH890" s="43"/>
      <c r="VGI890" s="43"/>
      <c r="VGJ890" s="43"/>
      <c r="VGK890" s="43"/>
      <c r="VGL890" s="43"/>
      <c r="VGM890" s="43"/>
      <c r="VGN890" s="43"/>
      <c r="VGO890" s="43"/>
      <c r="VGP890" s="43"/>
      <c r="VGQ890" s="43"/>
      <c r="VGR890" s="43"/>
      <c r="VGS890" s="43"/>
      <c r="VGT890" s="43"/>
      <c r="VGU890" s="43"/>
      <c r="VGV890" s="43"/>
      <c r="VGW890" s="43"/>
      <c r="VGX890" s="43"/>
      <c r="VGY890" s="43"/>
      <c r="VGZ890" s="43"/>
      <c r="VHA890" s="43"/>
      <c r="VHB890" s="43"/>
      <c r="VHC890" s="43"/>
      <c r="VHD890" s="43"/>
      <c r="VHE890" s="43"/>
      <c r="VHF890" s="43"/>
      <c r="VHG890" s="43"/>
      <c r="VHH890" s="43"/>
      <c r="VHI890" s="43"/>
      <c r="VHJ890" s="43"/>
      <c r="VHK890" s="43"/>
      <c r="VHL890" s="43"/>
      <c r="VHM890" s="43"/>
      <c r="VHN890" s="43"/>
      <c r="VHO890" s="43"/>
      <c r="VHP890" s="43"/>
      <c r="VHQ890" s="43"/>
      <c r="VHR890" s="43"/>
      <c r="VHS890" s="43"/>
      <c r="VHT890" s="43"/>
      <c r="VHU890" s="43"/>
      <c r="VHV890" s="43"/>
      <c r="VHW890" s="43"/>
      <c r="VHX890" s="43"/>
      <c r="VHY890" s="43"/>
      <c r="VHZ890" s="43"/>
      <c r="VIA890" s="43"/>
      <c r="VIB890" s="43"/>
      <c r="VIC890" s="43"/>
      <c r="VID890" s="43"/>
      <c r="VIE890" s="43"/>
      <c r="VIF890" s="43"/>
      <c r="VIG890" s="43"/>
      <c r="VIH890" s="43"/>
      <c r="VII890" s="43"/>
      <c r="VIJ890" s="43"/>
      <c r="VIK890" s="43"/>
      <c r="VIL890" s="43"/>
      <c r="VIM890" s="43"/>
      <c r="VIN890" s="43"/>
      <c r="VIO890" s="43"/>
      <c r="VIP890" s="43"/>
      <c r="VIQ890" s="43"/>
      <c r="VIR890" s="43"/>
      <c r="VIS890" s="43"/>
      <c r="VIT890" s="43"/>
      <c r="VIU890" s="43"/>
      <c r="VIV890" s="43"/>
      <c r="VIW890" s="43"/>
      <c r="VIX890" s="43"/>
      <c r="VIY890" s="43"/>
      <c r="VIZ890" s="43"/>
      <c r="VJA890" s="43"/>
      <c r="VJB890" s="43"/>
      <c r="VJC890" s="43"/>
      <c r="VJD890" s="43"/>
      <c r="VJE890" s="43"/>
      <c r="VJF890" s="43"/>
      <c r="VJG890" s="43"/>
      <c r="VJH890" s="43"/>
      <c r="VJI890" s="43"/>
      <c r="VJJ890" s="43"/>
      <c r="VJK890" s="43"/>
      <c r="VJL890" s="43"/>
      <c r="VJM890" s="43"/>
      <c r="VJN890" s="43"/>
      <c r="VJO890" s="43"/>
      <c r="VJP890" s="43"/>
      <c r="VJQ890" s="43"/>
      <c r="VJR890" s="43"/>
      <c r="VJS890" s="43"/>
      <c r="VJT890" s="43"/>
      <c r="VJU890" s="43"/>
      <c r="VJV890" s="43"/>
      <c r="VJW890" s="43"/>
      <c r="VJX890" s="43"/>
      <c r="VJY890" s="43"/>
      <c r="VJZ890" s="43"/>
      <c r="VKA890" s="43"/>
      <c r="VKB890" s="43"/>
      <c r="VKC890" s="43"/>
      <c r="VKD890" s="43"/>
      <c r="VKE890" s="43"/>
      <c r="VKF890" s="43"/>
      <c r="VKG890" s="43"/>
      <c r="VKH890" s="43"/>
      <c r="VKI890" s="43"/>
      <c r="VKJ890" s="43"/>
      <c r="VKK890" s="43"/>
      <c r="VKL890" s="43"/>
      <c r="VKM890" s="43"/>
      <c r="VKN890" s="43"/>
      <c r="VKO890" s="43"/>
      <c r="VKP890" s="43"/>
      <c r="VKQ890" s="43"/>
      <c r="VKR890" s="43"/>
      <c r="VKS890" s="43"/>
      <c r="VKT890" s="43"/>
      <c r="VKU890" s="43"/>
      <c r="VKV890" s="43"/>
      <c r="VKW890" s="43"/>
      <c r="VKX890" s="43"/>
      <c r="VKY890" s="43"/>
      <c r="VKZ890" s="43"/>
      <c r="VLA890" s="43"/>
      <c r="VLB890" s="43"/>
      <c r="VLC890" s="43"/>
      <c r="VLD890" s="43"/>
      <c r="VLE890" s="43"/>
      <c r="VLF890" s="43"/>
      <c r="VLG890" s="43"/>
      <c r="VLH890" s="43"/>
      <c r="VLI890" s="43"/>
      <c r="VLJ890" s="43"/>
      <c r="VLK890" s="43"/>
      <c r="VLL890" s="43"/>
      <c r="VLM890" s="43"/>
      <c r="VLN890" s="43"/>
      <c r="VLO890" s="43"/>
      <c r="VLP890" s="43"/>
      <c r="VLQ890" s="43"/>
      <c r="VLR890" s="43"/>
      <c r="VLS890" s="43"/>
      <c r="VLT890" s="43"/>
      <c r="VLU890" s="43"/>
      <c r="VLV890" s="43"/>
      <c r="VLW890" s="43"/>
      <c r="VLX890" s="43"/>
      <c r="VLY890" s="43"/>
      <c r="VLZ890" s="43"/>
      <c r="VMA890" s="43"/>
      <c r="VMB890" s="43"/>
      <c r="VMC890" s="43"/>
      <c r="VMD890" s="43"/>
      <c r="VME890" s="43"/>
      <c r="VMF890" s="43"/>
      <c r="VMG890" s="43"/>
      <c r="VMH890" s="43"/>
      <c r="VMI890" s="43"/>
      <c r="VMJ890" s="43"/>
      <c r="VMK890" s="43"/>
      <c r="VML890" s="43"/>
      <c r="VMM890" s="43"/>
      <c r="VMN890" s="43"/>
      <c r="VMO890" s="43"/>
      <c r="VMP890" s="43"/>
      <c r="VMQ890" s="43"/>
      <c r="VMR890" s="43"/>
      <c r="VMS890" s="43"/>
      <c r="VMT890" s="43"/>
      <c r="VMU890" s="43"/>
      <c r="VMV890" s="43"/>
      <c r="VMW890" s="43"/>
      <c r="VMX890" s="43"/>
      <c r="VMY890" s="43"/>
      <c r="VMZ890" s="43"/>
      <c r="VNA890" s="43"/>
      <c r="VNB890" s="43"/>
      <c r="VNC890" s="43"/>
      <c r="VND890" s="43"/>
      <c r="VNE890" s="43"/>
      <c r="VNF890" s="43"/>
      <c r="VNG890" s="43"/>
      <c r="VNH890" s="43"/>
      <c r="VNI890" s="43"/>
      <c r="VNJ890" s="43"/>
      <c r="VNK890" s="43"/>
      <c r="VNL890" s="43"/>
      <c r="VNM890" s="43"/>
      <c r="VNN890" s="43"/>
      <c r="VNO890" s="43"/>
      <c r="VNP890" s="43"/>
      <c r="VNQ890" s="43"/>
      <c r="VNR890" s="43"/>
      <c r="VNS890" s="43"/>
      <c r="VNT890" s="43"/>
      <c r="VNU890" s="43"/>
      <c r="VNV890" s="43"/>
      <c r="VNW890" s="43"/>
      <c r="VNX890" s="43"/>
      <c r="VNY890" s="43"/>
      <c r="VNZ890" s="43"/>
      <c r="VOA890" s="43"/>
      <c r="VOB890" s="43"/>
      <c r="VOC890" s="43"/>
      <c r="VOD890" s="43"/>
      <c r="VOE890" s="43"/>
      <c r="VOF890" s="43"/>
      <c r="VOG890" s="43"/>
      <c r="VOH890" s="43"/>
      <c r="VOI890" s="43"/>
      <c r="VOJ890" s="43"/>
      <c r="VOK890" s="43"/>
      <c r="VOL890" s="43"/>
      <c r="VOM890" s="43"/>
      <c r="VON890" s="43"/>
      <c r="VOO890" s="43"/>
      <c r="VOP890" s="43"/>
      <c r="VOQ890" s="43"/>
      <c r="VOR890" s="43"/>
      <c r="VOS890" s="43"/>
      <c r="VOT890" s="43"/>
      <c r="VOU890" s="43"/>
      <c r="VOV890" s="43"/>
      <c r="VOW890" s="43"/>
      <c r="VOX890" s="43"/>
      <c r="VOY890" s="43"/>
      <c r="VOZ890" s="43"/>
      <c r="VPA890" s="43"/>
      <c r="VPB890" s="43"/>
      <c r="VPC890" s="43"/>
      <c r="VPD890" s="43"/>
      <c r="VPE890" s="43"/>
      <c r="VPF890" s="43"/>
      <c r="VPG890" s="43"/>
      <c r="VPH890" s="43"/>
      <c r="VPI890" s="43"/>
      <c r="VPJ890" s="43"/>
      <c r="VPK890" s="43"/>
      <c r="VPL890" s="43"/>
      <c r="VPM890" s="43"/>
      <c r="VPN890" s="43"/>
      <c r="VPO890" s="43"/>
      <c r="VPP890" s="43"/>
      <c r="VPQ890" s="43"/>
      <c r="VPR890" s="43"/>
      <c r="VPS890" s="43"/>
      <c r="VPT890" s="43"/>
      <c r="VPU890" s="43"/>
      <c r="VPV890" s="43"/>
      <c r="VPW890" s="43"/>
      <c r="VPX890" s="43"/>
      <c r="VPY890" s="43"/>
      <c r="VPZ890" s="43"/>
      <c r="VQA890" s="43"/>
      <c r="VQB890" s="43"/>
      <c r="VQC890" s="43"/>
      <c r="VQD890" s="43"/>
      <c r="VQE890" s="43"/>
      <c r="VQF890" s="43"/>
      <c r="VQG890" s="43"/>
      <c r="VQH890" s="43"/>
      <c r="VQI890" s="43"/>
      <c r="VQJ890" s="43"/>
      <c r="VQK890" s="43"/>
      <c r="VQL890" s="43"/>
      <c r="VQM890" s="43"/>
      <c r="VQN890" s="43"/>
      <c r="VQO890" s="43"/>
      <c r="VQP890" s="43"/>
      <c r="VQQ890" s="43"/>
      <c r="VQR890" s="43"/>
      <c r="VQS890" s="43"/>
      <c r="VQT890" s="43"/>
      <c r="VQU890" s="43"/>
      <c r="VQV890" s="43"/>
      <c r="VQW890" s="43"/>
      <c r="VQX890" s="43"/>
      <c r="VQY890" s="43"/>
      <c r="VQZ890" s="43"/>
      <c r="VRA890" s="43"/>
      <c r="VRB890" s="43"/>
      <c r="VRC890" s="43"/>
      <c r="VRD890" s="43"/>
      <c r="VRE890" s="43"/>
      <c r="VRF890" s="43"/>
      <c r="VRG890" s="43"/>
      <c r="VRH890" s="43"/>
      <c r="VRI890" s="43"/>
      <c r="VRJ890" s="43"/>
      <c r="VRK890" s="43"/>
      <c r="VRL890" s="43"/>
      <c r="VRM890" s="43"/>
      <c r="VRN890" s="43"/>
      <c r="VRO890" s="43"/>
      <c r="VRP890" s="43"/>
      <c r="VRQ890" s="43"/>
      <c r="VRR890" s="43"/>
      <c r="VRS890" s="43"/>
      <c r="VRT890" s="43"/>
      <c r="VRU890" s="43"/>
      <c r="VRV890" s="43"/>
      <c r="VRW890" s="43"/>
      <c r="VRX890" s="43"/>
      <c r="VRY890" s="43"/>
      <c r="VRZ890" s="43"/>
      <c r="VSA890" s="43"/>
      <c r="VSB890" s="43"/>
      <c r="VSC890" s="43"/>
      <c r="VSD890" s="43"/>
      <c r="VSE890" s="43"/>
      <c r="VSF890" s="43"/>
      <c r="VSG890" s="43"/>
      <c r="VSH890" s="43"/>
      <c r="VSI890" s="43"/>
      <c r="VSJ890" s="43"/>
      <c r="VSK890" s="43"/>
      <c r="VSL890" s="43"/>
      <c r="VSM890" s="43"/>
      <c r="VSN890" s="43"/>
      <c r="VSO890" s="43"/>
      <c r="VSP890" s="43"/>
      <c r="VSQ890" s="43"/>
      <c r="VSR890" s="43"/>
      <c r="VSS890" s="43"/>
      <c r="VST890" s="43"/>
      <c r="VSU890" s="43"/>
      <c r="VSV890" s="43"/>
      <c r="VSW890" s="43"/>
      <c r="VSX890" s="43"/>
      <c r="VSY890" s="43"/>
      <c r="VSZ890" s="43"/>
      <c r="VTA890" s="43"/>
      <c r="VTB890" s="43"/>
      <c r="VTC890" s="43"/>
      <c r="VTD890" s="43"/>
      <c r="VTE890" s="43"/>
      <c r="VTF890" s="43"/>
      <c r="VTG890" s="43"/>
      <c r="VTH890" s="43"/>
      <c r="VTI890" s="43"/>
      <c r="VTJ890" s="43"/>
      <c r="VTK890" s="43"/>
      <c r="VTL890" s="43"/>
      <c r="VTM890" s="43"/>
      <c r="VTN890" s="43"/>
      <c r="VTO890" s="43"/>
      <c r="VTP890" s="43"/>
      <c r="VTQ890" s="43"/>
      <c r="VTR890" s="43"/>
      <c r="VTS890" s="43"/>
      <c r="VTT890" s="43"/>
      <c r="VTU890" s="43"/>
      <c r="VTV890" s="43"/>
      <c r="VTW890" s="43"/>
      <c r="VTX890" s="43"/>
      <c r="VTY890" s="43"/>
      <c r="VTZ890" s="43"/>
      <c r="VUA890" s="43"/>
      <c r="VUB890" s="43"/>
      <c r="VUC890" s="43"/>
      <c r="VUD890" s="43"/>
      <c r="VUE890" s="43"/>
      <c r="VUF890" s="43"/>
      <c r="VUG890" s="43"/>
      <c r="VUH890" s="43"/>
      <c r="VUI890" s="43"/>
      <c r="VUJ890" s="43"/>
      <c r="VUK890" s="43"/>
      <c r="VUL890" s="43"/>
      <c r="VUM890" s="43"/>
      <c r="VUN890" s="43"/>
      <c r="VUO890" s="43"/>
      <c r="VUP890" s="43"/>
      <c r="VUQ890" s="43"/>
      <c r="VUR890" s="43"/>
      <c r="VUS890" s="43"/>
      <c r="VUT890" s="43"/>
      <c r="VUU890" s="43"/>
      <c r="VUV890" s="43"/>
      <c r="VUW890" s="43"/>
      <c r="VUX890" s="43"/>
      <c r="VUY890" s="43"/>
      <c r="VUZ890" s="43"/>
      <c r="VVA890" s="43"/>
      <c r="VVB890" s="43"/>
      <c r="VVC890" s="43"/>
      <c r="VVD890" s="43"/>
      <c r="VVE890" s="43"/>
      <c r="VVF890" s="43"/>
      <c r="VVG890" s="43"/>
      <c r="VVH890" s="43"/>
      <c r="VVI890" s="43"/>
      <c r="VVJ890" s="43"/>
      <c r="VVK890" s="43"/>
      <c r="VVL890" s="43"/>
      <c r="VVM890" s="43"/>
      <c r="VVN890" s="43"/>
      <c r="VVO890" s="43"/>
      <c r="VVP890" s="43"/>
      <c r="VVQ890" s="43"/>
      <c r="VVR890" s="43"/>
      <c r="VVS890" s="43"/>
      <c r="VVT890" s="43"/>
      <c r="VVU890" s="43"/>
      <c r="VVV890" s="43"/>
      <c r="VVW890" s="43"/>
      <c r="VVX890" s="43"/>
      <c r="VVY890" s="43"/>
      <c r="VVZ890" s="43"/>
      <c r="VWA890" s="43"/>
      <c r="VWB890" s="43"/>
      <c r="VWC890" s="43"/>
      <c r="VWD890" s="43"/>
      <c r="VWE890" s="43"/>
      <c r="VWF890" s="43"/>
      <c r="VWG890" s="43"/>
      <c r="VWH890" s="43"/>
      <c r="VWI890" s="43"/>
      <c r="VWJ890" s="43"/>
      <c r="VWK890" s="43"/>
      <c r="VWL890" s="43"/>
      <c r="VWM890" s="43"/>
      <c r="VWN890" s="43"/>
      <c r="VWO890" s="43"/>
      <c r="VWP890" s="43"/>
      <c r="VWQ890" s="43"/>
      <c r="VWR890" s="43"/>
      <c r="VWS890" s="43"/>
      <c r="VWT890" s="43"/>
      <c r="VWU890" s="43"/>
      <c r="VWV890" s="43"/>
      <c r="VWW890" s="43"/>
      <c r="VWX890" s="43"/>
      <c r="VWY890" s="43"/>
      <c r="VWZ890" s="43"/>
      <c r="VXA890" s="43"/>
      <c r="VXB890" s="43"/>
      <c r="VXC890" s="43"/>
      <c r="VXD890" s="43"/>
      <c r="VXE890" s="43"/>
      <c r="VXF890" s="43"/>
      <c r="VXG890" s="43"/>
      <c r="VXH890" s="43"/>
      <c r="VXI890" s="43"/>
      <c r="VXJ890" s="43"/>
      <c r="VXK890" s="43"/>
      <c r="VXL890" s="43"/>
      <c r="VXM890" s="43"/>
      <c r="VXN890" s="43"/>
      <c r="VXO890" s="43"/>
      <c r="VXP890" s="43"/>
      <c r="VXQ890" s="43"/>
      <c r="VXR890" s="43"/>
      <c r="VXS890" s="43"/>
      <c r="VXT890" s="43"/>
      <c r="VXU890" s="43"/>
      <c r="VXV890" s="43"/>
      <c r="VXW890" s="43"/>
      <c r="VXX890" s="43"/>
      <c r="VXY890" s="43"/>
      <c r="VXZ890" s="43"/>
      <c r="VYA890" s="43"/>
      <c r="VYB890" s="43"/>
      <c r="VYC890" s="43"/>
      <c r="VYD890" s="43"/>
      <c r="VYE890" s="43"/>
      <c r="VYF890" s="43"/>
      <c r="VYG890" s="43"/>
      <c r="VYH890" s="43"/>
      <c r="VYI890" s="43"/>
      <c r="VYJ890" s="43"/>
      <c r="VYK890" s="43"/>
      <c r="VYL890" s="43"/>
      <c r="VYM890" s="43"/>
      <c r="VYN890" s="43"/>
      <c r="VYO890" s="43"/>
      <c r="VYP890" s="43"/>
      <c r="VYQ890" s="43"/>
      <c r="VYR890" s="43"/>
      <c r="VYS890" s="43"/>
      <c r="VYT890" s="43"/>
      <c r="VYU890" s="43"/>
      <c r="VYV890" s="43"/>
      <c r="VYW890" s="43"/>
      <c r="VYX890" s="43"/>
      <c r="VYY890" s="43"/>
      <c r="VYZ890" s="43"/>
      <c r="VZA890" s="43"/>
      <c r="VZB890" s="43"/>
      <c r="VZC890" s="43"/>
      <c r="VZD890" s="43"/>
      <c r="VZE890" s="43"/>
      <c r="VZF890" s="43"/>
      <c r="VZG890" s="43"/>
      <c r="VZH890" s="43"/>
      <c r="VZI890" s="43"/>
      <c r="VZJ890" s="43"/>
      <c r="VZK890" s="43"/>
      <c r="VZL890" s="43"/>
      <c r="VZM890" s="43"/>
      <c r="VZN890" s="43"/>
      <c r="VZO890" s="43"/>
      <c r="VZP890" s="43"/>
      <c r="VZQ890" s="43"/>
      <c r="VZR890" s="43"/>
      <c r="VZS890" s="43"/>
      <c r="VZT890" s="43"/>
      <c r="VZU890" s="43"/>
      <c r="VZV890" s="43"/>
      <c r="VZW890" s="43"/>
      <c r="VZX890" s="43"/>
      <c r="VZY890" s="43"/>
      <c r="VZZ890" s="43"/>
      <c r="WAA890" s="43"/>
      <c r="WAB890" s="43"/>
      <c r="WAC890" s="43"/>
      <c r="WAD890" s="43"/>
      <c r="WAE890" s="43"/>
      <c r="WAF890" s="43"/>
      <c r="WAG890" s="43"/>
      <c r="WAH890" s="43"/>
      <c r="WAI890" s="43"/>
      <c r="WAJ890" s="43"/>
      <c r="WAK890" s="43"/>
      <c r="WAL890" s="43"/>
      <c r="WAM890" s="43"/>
      <c r="WAN890" s="43"/>
      <c r="WAO890" s="43"/>
      <c r="WAP890" s="43"/>
      <c r="WAQ890" s="43"/>
      <c r="WAR890" s="43"/>
      <c r="WAS890" s="43"/>
      <c r="WAT890" s="43"/>
      <c r="WAU890" s="43"/>
      <c r="WAV890" s="43"/>
      <c r="WAW890" s="43"/>
      <c r="WAX890" s="43"/>
      <c r="WAY890" s="43"/>
      <c r="WAZ890" s="43"/>
      <c r="WBA890" s="43"/>
      <c r="WBB890" s="43"/>
      <c r="WBC890" s="43"/>
      <c r="WBD890" s="43"/>
      <c r="WBE890" s="43"/>
      <c r="WBF890" s="43"/>
      <c r="WBG890" s="43"/>
      <c r="WBH890" s="43"/>
      <c r="WBI890" s="43"/>
      <c r="WBJ890" s="43"/>
      <c r="WBK890" s="43"/>
      <c r="WBL890" s="43"/>
      <c r="WBM890" s="43"/>
      <c r="WBN890" s="43"/>
      <c r="WBO890" s="43"/>
      <c r="WBP890" s="43"/>
      <c r="WBQ890" s="43"/>
      <c r="WBR890" s="43"/>
      <c r="WBS890" s="43"/>
      <c r="WBT890" s="43"/>
      <c r="WBU890" s="43"/>
      <c r="WBV890" s="43"/>
      <c r="WBW890" s="43"/>
      <c r="WBX890" s="43"/>
      <c r="WBY890" s="43"/>
      <c r="WBZ890" s="43"/>
      <c r="WCA890" s="43"/>
      <c r="WCB890" s="43"/>
      <c r="WCC890" s="43"/>
      <c r="WCD890" s="43"/>
      <c r="WCE890" s="43"/>
      <c r="WCF890" s="43"/>
      <c r="WCG890" s="43"/>
      <c r="WCH890" s="43"/>
      <c r="WCI890" s="43"/>
      <c r="WCJ890" s="43"/>
      <c r="WCK890" s="43"/>
      <c r="WCL890" s="43"/>
      <c r="WCM890" s="43"/>
      <c r="WCN890" s="43"/>
      <c r="WCO890" s="43"/>
      <c r="WCP890" s="43"/>
      <c r="WCQ890" s="43"/>
      <c r="WCR890" s="43"/>
      <c r="WCS890" s="43"/>
      <c r="WCT890" s="43"/>
      <c r="WCU890" s="43"/>
      <c r="WCV890" s="43"/>
      <c r="WCW890" s="43"/>
      <c r="WCX890" s="43"/>
      <c r="WCY890" s="43"/>
      <c r="WCZ890" s="43"/>
      <c r="WDA890" s="43"/>
      <c r="WDB890" s="43"/>
      <c r="WDC890" s="43"/>
      <c r="WDD890" s="43"/>
      <c r="WDE890" s="43"/>
      <c r="WDF890" s="43"/>
      <c r="WDG890" s="43"/>
      <c r="WDH890" s="43"/>
      <c r="WDI890" s="43"/>
      <c r="WDJ890" s="43"/>
      <c r="WDK890" s="43"/>
      <c r="WDL890" s="43"/>
      <c r="WDM890" s="43"/>
      <c r="WDN890" s="43"/>
      <c r="WDO890" s="43"/>
      <c r="WDP890" s="43"/>
      <c r="WDQ890" s="43"/>
      <c r="WDR890" s="43"/>
      <c r="WDS890" s="43"/>
      <c r="WDT890" s="43"/>
      <c r="WDU890" s="43"/>
      <c r="WDV890" s="43"/>
      <c r="WDW890" s="43"/>
      <c r="WDX890" s="43"/>
      <c r="WDY890" s="43"/>
      <c r="WDZ890" s="43"/>
      <c r="WEA890" s="43"/>
      <c r="WEB890" s="43"/>
      <c r="WEC890" s="43"/>
      <c r="WED890" s="43"/>
      <c r="WEE890" s="43"/>
      <c r="WEF890" s="43"/>
      <c r="WEG890" s="43"/>
      <c r="WEH890" s="43"/>
      <c r="WEI890" s="43"/>
      <c r="WEJ890" s="43"/>
      <c r="WEK890" s="43"/>
      <c r="WEL890" s="43"/>
      <c r="WEM890" s="43"/>
      <c r="WEN890" s="43"/>
      <c r="WEO890" s="43"/>
      <c r="WEP890" s="43"/>
      <c r="WEQ890" s="43"/>
      <c r="WER890" s="43"/>
      <c r="WES890" s="43"/>
      <c r="WET890" s="43"/>
      <c r="WEU890" s="43"/>
      <c r="WEV890" s="43"/>
      <c r="WEW890" s="43"/>
      <c r="WEX890" s="43"/>
      <c r="WEY890" s="43"/>
      <c r="WEZ890" s="43"/>
      <c r="WFA890" s="43"/>
      <c r="WFB890" s="43"/>
      <c r="WFC890" s="43"/>
      <c r="WFD890" s="43"/>
      <c r="WFE890" s="43"/>
      <c r="WFF890" s="43"/>
      <c r="WFG890" s="43"/>
      <c r="WFH890" s="43"/>
      <c r="WFI890" s="43"/>
      <c r="WFJ890" s="43"/>
      <c r="WFK890" s="43"/>
      <c r="WFL890" s="43"/>
      <c r="WFM890" s="43"/>
      <c r="WFN890" s="43"/>
      <c r="WFO890" s="43"/>
      <c r="WFP890" s="43"/>
      <c r="WFQ890" s="43"/>
      <c r="WFR890" s="43"/>
      <c r="WFS890" s="43"/>
      <c r="WFT890" s="43"/>
      <c r="WFU890" s="43"/>
      <c r="WFV890" s="43"/>
      <c r="WFW890" s="43"/>
      <c r="WFX890" s="43"/>
      <c r="WFY890" s="43"/>
      <c r="WFZ890" s="43"/>
      <c r="WGA890" s="43"/>
      <c r="WGB890" s="43"/>
      <c r="WGC890" s="43"/>
      <c r="WGD890" s="43"/>
      <c r="WGE890" s="43"/>
      <c r="WGF890" s="43"/>
      <c r="WGG890" s="43"/>
      <c r="WGH890" s="43"/>
      <c r="WGI890" s="43"/>
      <c r="WGJ890" s="43"/>
      <c r="WGK890" s="43"/>
      <c r="WGL890" s="43"/>
      <c r="WGM890" s="43"/>
      <c r="WGN890" s="43"/>
      <c r="WGO890" s="43"/>
      <c r="WGP890" s="43"/>
      <c r="WGQ890" s="43"/>
      <c r="WGR890" s="43"/>
      <c r="WGS890" s="43"/>
      <c r="WGT890" s="43"/>
      <c r="WGU890" s="43"/>
      <c r="WGV890" s="43"/>
      <c r="WGW890" s="43"/>
      <c r="WGX890" s="43"/>
      <c r="WGY890" s="43"/>
      <c r="WGZ890" s="43"/>
      <c r="WHA890" s="43"/>
      <c r="WHB890" s="43"/>
      <c r="WHC890" s="43"/>
      <c r="WHD890" s="43"/>
      <c r="WHE890" s="43"/>
      <c r="WHF890" s="43"/>
      <c r="WHG890" s="43"/>
      <c r="WHH890" s="43"/>
      <c r="WHI890" s="43"/>
      <c r="WHJ890" s="43"/>
      <c r="WHK890" s="43"/>
      <c r="WHL890" s="43"/>
      <c r="WHM890" s="43"/>
      <c r="WHN890" s="43"/>
      <c r="WHO890" s="43"/>
      <c r="WHP890" s="43"/>
      <c r="WHQ890" s="43"/>
      <c r="WHR890" s="43"/>
      <c r="WHS890" s="43"/>
      <c r="WHT890" s="43"/>
      <c r="WHU890" s="43"/>
      <c r="WHV890" s="43"/>
      <c r="WHW890" s="43"/>
      <c r="WHX890" s="43"/>
      <c r="WHY890" s="43"/>
      <c r="WHZ890" s="43"/>
      <c r="WIA890" s="43"/>
      <c r="WIB890" s="43"/>
      <c r="WIC890" s="43"/>
      <c r="WID890" s="43"/>
      <c r="WIE890" s="43"/>
      <c r="WIF890" s="43"/>
      <c r="WIG890" s="43"/>
      <c r="WIH890" s="43"/>
      <c r="WII890" s="43"/>
      <c r="WIJ890" s="43"/>
      <c r="WIK890" s="43"/>
      <c r="WIL890" s="43"/>
      <c r="WIM890" s="43"/>
      <c r="WIN890" s="43"/>
      <c r="WIO890" s="43"/>
      <c r="WIP890" s="43"/>
      <c r="WIQ890" s="43"/>
      <c r="WIR890" s="43"/>
      <c r="WIS890" s="43"/>
      <c r="WIT890" s="43"/>
      <c r="WIU890" s="43"/>
      <c r="WIV890" s="43"/>
      <c r="WIW890" s="43"/>
      <c r="WIX890" s="43"/>
      <c r="WIY890" s="43"/>
      <c r="WIZ890" s="43"/>
      <c r="WJA890" s="43"/>
      <c r="WJB890" s="43"/>
      <c r="WJC890" s="43"/>
      <c r="WJD890" s="43"/>
      <c r="WJE890" s="43"/>
      <c r="WJF890" s="43"/>
      <c r="WJG890" s="43"/>
      <c r="WJH890" s="43"/>
      <c r="WJI890" s="43"/>
      <c r="WJJ890" s="43"/>
      <c r="WJK890" s="43"/>
      <c r="WJL890" s="43"/>
      <c r="WJM890" s="43"/>
      <c r="WJN890" s="43"/>
      <c r="WJO890" s="43"/>
      <c r="WJP890" s="43"/>
      <c r="WJQ890" s="43"/>
      <c r="WJR890" s="43"/>
      <c r="WJS890" s="43"/>
      <c r="WJT890" s="43"/>
      <c r="WJU890" s="43"/>
      <c r="WJV890" s="43"/>
      <c r="WJW890" s="43"/>
      <c r="WJX890" s="43"/>
      <c r="WJY890" s="43"/>
      <c r="WJZ890" s="43"/>
      <c r="WKA890" s="43"/>
      <c r="WKB890" s="43"/>
      <c r="WKC890" s="43"/>
      <c r="WKD890" s="43"/>
      <c r="WKE890" s="43"/>
      <c r="WKF890" s="43"/>
      <c r="WKG890" s="43"/>
      <c r="WKH890" s="43"/>
      <c r="WKI890" s="43"/>
      <c r="WKJ890" s="43"/>
      <c r="WKK890" s="43"/>
      <c r="WKL890" s="43"/>
      <c r="WKM890" s="43"/>
      <c r="WKN890" s="43"/>
      <c r="WKO890" s="43"/>
      <c r="WKP890" s="43"/>
      <c r="WKQ890" s="43"/>
      <c r="WKR890" s="43"/>
      <c r="WKS890" s="43"/>
      <c r="WKT890" s="43"/>
      <c r="WKU890" s="43"/>
      <c r="WKV890" s="43"/>
      <c r="WKW890" s="43"/>
      <c r="WKX890" s="43"/>
      <c r="WKY890" s="43"/>
      <c r="WKZ890" s="43"/>
      <c r="WLA890" s="43"/>
      <c r="WLB890" s="43"/>
      <c r="WLC890" s="43"/>
      <c r="WLD890" s="43"/>
      <c r="WLE890" s="43"/>
      <c r="WLF890" s="43"/>
      <c r="WLG890" s="43"/>
      <c r="WLH890" s="43"/>
      <c r="WLI890" s="43"/>
      <c r="WLJ890" s="43"/>
      <c r="WLK890" s="43"/>
      <c r="WLL890" s="43"/>
      <c r="WLM890" s="43"/>
      <c r="WLN890" s="43"/>
      <c r="WLO890" s="43"/>
      <c r="WLP890" s="43"/>
      <c r="WLQ890" s="43"/>
      <c r="WLR890" s="43"/>
      <c r="WLS890" s="43"/>
      <c r="WLT890" s="43"/>
      <c r="WLU890" s="43"/>
      <c r="WLV890" s="43"/>
      <c r="WLW890" s="43"/>
      <c r="WLX890" s="43"/>
      <c r="WLY890" s="43"/>
      <c r="WLZ890" s="43"/>
      <c r="WMA890" s="43"/>
      <c r="WMB890" s="43"/>
      <c r="WMC890" s="43"/>
      <c r="WMD890" s="43"/>
      <c r="WME890" s="43"/>
      <c r="WMF890" s="43"/>
      <c r="WMG890" s="43"/>
      <c r="WMH890" s="43"/>
      <c r="WMI890" s="43"/>
      <c r="WMJ890" s="43"/>
      <c r="WMK890" s="43"/>
      <c r="WML890" s="43"/>
      <c r="WMM890" s="43"/>
      <c r="WMN890" s="43"/>
      <c r="WMO890" s="43"/>
      <c r="WMP890" s="43"/>
      <c r="WMQ890" s="43"/>
      <c r="WMR890" s="43"/>
      <c r="WMS890" s="43"/>
      <c r="WMT890" s="43"/>
      <c r="WMU890" s="43"/>
      <c r="WMV890" s="43"/>
      <c r="WMW890" s="43"/>
      <c r="WMX890" s="43"/>
      <c r="WMY890" s="43"/>
      <c r="WMZ890" s="43"/>
      <c r="WNA890" s="43"/>
      <c r="WNB890" s="43"/>
      <c r="WNC890" s="43"/>
      <c r="WND890" s="43"/>
      <c r="WNE890" s="43"/>
      <c r="WNF890" s="43"/>
      <c r="WNG890" s="43"/>
      <c r="WNH890" s="43"/>
      <c r="WNI890" s="43"/>
      <c r="WNJ890" s="43"/>
      <c r="WNK890" s="43"/>
      <c r="WNL890" s="43"/>
      <c r="WNM890" s="43"/>
      <c r="WNN890" s="43"/>
      <c r="WNO890" s="43"/>
      <c r="WNP890" s="43"/>
      <c r="WNQ890" s="43"/>
      <c r="WNR890" s="43"/>
      <c r="WNS890" s="43"/>
      <c r="WNT890" s="43"/>
      <c r="WNU890" s="43"/>
      <c r="WNV890" s="43"/>
      <c r="WNW890" s="43"/>
      <c r="WNX890" s="43"/>
      <c r="WNY890" s="43"/>
      <c r="WNZ890" s="43"/>
      <c r="WOA890" s="43"/>
      <c r="WOB890" s="43"/>
      <c r="WOC890" s="43"/>
      <c r="WOD890" s="43"/>
      <c r="WOE890" s="43"/>
      <c r="WOF890" s="43"/>
      <c r="WOG890" s="43"/>
      <c r="WOH890" s="43"/>
      <c r="WOI890" s="43"/>
      <c r="WOJ890" s="43"/>
      <c r="WOK890" s="43"/>
      <c r="WOL890" s="43"/>
      <c r="WOM890" s="43"/>
      <c r="WON890" s="43"/>
      <c r="WOO890" s="43"/>
      <c r="WOP890" s="43"/>
      <c r="WOQ890" s="43"/>
      <c r="WOR890" s="43"/>
      <c r="WOS890" s="43"/>
      <c r="WOT890" s="43"/>
      <c r="WOU890" s="43"/>
      <c r="WOV890" s="43"/>
      <c r="WOW890" s="43"/>
      <c r="WOX890" s="43"/>
      <c r="WOY890" s="43"/>
      <c r="WOZ890" s="43"/>
      <c r="WPA890" s="43"/>
      <c r="WPB890" s="43"/>
      <c r="WPC890" s="43"/>
      <c r="WPD890" s="43"/>
      <c r="WPE890" s="43"/>
      <c r="WPF890" s="43"/>
      <c r="WPG890" s="43"/>
      <c r="WPH890" s="43"/>
      <c r="WPI890" s="43"/>
      <c r="WPJ890" s="43"/>
      <c r="WPK890" s="43"/>
      <c r="WPL890" s="43"/>
      <c r="WPM890" s="43"/>
      <c r="WPN890" s="43"/>
      <c r="WPO890" s="43"/>
      <c r="WPP890" s="43"/>
      <c r="WPQ890" s="43"/>
      <c r="WPR890" s="43"/>
      <c r="WPS890" s="43"/>
      <c r="WPT890" s="43"/>
      <c r="WPU890" s="43"/>
      <c r="WPV890" s="43"/>
      <c r="WPW890" s="43"/>
      <c r="WPX890" s="43"/>
      <c r="WPY890" s="43"/>
      <c r="WPZ890" s="43"/>
      <c r="WQA890" s="43"/>
      <c r="WQB890" s="43"/>
      <c r="WQC890" s="43"/>
      <c r="WQD890" s="43"/>
      <c r="WQE890" s="43"/>
      <c r="WQF890" s="43"/>
      <c r="WQG890" s="43"/>
      <c r="WQH890" s="43"/>
      <c r="WQI890" s="43"/>
      <c r="WQJ890" s="43"/>
      <c r="WQK890" s="43"/>
      <c r="WQL890" s="43"/>
      <c r="WQM890" s="43"/>
      <c r="WQN890" s="43"/>
      <c r="WQO890" s="43"/>
      <c r="WQP890" s="43"/>
      <c r="WQQ890" s="43"/>
      <c r="WQR890" s="43"/>
      <c r="WQS890" s="43"/>
      <c r="WQT890" s="43"/>
      <c r="WQU890" s="43"/>
      <c r="WQV890" s="43"/>
      <c r="WQW890" s="43"/>
      <c r="WQX890" s="43"/>
      <c r="WQY890" s="43"/>
      <c r="WQZ890" s="43"/>
      <c r="WRA890" s="43"/>
      <c r="WRB890" s="43"/>
      <c r="WRC890" s="43"/>
      <c r="WRD890" s="43"/>
      <c r="WRE890" s="43"/>
      <c r="WRF890" s="43"/>
      <c r="WRG890" s="43"/>
      <c r="WRH890" s="43"/>
      <c r="WRI890" s="43"/>
      <c r="WRJ890" s="43"/>
      <c r="WRK890" s="43"/>
      <c r="WRL890" s="43"/>
      <c r="WRM890" s="43"/>
      <c r="WRN890" s="43"/>
      <c r="WRO890" s="43"/>
      <c r="WRP890" s="43"/>
      <c r="WRQ890" s="43"/>
      <c r="WRR890" s="43"/>
      <c r="WRS890" s="43"/>
      <c r="WRT890" s="43"/>
      <c r="WRU890" s="43"/>
      <c r="WRV890" s="43"/>
      <c r="WRW890" s="43"/>
      <c r="WRX890" s="43"/>
      <c r="WRY890" s="43"/>
      <c r="WRZ890" s="43"/>
      <c r="WSA890" s="43"/>
      <c r="WSB890" s="43"/>
      <c r="WSC890" s="43"/>
      <c r="WSD890" s="43"/>
      <c r="WSE890" s="43"/>
      <c r="WSF890" s="43"/>
      <c r="WSG890" s="43"/>
      <c r="WSH890" s="43"/>
      <c r="WSI890" s="43"/>
      <c r="WSJ890" s="43"/>
      <c r="WSK890" s="43"/>
      <c r="WSL890" s="43"/>
      <c r="WSM890" s="43"/>
      <c r="WSN890" s="43"/>
      <c r="WSO890" s="43"/>
      <c r="WSP890" s="43"/>
      <c r="WSQ890" s="43"/>
      <c r="WSR890" s="43"/>
      <c r="WSS890" s="43"/>
      <c r="WST890" s="43"/>
      <c r="WSU890" s="43"/>
      <c r="WSV890" s="43"/>
      <c r="WSW890" s="43"/>
      <c r="WSX890" s="43"/>
      <c r="WSY890" s="43"/>
      <c r="WSZ890" s="43"/>
      <c r="WTA890" s="43"/>
      <c r="WTB890" s="43"/>
      <c r="WTC890" s="43"/>
      <c r="WTD890" s="43"/>
      <c r="WTE890" s="43"/>
      <c r="WTF890" s="43"/>
      <c r="WTG890" s="43"/>
      <c r="WTH890" s="43"/>
      <c r="WTI890" s="43"/>
      <c r="WTJ890" s="43"/>
      <c r="WTK890" s="43"/>
      <c r="WTL890" s="43"/>
      <c r="WTM890" s="43"/>
      <c r="WTN890" s="43"/>
      <c r="WTO890" s="43"/>
      <c r="WTP890" s="43"/>
      <c r="WTQ890" s="43"/>
      <c r="WTR890" s="43"/>
      <c r="WTS890" s="43"/>
      <c r="WTT890" s="43"/>
      <c r="WTU890" s="43"/>
      <c r="WTV890" s="43"/>
      <c r="WTW890" s="43"/>
      <c r="WTX890" s="43"/>
      <c r="WTY890" s="43"/>
      <c r="WTZ890" s="43"/>
      <c r="WUA890" s="43"/>
      <c r="WUB890" s="43"/>
      <c r="WUC890" s="43"/>
      <c r="WUD890" s="43"/>
      <c r="WUE890" s="43"/>
      <c r="WUF890" s="43"/>
      <c r="WUG890" s="43"/>
      <c r="WUH890" s="43"/>
      <c r="WUI890" s="43"/>
      <c r="WUJ890" s="43"/>
      <c r="WUK890" s="43"/>
      <c r="WUL890" s="43"/>
      <c r="WUM890" s="43"/>
      <c r="WUN890" s="43"/>
      <c r="WUO890" s="43"/>
      <c r="WUP890" s="43"/>
      <c r="WUQ890" s="43"/>
      <c r="WUR890" s="43"/>
      <c r="WUS890" s="43"/>
      <c r="WUT890" s="43"/>
      <c r="WUU890" s="43"/>
      <c r="WUV890" s="43"/>
      <c r="WUW890" s="43"/>
      <c r="WUX890" s="43"/>
      <c r="WUY890" s="43"/>
      <c r="WUZ890" s="43"/>
      <c r="WVA890" s="43"/>
      <c r="WVB890" s="43"/>
      <c r="WVC890" s="43"/>
      <c r="WVD890" s="43"/>
      <c r="WVE890" s="43"/>
      <c r="WVF890" s="43"/>
      <c r="WVG890" s="43"/>
      <c r="WVH890" s="43"/>
      <c r="WVI890" s="43"/>
      <c r="WVJ890" s="43"/>
      <c r="WVK890" s="43"/>
      <c r="WVL890" s="43"/>
      <c r="WVM890" s="43"/>
      <c r="WVN890" s="43"/>
      <c r="WVO890" s="43"/>
      <c r="WVP890" s="43"/>
      <c r="WVQ890" s="43"/>
      <c r="WVR890" s="43"/>
      <c r="WVS890" s="43"/>
      <c r="WVT890" s="43"/>
      <c r="WVU890" s="43"/>
      <c r="WVV890" s="43"/>
      <c r="WVW890" s="43"/>
      <c r="WVX890" s="43"/>
      <c r="WVY890" s="43"/>
      <c r="WVZ890" s="43"/>
      <c r="WWA890" s="43"/>
      <c r="WWB890" s="43"/>
      <c r="WWC890" s="43"/>
      <c r="WWD890" s="43"/>
      <c r="WWE890" s="43"/>
      <c r="WWF890" s="43"/>
      <c r="WWG890" s="43"/>
      <c r="WWH890" s="43"/>
      <c r="WWI890" s="43"/>
      <c r="WWJ890" s="43"/>
      <c r="WWK890" s="43"/>
      <c r="WWL890" s="43"/>
      <c r="WWM890" s="43"/>
      <c r="WWN890" s="43"/>
      <c r="WWO890" s="43"/>
      <c r="WWP890" s="43"/>
      <c r="WWQ890" s="43"/>
      <c r="WWR890" s="43"/>
      <c r="WWS890" s="43"/>
      <c r="WWT890" s="43"/>
      <c r="WWU890" s="43"/>
      <c r="WWV890" s="43"/>
      <c r="WWW890" s="43"/>
      <c r="WWX890" s="43"/>
      <c r="WWY890" s="43"/>
      <c r="WWZ890" s="43"/>
      <c r="WXA890" s="43"/>
      <c r="WXB890" s="43"/>
      <c r="WXC890" s="43"/>
      <c r="WXD890" s="43"/>
      <c r="WXE890" s="43"/>
      <c r="WXF890" s="43"/>
      <c r="WXG890" s="43"/>
      <c r="WXH890" s="43"/>
      <c r="WXI890" s="43"/>
      <c r="WXJ890" s="43"/>
      <c r="WXK890" s="43"/>
      <c r="WXL890" s="43"/>
      <c r="WXM890" s="43"/>
      <c r="WXN890" s="43"/>
      <c r="WXO890" s="43"/>
      <c r="WXP890" s="43"/>
      <c r="WXQ890" s="43"/>
      <c r="WXR890" s="43"/>
      <c r="WXS890" s="43"/>
      <c r="WXT890" s="43"/>
      <c r="WXU890" s="43"/>
      <c r="WXV890" s="43"/>
      <c r="WXW890" s="43"/>
      <c r="WXX890" s="43"/>
      <c r="WXY890" s="43"/>
      <c r="WXZ890" s="43"/>
      <c r="WYA890" s="43"/>
      <c r="WYB890" s="43"/>
      <c r="WYC890" s="43"/>
      <c r="WYD890" s="43"/>
      <c r="WYE890" s="43"/>
      <c r="WYF890" s="43"/>
      <c r="WYG890" s="43"/>
      <c r="WYH890" s="43"/>
      <c r="WYI890" s="43"/>
      <c r="WYJ890" s="43"/>
      <c r="WYK890" s="43"/>
      <c r="WYL890" s="43"/>
      <c r="WYM890" s="43"/>
      <c r="WYN890" s="43"/>
      <c r="WYO890" s="43"/>
      <c r="WYP890" s="43"/>
      <c r="WYQ890" s="43"/>
      <c r="WYR890" s="43"/>
      <c r="WYS890" s="43"/>
      <c r="WYT890" s="43"/>
      <c r="WYU890" s="43"/>
      <c r="WYV890" s="43"/>
      <c r="WYW890" s="43"/>
      <c r="WYX890" s="43"/>
      <c r="WYY890" s="43"/>
      <c r="WYZ890" s="43"/>
      <c r="WZA890" s="43"/>
      <c r="WZB890" s="43"/>
      <c r="WZC890" s="43"/>
      <c r="WZD890" s="43"/>
      <c r="WZE890" s="43"/>
      <c r="WZF890" s="43"/>
      <c r="WZG890" s="43"/>
      <c r="WZH890" s="43"/>
      <c r="WZI890" s="43"/>
      <c r="WZJ890" s="43"/>
      <c r="WZK890" s="43"/>
      <c r="WZL890" s="43"/>
      <c r="WZM890" s="43"/>
      <c r="WZN890" s="43"/>
      <c r="WZO890" s="43"/>
      <c r="WZP890" s="43"/>
      <c r="WZQ890" s="43"/>
      <c r="WZR890" s="43"/>
      <c r="WZS890" s="43"/>
      <c r="WZT890" s="43"/>
      <c r="WZU890" s="43"/>
      <c r="WZV890" s="43"/>
      <c r="WZW890" s="43"/>
      <c r="WZX890" s="43"/>
      <c r="WZY890" s="43"/>
      <c r="WZZ890" s="43"/>
      <c r="XAA890" s="43"/>
      <c r="XAB890" s="43"/>
      <c r="XAC890" s="43"/>
      <c r="XAD890" s="43"/>
      <c r="XAE890" s="43"/>
      <c r="XAF890" s="43"/>
      <c r="XAG890" s="43"/>
      <c r="XAH890" s="43"/>
      <c r="XAI890" s="43"/>
      <c r="XAJ890" s="43"/>
      <c r="XAK890" s="43"/>
      <c r="XAL890" s="43"/>
      <c r="XAM890" s="43"/>
      <c r="XAN890" s="43"/>
      <c r="XAO890" s="43"/>
      <c r="XAP890" s="43"/>
      <c r="XAQ890" s="43"/>
      <c r="XAR890" s="43"/>
      <c r="XAS890" s="43"/>
      <c r="XAT890" s="43"/>
      <c r="XAU890" s="43"/>
      <c r="XAV890" s="43"/>
      <c r="XAW890" s="43"/>
      <c r="XAX890" s="43"/>
      <c r="XAY890" s="43"/>
      <c r="XAZ890" s="43"/>
      <c r="XBA890" s="43"/>
      <c r="XBB890" s="43"/>
      <c r="XBC890" s="43"/>
      <c r="XBD890" s="43"/>
      <c r="XBE890" s="43"/>
      <c r="XBF890" s="43"/>
      <c r="XBG890" s="43"/>
      <c r="XBH890" s="43"/>
      <c r="XBI890" s="43"/>
      <c r="XBJ890" s="43"/>
      <c r="XBK890" s="43"/>
      <c r="XBL890" s="43"/>
      <c r="XBM890" s="43"/>
      <c r="XBN890" s="43"/>
      <c r="XBO890" s="43"/>
      <c r="XBP890" s="43"/>
      <c r="XBQ890" s="43"/>
      <c r="XBR890" s="43"/>
      <c r="XBS890" s="43"/>
      <c r="XBT890" s="43"/>
      <c r="XBU890" s="43"/>
      <c r="XBV890" s="43"/>
      <c r="XBW890" s="43"/>
      <c r="XBX890" s="43"/>
      <c r="XBY890" s="43"/>
      <c r="XBZ890" s="43"/>
      <c r="XCA890" s="43"/>
      <c r="XCB890" s="43"/>
      <c r="XCC890" s="43"/>
      <c r="XCD890" s="43"/>
      <c r="XCE890" s="43"/>
      <c r="XCF890" s="43"/>
      <c r="XCG890" s="43"/>
      <c r="XCH890" s="43"/>
      <c r="XCI890" s="43"/>
      <c r="XCJ890" s="43"/>
      <c r="XCK890" s="43"/>
      <c r="XCL890" s="43"/>
      <c r="XCM890" s="43"/>
      <c r="XCN890" s="43"/>
      <c r="XCO890" s="43"/>
      <c r="XCP890" s="43"/>
      <c r="XCQ890" s="43"/>
      <c r="XCR890" s="43"/>
      <c r="XCS890" s="43"/>
      <c r="XCT890" s="43"/>
      <c r="XCU890" s="43"/>
      <c r="XCV890" s="43"/>
      <c r="XCW890" s="43"/>
      <c r="XCX890" s="43"/>
      <c r="XCY890" s="43"/>
      <c r="XCZ890" s="43"/>
      <c r="XDA890" s="43"/>
      <c r="XDB890" s="43"/>
      <c r="XDC890" s="43"/>
      <c r="XDD890" s="43"/>
      <c r="XDE890" s="43"/>
      <c r="XDF890" s="43"/>
      <c r="XDG890" s="43"/>
      <c r="XDH890" s="43"/>
      <c r="XDI890" s="43"/>
      <c r="XDJ890" s="43"/>
      <c r="XDK890" s="43"/>
      <c r="XDL890" s="43"/>
      <c r="XDM890" s="43"/>
      <c r="XDN890" s="43"/>
      <c r="XDO890" s="43"/>
      <c r="XDP890" s="43"/>
      <c r="XDQ890" s="43"/>
      <c r="XDR890" s="43"/>
      <c r="XDS890" s="43"/>
      <c r="XDT890" s="43"/>
      <c r="XDU890" s="43"/>
      <c r="XDV890" s="43"/>
      <c r="XDW890" s="43"/>
      <c r="XDX890" s="43"/>
      <c r="XDY890" s="43"/>
      <c r="XDZ890" s="43"/>
      <c r="XEA890" s="43"/>
      <c r="XEB890" s="43"/>
      <c r="XEC890" s="43"/>
      <c r="XED890" s="43"/>
      <c r="XEE890" s="43"/>
      <c r="XEF890" s="43"/>
      <c r="XEG890" s="43"/>
      <c r="XEH890" s="43"/>
      <c r="XEI890" s="43"/>
      <c r="XEJ890" s="43"/>
      <c r="XEK890" s="43"/>
      <c r="XEL890" s="43"/>
      <c r="XEM890" s="43"/>
      <c r="XEN890" s="43"/>
      <c r="XEO890" s="43"/>
      <c r="XEP890" s="43"/>
      <c r="XEQ890" s="43"/>
      <c r="XER890" s="43"/>
      <c r="XES890" s="43"/>
      <c r="XET890" s="43"/>
      <c r="XEU890" s="43"/>
      <c r="XEV890" s="43"/>
      <c r="XEW890" s="43"/>
      <c r="XEX890" s="43"/>
      <c r="XEY890" s="43"/>
      <c r="XEZ890" s="43"/>
    </row>
    <row r="891" customHeight="1" spans="1:20">
      <c r="A891" s="17">
        <v>888</v>
      </c>
      <c r="B891" s="17" t="s">
        <v>4615</v>
      </c>
      <c r="C891" s="17" t="s">
        <v>6227</v>
      </c>
      <c r="D891" s="17" t="s">
        <v>2675</v>
      </c>
      <c r="E891" s="17" t="s">
        <v>163</v>
      </c>
      <c r="F891" s="19" t="s">
        <v>6228</v>
      </c>
      <c r="G891" s="30" t="s">
        <v>2144</v>
      </c>
      <c r="H891" s="30" t="s">
        <v>2145</v>
      </c>
      <c r="I891" s="17">
        <v>89.42</v>
      </c>
      <c r="J891" s="30" t="s">
        <v>2057</v>
      </c>
      <c r="K891" s="17" t="s">
        <v>4199</v>
      </c>
      <c r="L891" s="17" t="s">
        <v>163</v>
      </c>
      <c r="M891" s="17" t="s">
        <v>87</v>
      </c>
      <c r="N891" s="17" t="s">
        <v>6227</v>
      </c>
      <c r="O891" s="17" t="s">
        <v>6229</v>
      </c>
      <c r="P891" s="17" t="s">
        <v>4202</v>
      </c>
      <c r="Q891" s="17" t="s">
        <v>4202</v>
      </c>
      <c r="R891" s="17" t="str">
        <f>VLOOKUP(O891,'[19]2019年11月-2020年3月31新贷款人员'!$O$4:$R$86,4,FALSE)</f>
        <v>卞建军</v>
      </c>
      <c r="S891" s="17" t="str">
        <f>VLOOKUP(O891,'[19]2019年11月-2020年3月31新贷款人员'!$O$4:$S$86,5,FALSE)</f>
        <v>623059137802015080</v>
      </c>
      <c r="T891" s="9"/>
    </row>
    <row r="892" customHeight="1" spans="1:20">
      <c r="A892" s="17">
        <v>889</v>
      </c>
      <c r="B892" s="17" t="s">
        <v>4615</v>
      </c>
      <c r="C892" s="19" t="s">
        <v>6230</v>
      </c>
      <c r="D892" s="17" t="s">
        <v>2687</v>
      </c>
      <c r="E892" s="17" t="s">
        <v>163</v>
      </c>
      <c r="F892" s="19" t="s">
        <v>6228</v>
      </c>
      <c r="G892" s="30" t="s">
        <v>123</v>
      </c>
      <c r="H892" s="30" t="s">
        <v>124</v>
      </c>
      <c r="I892" s="17">
        <v>83.98</v>
      </c>
      <c r="J892" s="30" t="s">
        <v>2057</v>
      </c>
      <c r="K892" s="17" t="s">
        <v>4199</v>
      </c>
      <c r="L892" s="17" t="s">
        <v>163</v>
      </c>
      <c r="M892" s="17" t="s">
        <v>87</v>
      </c>
      <c r="N892" s="17" t="s">
        <v>6230</v>
      </c>
      <c r="O892" s="19" t="s">
        <v>6231</v>
      </c>
      <c r="P892" s="17" t="s">
        <v>4202</v>
      </c>
      <c r="Q892" s="17" t="s">
        <v>4202</v>
      </c>
      <c r="R892" s="17" t="str">
        <f>VLOOKUP(O892,'[19]2019年11月-2020年3月31新贷款人员'!$O$4:$R$86,4,FALSE)</f>
        <v>褚杰</v>
      </c>
      <c r="S892" s="17" t="str">
        <f>VLOOKUP(O892,'[19]2019年11月-2020年3月31新贷款人员'!$O$4:$S$86,5,FALSE)</f>
        <v>623059137801458000</v>
      </c>
      <c r="T892" s="9"/>
    </row>
    <row r="893" customHeight="1" spans="1:20">
      <c r="A893" s="17">
        <v>890</v>
      </c>
      <c r="B893" s="17" t="s">
        <v>4615</v>
      </c>
      <c r="C893" s="17" t="s">
        <v>6230</v>
      </c>
      <c r="D893" s="17" t="s">
        <v>2685</v>
      </c>
      <c r="E893" s="17" t="s">
        <v>163</v>
      </c>
      <c r="F893" s="19" t="s">
        <v>6228</v>
      </c>
      <c r="G893" s="30" t="s">
        <v>6232</v>
      </c>
      <c r="H893" s="30" t="s">
        <v>6233</v>
      </c>
      <c r="I893" s="17">
        <v>86.4</v>
      </c>
      <c r="J893" s="30" t="s">
        <v>2057</v>
      </c>
      <c r="K893" s="17" t="s">
        <v>4199</v>
      </c>
      <c r="L893" s="17" t="s">
        <v>163</v>
      </c>
      <c r="M893" s="17" t="s">
        <v>87</v>
      </c>
      <c r="N893" s="17" t="s">
        <v>6230</v>
      </c>
      <c r="O893" s="17" t="s">
        <v>6234</v>
      </c>
      <c r="P893" s="17" t="s">
        <v>4202</v>
      </c>
      <c r="Q893" s="17" t="s">
        <v>4202</v>
      </c>
      <c r="R893" s="17" t="str">
        <f>VLOOKUP(O893,'[19]2019年11月-2020年3月31新贷款人员'!$O$4:$R$86,4,FALSE)</f>
        <v>褚俊伟</v>
      </c>
      <c r="S893" s="74" t="str">
        <f>VLOOKUP(O893,'[19]2019年11月-2020年3月31新贷款人员'!$O$4:$S$86,5,FALSE)</f>
        <v>623059137803588929</v>
      </c>
      <c r="T893" s="9"/>
    </row>
    <row r="894" customHeight="1" spans="1:20">
      <c r="A894" s="17">
        <v>891</v>
      </c>
      <c r="B894" s="17" t="s">
        <v>4615</v>
      </c>
      <c r="C894" s="17" t="s">
        <v>6235</v>
      </c>
      <c r="D894" s="17" t="s">
        <v>2681</v>
      </c>
      <c r="E894" s="17" t="s">
        <v>163</v>
      </c>
      <c r="F894" s="19" t="s">
        <v>6228</v>
      </c>
      <c r="G894" s="30" t="s">
        <v>6236</v>
      </c>
      <c r="H894" s="30" t="s">
        <v>6237</v>
      </c>
      <c r="I894" s="17">
        <v>88.21</v>
      </c>
      <c r="J894" s="30" t="s">
        <v>2057</v>
      </c>
      <c r="K894" s="17" t="s">
        <v>4199</v>
      </c>
      <c r="L894" s="17" t="s">
        <v>163</v>
      </c>
      <c r="M894" s="17" t="s">
        <v>87</v>
      </c>
      <c r="N894" s="17" t="s">
        <v>6235</v>
      </c>
      <c r="O894" s="17" t="s">
        <v>6238</v>
      </c>
      <c r="P894" s="17" t="s">
        <v>4202</v>
      </c>
      <c r="Q894" s="17" t="s">
        <v>4202</v>
      </c>
      <c r="R894" s="17" t="str">
        <f>VLOOKUP(O894,'[19]2019年11月-2020年3月31新贷款人员'!$O$4:$R$86,4,FALSE)</f>
        <v>褚立功</v>
      </c>
      <c r="S894" s="17" t="str">
        <f>VLOOKUP(O894,'[19]2019年11月-2020年3月31新贷款人员'!$O$4:$S$86,5,FALSE)</f>
        <v>623059137802673300</v>
      </c>
      <c r="T894" s="9"/>
    </row>
    <row r="895" customHeight="1" spans="1:20">
      <c r="A895" s="17">
        <v>892</v>
      </c>
      <c r="B895" s="17" t="s">
        <v>4615</v>
      </c>
      <c r="C895" s="19" t="s">
        <v>6239</v>
      </c>
      <c r="D895" s="17" t="s">
        <v>2677</v>
      </c>
      <c r="E895" s="17" t="s">
        <v>163</v>
      </c>
      <c r="F895" s="19" t="s">
        <v>6240</v>
      </c>
      <c r="G895" s="30" t="s">
        <v>2626</v>
      </c>
      <c r="H895" s="30" t="s">
        <v>2627</v>
      </c>
      <c r="I895" s="24">
        <v>53.29</v>
      </c>
      <c r="J895" s="30" t="s">
        <v>2057</v>
      </c>
      <c r="K895" s="17" t="s">
        <v>4199</v>
      </c>
      <c r="L895" s="17" t="s">
        <v>163</v>
      </c>
      <c r="M895" s="17" t="s">
        <v>87</v>
      </c>
      <c r="N895" s="17" t="s">
        <v>6239</v>
      </c>
      <c r="O895" s="19" t="s">
        <v>6241</v>
      </c>
      <c r="P895" s="17" t="s">
        <v>4202</v>
      </c>
      <c r="Q895" s="17" t="s">
        <v>4202</v>
      </c>
      <c r="R895" s="17" t="str">
        <f>VLOOKUP(O895,'[19]2019年11月-2020年3月31新贷款人员'!$O$4:$R$86,4,FALSE)</f>
        <v>崔亮</v>
      </c>
      <c r="S895" s="74" t="str">
        <f>VLOOKUP(O895,'[19]2019年11月-2020年3月31新贷款人员'!$O$4:$S$86,5,FALSE)</f>
        <v>623059137801343442</v>
      </c>
      <c r="T895" s="9"/>
    </row>
    <row r="896" customHeight="1" spans="1:20">
      <c r="A896" s="17">
        <v>893</v>
      </c>
      <c r="B896" s="17" t="s">
        <v>4615</v>
      </c>
      <c r="C896" s="19" t="s">
        <v>6242</v>
      </c>
      <c r="D896" s="17" t="s">
        <v>2673</v>
      </c>
      <c r="E896" s="17" t="s">
        <v>163</v>
      </c>
      <c r="F896" s="19" t="s">
        <v>6228</v>
      </c>
      <c r="G896" s="30" t="s">
        <v>6243</v>
      </c>
      <c r="H896" s="30" t="s">
        <v>6244</v>
      </c>
      <c r="I896" s="17">
        <v>90.02</v>
      </c>
      <c r="J896" s="30" t="s">
        <v>2057</v>
      </c>
      <c r="K896" s="17" t="s">
        <v>4199</v>
      </c>
      <c r="L896" s="17" t="s">
        <v>163</v>
      </c>
      <c r="M896" s="17" t="s">
        <v>87</v>
      </c>
      <c r="N896" s="17" t="s">
        <v>6242</v>
      </c>
      <c r="O896" s="19" t="s">
        <v>6245</v>
      </c>
      <c r="P896" s="17" t="s">
        <v>4202</v>
      </c>
      <c r="Q896" s="17" t="s">
        <v>4202</v>
      </c>
      <c r="R896" s="17" t="str">
        <f>VLOOKUP(O896,'[19]2019年11月-2020年3月31新贷款人员'!$O$4:$R$86,4,FALSE)</f>
        <v>房锦阁</v>
      </c>
      <c r="S896" s="74" t="str">
        <f>VLOOKUP(O896,'[19]2019年11月-2020年3月31新贷款人员'!$O$4:$S$86,5,FALSE)</f>
        <v>623059137803470672</v>
      </c>
      <c r="T896" s="9"/>
    </row>
    <row r="897" customHeight="1" spans="1:20">
      <c r="A897" s="17">
        <v>894</v>
      </c>
      <c r="B897" s="17" t="s">
        <v>4615</v>
      </c>
      <c r="C897" s="17" t="s">
        <v>6246</v>
      </c>
      <c r="D897" s="17" t="s">
        <v>2686</v>
      </c>
      <c r="E897" s="17" t="s">
        <v>163</v>
      </c>
      <c r="F897" s="19" t="s">
        <v>6228</v>
      </c>
      <c r="G897" s="30" t="s">
        <v>119</v>
      </c>
      <c r="H897" s="30" t="s">
        <v>120</v>
      </c>
      <c r="I897" s="17">
        <v>84.58</v>
      </c>
      <c r="J897" s="30" t="s">
        <v>2057</v>
      </c>
      <c r="K897" s="17" t="s">
        <v>4199</v>
      </c>
      <c r="L897" s="17" t="s">
        <v>163</v>
      </c>
      <c r="M897" s="17" t="s">
        <v>87</v>
      </c>
      <c r="N897" s="17" t="s">
        <v>6246</v>
      </c>
      <c r="O897" s="17" t="s">
        <v>6247</v>
      </c>
      <c r="P897" s="17" t="s">
        <v>4202</v>
      </c>
      <c r="Q897" s="17" t="s">
        <v>4202</v>
      </c>
      <c r="R897" s="17" t="str">
        <f>VLOOKUP(O897,'[19]2019年11月-2020年3月31新贷款人员'!$O$4:$R$86,4,FALSE)</f>
        <v>李超</v>
      </c>
      <c r="S897" s="74" t="str">
        <f>VLOOKUP(O897,'[19]2019年11月-2020年3月31新贷款人员'!$O$4:$S$86,5,FALSE)</f>
        <v>623059137802349026</v>
      </c>
      <c r="T897" s="9"/>
    </row>
    <row r="898" customHeight="1" spans="1:20">
      <c r="A898" s="17">
        <v>895</v>
      </c>
      <c r="B898" s="17" t="s">
        <v>4615</v>
      </c>
      <c r="C898" s="17" t="s">
        <v>6248</v>
      </c>
      <c r="D898" s="17" t="s">
        <v>2688</v>
      </c>
      <c r="E898" s="17" t="s">
        <v>163</v>
      </c>
      <c r="F898" s="19" t="s">
        <v>6240</v>
      </c>
      <c r="G898" s="30" t="s">
        <v>501</v>
      </c>
      <c r="H898" s="30" t="s">
        <v>502</v>
      </c>
      <c r="I898" s="17">
        <v>50.03</v>
      </c>
      <c r="J898" s="30" t="s">
        <v>2057</v>
      </c>
      <c r="K898" s="17" t="s">
        <v>4199</v>
      </c>
      <c r="L898" s="17" t="s">
        <v>163</v>
      </c>
      <c r="M898" s="17" t="s">
        <v>87</v>
      </c>
      <c r="N898" s="17" t="s">
        <v>6248</v>
      </c>
      <c r="O898" s="17" t="s">
        <v>6249</v>
      </c>
      <c r="P898" s="17" t="s">
        <v>4202</v>
      </c>
      <c r="Q898" s="17" t="s">
        <v>4202</v>
      </c>
      <c r="R898" s="17" t="str">
        <f>VLOOKUP(O898,'[19]2019年11月-2020年3月31新贷款人员'!$O$4:$R$86,4,FALSE)</f>
        <v>李大梅</v>
      </c>
      <c r="S898" s="74" t="str">
        <f>VLOOKUP(O898,'[19]2019年11月-2020年3月31新贷款人员'!$O$4:$S$86,5,FALSE)</f>
        <v>623059137801739847</v>
      </c>
      <c r="T898" s="9"/>
    </row>
    <row r="899" customHeight="1" spans="1:20">
      <c r="A899" s="17">
        <v>896</v>
      </c>
      <c r="B899" s="17" t="s">
        <v>4615</v>
      </c>
      <c r="C899" s="19" t="s">
        <v>6250</v>
      </c>
      <c r="D899" s="17" t="s">
        <v>2683</v>
      </c>
      <c r="E899" s="17" t="s">
        <v>163</v>
      </c>
      <c r="F899" s="19" t="s">
        <v>6240</v>
      </c>
      <c r="G899" s="30" t="s">
        <v>1721</v>
      </c>
      <c r="H899" s="30" t="s">
        <v>1722</v>
      </c>
      <c r="I899" s="24">
        <v>52.2</v>
      </c>
      <c r="J899" s="30" t="s">
        <v>2057</v>
      </c>
      <c r="K899" s="17" t="s">
        <v>4199</v>
      </c>
      <c r="L899" s="17" t="s">
        <v>163</v>
      </c>
      <c r="M899" s="17" t="s">
        <v>87</v>
      </c>
      <c r="N899" s="17" t="s">
        <v>6250</v>
      </c>
      <c r="O899" s="19" t="s">
        <v>6251</v>
      </c>
      <c r="P899" s="17" t="s">
        <v>4202</v>
      </c>
      <c r="Q899" s="17" t="s">
        <v>4202</v>
      </c>
      <c r="R899" s="17" t="str">
        <f>VLOOKUP(O899,'[19]2019年11月-2020年3月31新贷款人员'!$O$4:$R$86,4,FALSE)</f>
        <v>李金钟</v>
      </c>
      <c r="S899" s="17" t="str">
        <f>VLOOKUP(O899,'[19]2019年11月-2020年3月31新贷款人员'!$O$4:$S$86,5,FALSE)</f>
        <v>623059137803589182</v>
      </c>
      <c r="T899" s="9"/>
    </row>
    <row r="900" customHeight="1" spans="1:20">
      <c r="A900" s="17">
        <v>897</v>
      </c>
      <c r="B900" s="17" t="s">
        <v>4615</v>
      </c>
      <c r="C900" s="17" t="s">
        <v>6252</v>
      </c>
      <c r="D900" s="17" t="s">
        <v>2671</v>
      </c>
      <c r="E900" s="17" t="s">
        <v>163</v>
      </c>
      <c r="F900" s="19" t="s">
        <v>6228</v>
      </c>
      <c r="G900" s="30" t="s">
        <v>3196</v>
      </c>
      <c r="H900" s="30" t="s">
        <v>3197</v>
      </c>
      <c r="I900" s="17">
        <v>90.63</v>
      </c>
      <c r="J900" s="30" t="s">
        <v>2057</v>
      </c>
      <c r="K900" s="17" t="s">
        <v>4199</v>
      </c>
      <c r="L900" s="17" t="s">
        <v>163</v>
      </c>
      <c r="M900" s="17" t="s">
        <v>87</v>
      </c>
      <c r="N900" s="17" t="s">
        <v>6252</v>
      </c>
      <c r="O900" s="17" t="s">
        <v>6253</v>
      </c>
      <c r="P900" s="17" t="s">
        <v>4202</v>
      </c>
      <c r="Q900" s="17" t="s">
        <v>4202</v>
      </c>
      <c r="R900" s="17" t="str">
        <f>VLOOKUP(O900,'[19]2019年11月-2020年3月31新贷款人员'!$O$4:$R$86,4,FALSE)</f>
        <v>李奎</v>
      </c>
      <c r="S900" s="17" t="str">
        <f>VLOOKUP(O900,'[19]2019年11月-2020年3月31新贷款人员'!$O$4:$S$86,5,FALSE)</f>
        <v>623059137801342949</v>
      </c>
      <c r="T900" s="9"/>
    </row>
    <row r="901" customHeight="1" spans="1:20">
      <c r="A901" s="17">
        <v>898</v>
      </c>
      <c r="B901" s="17" t="s">
        <v>4615</v>
      </c>
      <c r="C901" s="17" t="s">
        <v>6254</v>
      </c>
      <c r="D901" s="17" t="s">
        <v>2676</v>
      </c>
      <c r="E901" s="17" t="s">
        <v>163</v>
      </c>
      <c r="F901" s="19" t="s">
        <v>6240</v>
      </c>
      <c r="G901" s="30" t="s">
        <v>2626</v>
      </c>
      <c r="H901" s="30" t="s">
        <v>2627</v>
      </c>
      <c r="I901" s="17">
        <v>53.29</v>
      </c>
      <c r="J901" s="30" t="s">
        <v>2057</v>
      </c>
      <c r="K901" s="17" t="s">
        <v>4199</v>
      </c>
      <c r="L901" s="17" t="s">
        <v>163</v>
      </c>
      <c r="M901" s="17" t="s">
        <v>87</v>
      </c>
      <c r="N901" s="17" t="s">
        <v>6254</v>
      </c>
      <c r="O901" s="17" t="s">
        <v>6255</v>
      </c>
      <c r="P901" s="17" t="s">
        <v>4202</v>
      </c>
      <c r="Q901" s="17" t="s">
        <v>4202</v>
      </c>
      <c r="R901" s="17" t="str">
        <f>VLOOKUP(O901,'[19]2019年11月-2020年3月31新贷款人员'!$O$4:$R$86,4,FALSE)</f>
        <v>李素兰</v>
      </c>
      <c r="S901" s="74" t="str">
        <f>VLOOKUP(O901,'[19]2019年11月-2020年3月31新贷款人员'!$O$4:$S$86,5,FALSE)</f>
        <v>623059137801824144</v>
      </c>
      <c r="T901" s="9"/>
    </row>
    <row r="902" customHeight="1" spans="1:20">
      <c r="A902" s="17">
        <v>899</v>
      </c>
      <c r="B902" s="17" t="s">
        <v>4615</v>
      </c>
      <c r="C902" s="17" t="s">
        <v>6256</v>
      </c>
      <c r="D902" s="17" t="s">
        <v>2684</v>
      </c>
      <c r="E902" s="17" t="s">
        <v>163</v>
      </c>
      <c r="F902" s="19" t="s">
        <v>6240</v>
      </c>
      <c r="G902" s="30" t="s">
        <v>6232</v>
      </c>
      <c r="H902" s="30" t="s">
        <v>6233</v>
      </c>
      <c r="I902" s="17">
        <v>51.84</v>
      </c>
      <c r="J902" s="30" t="s">
        <v>2057</v>
      </c>
      <c r="K902" s="17" t="s">
        <v>4199</v>
      </c>
      <c r="L902" s="17" t="s">
        <v>163</v>
      </c>
      <c r="M902" s="17" t="s">
        <v>87</v>
      </c>
      <c r="N902" s="17" t="s">
        <v>6256</v>
      </c>
      <c r="O902" s="17" t="s">
        <v>6257</v>
      </c>
      <c r="P902" s="17" t="s">
        <v>4202</v>
      </c>
      <c r="Q902" s="17" t="s">
        <v>4202</v>
      </c>
      <c r="R902" s="17" t="str">
        <f>VLOOKUP(O902,'[19]2019年11月-2020年3月31新贷款人员'!$O$4:$R$86,4,FALSE)</f>
        <v>李文定</v>
      </c>
      <c r="S902" s="17" t="str">
        <f>VLOOKUP(O902,'[19]2019年11月-2020年3月31新贷款人员'!$O$4:$S$86,5,FALSE)</f>
        <v>623059137801141085</v>
      </c>
      <c r="T902" s="9"/>
    </row>
    <row r="903" customHeight="1" spans="1:20">
      <c r="A903" s="17">
        <v>900</v>
      </c>
      <c r="B903" s="17" t="s">
        <v>4615</v>
      </c>
      <c r="C903" s="17" t="s">
        <v>6258</v>
      </c>
      <c r="D903" s="17" t="s">
        <v>2670</v>
      </c>
      <c r="E903" s="17" t="s">
        <v>163</v>
      </c>
      <c r="F903" s="19" t="s">
        <v>6240</v>
      </c>
      <c r="G903" s="30" t="s">
        <v>3196</v>
      </c>
      <c r="H903" s="30" t="s">
        <v>3197</v>
      </c>
      <c r="I903" s="17">
        <v>54.38</v>
      </c>
      <c r="J903" s="30" t="s">
        <v>2057</v>
      </c>
      <c r="K903" s="17" t="s">
        <v>4199</v>
      </c>
      <c r="L903" s="17" t="s">
        <v>163</v>
      </c>
      <c r="M903" s="17" t="s">
        <v>87</v>
      </c>
      <c r="N903" s="17" t="s">
        <v>6258</v>
      </c>
      <c r="O903" s="17" t="s">
        <v>6259</v>
      </c>
      <c r="P903" s="17" t="s">
        <v>4202</v>
      </c>
      <c r="Q903" s="17" t="s">
        <v>4202</v>
      </c>
      <c r="R903" s="17" t="str">
        <f>VLOOKUP(O903,'[19]2019年11月-2020年3月31新贷款人员'!$O$4:$R$86,4,FALSE)</f>
        <v>刘三平</v>
      </c>
      <c r="S903" s="74" t="str">
        <f>VLOOKUP(O903,'[19]2019年11月-2020年3月31新贷款人员'!$O$4:$S$86,5,FALSE)</f>
        <v>623059137800733650</v>
      </c>
      <c r="T903" s="9"/>
    </row>
    <row r="904" customHeight="1" spans="1:20">
      <c r="A904" s="17">
        <v>901</v>
      </c>
      <c r="B904" s="17" t="s">
        <v>4615</v>
      </c>
      <c r="C904" s="17" t="s">
        <v>6260</v>
      </c>
      <c r="D904" s="17" t="s">
        <v>2674</v>
      </c>
      <c r="E904" s="17" t="s">
        <v>163</v>
      </c>
      <c r="F904" s="19" t="s">
        <v>6240</v>
      </c>
      <c r="G904" s="30" t="s">
        <v>2144</v>
      </c>
      <c r="H904" s="30" t="s">
        <v>2145</v>
      </c>
      <c r="I904" s="17">
        <v>53.65</v>
      </c>
      <c r="J904" s="30" t="s">
        <v>2057</v>
      </c>
      <c r="K904" s="17" t="s">
        <v>4199</v>
      </c>
      <c r="L904" s="17" t="s">
        <v>163</v>
      </c>
      <c r="M904" s="17" t="s">
        <v>87</v>
      </c>
      <c r="N904" s="17" t="s">
        <v>6260</v>
      </c>
      <c r="O904" s="17" t="s">
        <v>6261</v>
      </c>
      <c r="P904" s="17" t="s">
        <v>4202</v>
      </c>
      <c r="Q904" s="17" t="s">
        <v>4202</v>
      </c>
      <c r="R904" s="17" t="str">
        <f>VLOOKUP(O904,'[19]2019年11月-2020年3月31新贷款人员'!$O$4:$R$86,4,FALSE)</f>
        <v>王保亮</v>
      </c>
      <c r="S904" s="74" t="str">
        <f>VLOOKUP(O904,'[19]2019年11月-2020年3月31新贷款人员'!$O$4:$S$86,5,FALSE)</f>
        <v>623059137801824235</v>
      </c>
      <c r="T904" s="9"/>
    </row>
    <row r="905" customHeight="1" spans="1:20">
      <c r="A905" s="17">
        <v>902</v>
      </c>
      <c r="B905" s="17" t="s">
        <v>4615</v>
      </c>
      <c r="C905" s="17" t="s">
        <v>6262</v>
      </c>
      <c r="D905" s="17" t="s">
        <v>2682</v>
      </c>
      <c r="E905" s="17" t="s">
        <v>163</v>
      </c>
      <c r="F905" s="19" t="s">
        <v>6228</v>
      </c>
      <c r="G905" s="30" t="s">
        <v>6236</v>
      </c>
      <c r="H905" s="30" t="s">
        <v>6237</v>
      </c>
      <c r="I905" s="17">
        <v>88.21</v>
      </c>
      <c r="J905" s="30" t="s">
        <v>2057</v>
      </c>
      <c r="K905" s="17" t="s">
        <v>4199</v>
      </c>
      <c r="L905" s="17" t="s">
        <v>163</v>
      </c>
      <c r="M905" s="17" t="s">
        <v>87</v>
      </c>
      <c r="N905" s="17" t="s">
        <v>6262</v>
      </c>
      <c r="O905" s="17" t="s">
        <v>6263</v>
      </c>
      <c r="P905" s="17" t="s">
        <v>4202</v>
      </c>
      <c r="Q905" s="17" t="s">
        <v>4202</v>
      </c>
      <c r="R905" s="17" t="str">
        <f>VLOOKUP(O905,'[19]2019年11月-2020年3月31新贷款人员'!$O$4:$R$86,4,FALSE)</f>
        <v>王建党</v>
      </c>
      <c r="S905" s="74" t="str">
        <f>VLOOKUP(O905,'[19]2019年11月-2020年3月31新贷款人员'!$O$4:$S$86,5,FALSE)</f>
        <v>623059137803454346</v>
      </c>
      <c r="T905" s="9"/>
    </row>
    <row r="906" customHeight="1" spans="1:20">
      <c r="A906" s="17">
        <v>903</v>
      </c>
      <c r="B906" s="17" t="s">
        <v>4615</v>
      </c>
      <c r="C906" s="17" t="s">
        <v>6264</v>
      </c>
      <c r="D906" s="17" t="s">
        <v>2668</v>
      </c>
      <c r="E906" s="17" t="s">
        <v>163</v>
      </c>
      <c r="F906" s="19" t="s">
        <v>6240</v>
      </c>
      <c r="G906" s="30" t="s">
        <v>2622</v>
      </c>
      <c r="H906" s="30" t="s">
        <v>2623</v>
      </c>
      <c r="I906" s="17">
        <v>54.74</v>
      </c>
      <c r="J906" s="30" t="s">
        <v>2057</v>
      </c>
      <c r="K906" s="17" t="s">
        <v>4199</v>
      </c>
      <c r="L906" s="17" t="s">
        <v>163</v>
      </c>
      <c r="M906" s="17" t="s">
        <v>87</v>
      </c>
      <c r="N906" s="17" t="s">
        <v>6264</v>
      </c>
      <c r="O906" s="17" t="s">
        <v>6265</v>
      </c>
      <c r="P906" s="17" t="s">
        <v>4202</v>
      </c>
      <c r="Q906" s="17" t="s">
        <v>4202</v>
      </c>
      <c r="R906" s="17" t="str">
        <f>VLOOKUP(O906,'[19]2019年11月-2020年3月31新贷款人员'!$O$4:$R$86,4,FALSE)</f>
        <v>王永良</v>
      </c>
      <c r="S906" s="74" t="str">
        <f>VLOOKUP(O906,'[19]2019年11月-2020年3月31新贷款人员'!$O$4:$S$86,5,FALSE)</f>
        <v>623059137803674737</v>
      </c>
      <c r="T906" s="9"/>
    </row>
    <row r="907" customHeight="1" spans="1:20">
      <c r="A907" s="17">
        <v>904</v>
      </c>
      <c r="B907" s="17" t="s">
        <v>4615</v>
      </c>
      <c r="C907" s="17" t="s">
        <v>6266</v>
      </c>
      <c r="D907" s="17" t="s">
        <v>2689</v>
      </c>
      <c r="E907" s="17" t="s">
        <v>163</v>
      </c>
      <c r="F907" s="19" t="s">
        <v>6240</v>
      </c>
      <c r="G907" s="30" t="s">
        <v>501</v>
      </c>
      <c r="H907" s="30" t="s">
        <v>502</v>
      </c>
      <c r="I907" s="17">
        <v>50.03</v>
      </c>
      <c r="J907" s="30" t="s">
        <v>2057</v>
      </c>
      <c r="K907" s="17" t="s">
        <v>4199</v>
      </c>
      <c r="L907" s="17" t="s">
        <v>163</v>
      </c>
      <c r="M907" s="17" t="s">
        <v>87</v>
      </c>
      <c r="N907" s="17" t="s">
        <v>6266</v>
      </c>
      <c r="O907" s="17" t="s">
        <v>6267</v>
      </c>
      <c r="P907" s="17" t="s">
        <v>4202</v>
      </c>
      <c r="Q907" s="17" t="s">
        <v>4202</v>
      </c>
      <c r="R907" s="17" t="str">
        <f>VLOOKUP(O907,'[19]2019年11月-2020年3月31新贷款人员'!$O$4:$R$86,4,FALSE)</f>
        <v>吴四</v>
      </c>
      <c r="S907" s="17" t="str">
        <f>VLOOKUP(O907,'[19]2019年11月-2020年3月31新贷款人员'!$O$4:$S$86,5,FALSE)</f>
        <v>623059137803588457</v>
      </c>
      <c r="T907" s="9"/>
    </row>
    <row r="908" customHeight="1" spans="1:20">
      <c r="A908" s="17">
        <v>905</v>
      </c>
      <c r="B908" s="17" t="s">
        <v>4615</v>
      </c>
      <c r="C908" s="17" t="s">
        <v>6268</v>
      </c>
      <c r="D908" s="17" t="s">
        <v>6269</v>
      </c>
      <c r="E908" s="17" t="s">
        <v>163</v>
      </c>
      <c r="F908" s="19" t="s">
        <v>6240</v>
      </c>
      <c r="G908" s="30" t="s">
        <v>3196</v>
      </c>
      <c r="H908" s="30" t="s">
        <v>3197</v>
      </c>
      <c r="I908" s="17">
        <v>54.38</v>
      </c>
      <c r="J908" s="30" t="s">
        <v>2057</v>
      </c>
      <c r="K908" s="17" t="s">
        <v>4199</v>
      </c>
      <c r="L908" s="17" t="s">
        <v>163</v>
      </c>
      <c r="M908" s="17" t="s">
        <v>87</v>
      </c>
      <c r="N908" s="17" t="s">
        <v>6268</v>
      </c>
      <c r="O908" s="17" t="s">
        <v>6270</v>
      </c>
      <c r="P908" s="17" t="s">
        <v>4202</v>
      </c>
      <c r="Q908" s="17" t="s">
        <v>4202</v>
      </c>
      <c r="R908" s="17" t="str">
        <f>VLOOKUP(O908,'[19]2019年11月-2020年3月31新贷款人员'!$O$4:$R$86,4,FALSE)</f>
        <v>严图文</v>
      </c>
      <c r="S908" s="17" t="str">
        <f>VLOOKUP(O908,'[19]2019年11月-2020年3月31新贷款人员'!$O$4:$S$86,5,FALSE)</f>
        <v>6228412083005773360</v>
      </c>
      <c r="T908" s="9"/>
    </row>
    <row r="909" customHeight="1" spans="1:20">
      <c r="A909" s="17">
        <v>906</v>
      </c>
      <c r="B909" s="17" t="s">
        <v>4615</v>
      </c>
      <c r="C909" s="17" t="s">
        <v>6260</v>
      </c>
      <c r="D909" s="17" t="s">
        <v>2679</v>
      </c>
      <c r="E909" s="17" t="s">
        <v>163</v>
      </c>
      <c r="F909" s="19" t="s">
        <v>6240</v>
      </c>
      <c r="G909" s="30" t="s">
        <v>6236</v>
      </c>
      <c r="H909" s="30" t="s">
        <v>6237</v>
      </c>
      <c r="I909" s="17">
        <v>52.93</v>
      </c>
      <c r="J909" s="30" t="s">
        <v>2057</v>
      </c>
      <c r="K909" s="17" t="s">
        <v>4199</v>
      </c>
      <c r="L909" s="17" t="s">
        <v>163</v>
      </c>
      <c r="M909" s="17" t="s">
        <v>87</v>
      </c>
      <c r="N909" s="17" t="s">
        <v>6260</v>
      </c>
      <c r="O909" s="17" t="s">
        <v>6271</v>
      </c>
      <c r="P909" s="17" t="s">
        <v>4202</v>
      </c>
      <c r="Q909" s="17" t="s">
        <v>4202</v>
      </c>
      <c r="R909" s="17" t="str">
        <f>VLOOKUP(O909,'[19]2019年11月-2020年3月31新贷款人员'!$O$4:$R$86,4,FALSE)</f>
        <v>晏学礼</v>
      </c>
      <c r="S909" s="74" t="str">
        <f>VLOOKUP(O909,'[19]2019年11月-2020年3月31新贷款人员'!$O$4:$S$86,5,FALSE)</f>
        <v>623059137801479618</v>
      </c>
      <c r="T909" s="9"/>
    </row>
    <row r="910" customHeight="1" spans="1:20">
      <c r="A910" s="17">
        <v>907</v>
      </c>
      <c r="B910" s="17" t="s">
        <v>4615</v>
      </c>
      <c r="C910" s="17" t="s">
        <v>6272</v>
      </c>
      <c r="D910" s="17" t="s">
        <v>2690</v>
      </c>
      <c r="E910" s="17" t="s">
        <v>163</v>
      </c>
      <c r="F910" s="19" t="s">
        <v>6240</v>
      </c>
      <c r="G910" s="30" t="s">
        <v>1462</v>
      </c>
      <c r="H910" s="30" t="s">
        <v>1463</v>
      </c>
      <c r="I910" s="17">
        <v>46.04</v>
      </c>
      <c r="J910" s="30" t="s">
        <v>2057</v>
      </c>
      <c r="K910" s="17" t="s">
        <v>4199</v>
      </c>
      <c r="L910" s="17" t="s">
        <v>163</v>
      </c>
      <c r="M910" s="17" t="s">
        <v>87</v>
      </c>
      <c r="N910" s="17" t="s">
        <v>6272</v>
      </c>
      <c r="O910" s="17" t="s">
        <v>6273</v>
      </c>
      <c r="P910" s="17" t="s">
        <v>4202</v>
      </c>
      <c r="Q910" s="17" t="s">
        <v>4202</v>
      </c>
      <c r="R910" s="17" t="str">
        <f>VLOOKUP(O910,'[19]2019年11月-2020年3月31新贷款人员'!$O$4:$R$86,4,FALSE)</f>
        <v>尹战争</v>
      </c>
      <c r="S910" s="74" t="str">
        <f>VLOOKUP(O910,'[19]2019年11月-2020年3月31新贷款人员'!$O$4:$S$86,5,FALSE)</f>
        <v>623059137802864024</v>
      </c>
      <c r="T910" s="9"/>
    </row>
    <row r="911" customHeight="1" spans="1:20">
      <c r="A911" s="17">
        <v>908</v>
      </c>
      <c r="B911" s="17" t="s">
        <v>4615</v>
      </c>
      <c r="C911" s="19" t="s">
        <v>6274</v>
      </c>
      <c r="D911" s="17" t="s">
        <v>2678</v>
      </c>
      <c r="E911" s="17" t="s">
        <v>163</v>
      </c>
      <c r="F911" s="19" t="s">
        <v>6240</v>
      </c>
      <c r="G911" s="30" t="s">
        <v>2626</v>
      </c>
      <c r="H911" s="30" t="s">
        <v>2627</v>
      </c>
      <c r="I911" s="17">
        <v>53.29</v>
      </c>
      <c r="J911" s="30" t="s">
        <v>2057</v>
      </c>
      <c r="K911" s="17" t="s">
        <v>4199</v>
      </c>
      <c r="L911" s="17" t="s">
        <v>163</v>
      </c>
      <c r="M911" s="17" t="s">
        <v>87</v>
      </c>
      <c r="N911" s="17" t="s">
        <v>6274</v>
      </c>
      <c r="O911" s="19" t="s">
        <v>6275</v>
      </c>
      <c r="P911" s="17" t="s">
        <v>4202</v>
      </c>
      <c r="Q911" s="17" t="s">
        <v>4202</v>
      </c>
      <c r="R911" s="17" t="str">
        <f>VLOOKUP(O911,'[19]2019年11月-2020年3月31新贷款人员'!$O$4:$R$86,4,FALSE)</f>
        <v>袁海涛</v>
      </c>
      <c r="S911" s="74" t="str">
        <f>VLOOKUP(O911,'[19]2019年11月-2020年3月31新贷款人员'!$O$4:$S$86,5,FALSE)</f>
        <v>623059137801957183</v>
      </c>
      <c r="T911" s="9"/>
    </row>
    <row r="912" customHeight="1" spans="1:20">
      <c r="A912" s="17">
        <v>909</v>
      </c>
      <c r="B912" s="17" t="s">
        <v>4615</v>
      </c>
      <c r="C912" s="17" t="s">
        <v>6254</v>
      </c>
      <c r="D912" s="17" t="s">
        <v>2680</v>
      </c>
      <c r="E912" s="17" t="s">
        <v>163</v>
      </c>
      <c r="F912" s="19" t="s">
        <v>6240</v>
      </c>
      <c r="G912" s="30" t="s">
        <v>6236</v>
      </c>
      <c r="H912" s="30" t="s">
        <v>6237</v>
      </c>
      <c r="I912" s="17">
        <v>52.93</v>
      </c>
      <c r="J912" s="30" t="s">
        <v>2057</v>
      </c>
      <c r="K912" s="17" t="s">
        <v>4199</v>
      </c>
      <c r="L912" s="17" t="s">
        <v>163</v>
      </c>
      <c r="M912" s="17" t="s">
        <v>87</v>
      </c>
      <c r="N912" s="17" t="s">
        <v>6254</v>
      </c>
      <c r="O912" s="17" t="s">
        <v>6276</v>
      </c>
      <c r="P912" s="17" t="s">
        <v>4202</v>
      </c>
      <c r="Q912" s="17" t="s">
        <v>4202</v>
      </c>
      <c r="R912" s="17" t="str">
        <f>VLOOKUP(O912,'[19]2019年11月-2020年3月31新贷款人员'!$O$4:$R$86,4,FALSE)</f>
        <v>张德旺</v>
      </c>
      <c r="S912" s="74" t="str">
        <f>VLOOKUP(O912,'[19]2019年11月-2020年3月31新贷款人员'!$O$4:$S$86,5,FALSE)</f>
        <v>623059137801827063</v>
      </c>
      <c r="T912" s="9"/>
    </row>
    <row r="913" customHeight="1" spans="1:20">
      <c r="A913" s="17">
        <v>910</v>
      </c>
      <c r="B913" s="17" t="s">
        <v>4615</v>
      </c>
      <c r="C913" s="19" t="s">
        <v>6277</v>
      </c>
      <c r="D913" s="17" t="s">
        <v>2061</v>
      </c>
      <c r="E913" s="17" t="s">
        <v>163</v>
      </c>
      <c r="F913" s="19" t="s">
        <v>6240</v>
      </c>
      <c r="G913" s="30" t="s">
        <v>127</v>
      </c>
      <c r="H913" s="30" t="s">
        <v>128</v>
      </c>
      <c r="I913" s="17">
        <v>49.66</v>
      </c>
      <c r="J913" s="30" t="s">
        <v>2057</v>
      </c>
      <c r="K913" s="17" t="s">
        <v>4199</v>
      </c>
      <c r="L913" s="17" t="s">
        <v>163</v>
      </c>
      <c r="M913" s="17" t="s">
        <v>87</v>
      </c>
      <c r="N913" s="17" t="s">
        <v>6277</v>
      </c>
      <c r="O913" s="19" t="s">
        <v>6278</v>
      </c>
      <c r="P913" s="17" t="s">
        <v>4202</v>
      </c>
      <c r="Q913" s="17" t="s">
        <v>4202</v>
      </c>
      <c r="R913" s="17" t="str">
        <f>VLOOKUP(O913,'[19]2019年11月-2020年3月31新贷款人员'!$O$4:$R$86,4,FALSE)</f>
        <v>张国英</v>
      </c>
      <c r="S913" s="74" t="str">
        <f>VLOOKUP(O913,'[19]2019年11月-2020年3月31新贷款人员'!$O$4:$S$86,5,FALSE)</f>
        <v>623059137800374380</v>
      </c>
      <c r="T913" s="9"/>
    </row>
    <row r="914" customHeight="1" spans="1:20">
      <c r="A914" s="17">
        <v>911</v>
      </c>
      <c r="B914" s="17" t="s">
        <v>4615</v>
      </c>
      <c r="C914" s="17" t="s">
        <v>6279</v>
      </c>
      <c r="D914" s="17" t="s">
        <v>2669</v>
      </c>
      <c r="E914" s="17" t="s">
        <v>163</v>
      </c>
      <c r="F914" s="19" t="s">
        <v>6240</v>
      </c>
      <c r="G914" s="30" t="s">
        <v>3196</v>
      </c>
      <c r="H914" s="30" t="s">
        <v>3197</v>
      </c>
      <c r="I914" s="17">
        <v>54.38</v>
      </c>
      <c r="J914" s="30" t="s">
        <v>2057</v>
      </c>
      <c r="K914" s="17" t="s">
        <v>4199</v>
      </c>
      <c r="L914" s="17" t="s">
        <v>163</v>
      </c>
      <c r="M914" s="17" t="s">
        <v>87</v>
      </c>
      <c r="N914" s="17" t="s">
        <v>6279</v>
      </c>
      <c r="O914" s="17" t="s">
        <v>6280</v>
      </c>
      <c r="P914" s="17" t="s">
        <v>4202</v>
      </c>
      <c r="Q914" s="17" t="s">
        <v>4202</v>
      </c>
      <c r="R914" s="17" t="str">
        <f>VLOOKUP(O914,'[19]2019年11月-2020年3月31新贷款人员'!$O$4:$R$86,4,FALSE)</f>
        <v>张货蛋</v>
      </c>
      <c r="S914" s="74" t="str">
        <f>VLOOKUP(O914,'[19]2019年11月-2020年3月31新贷款人员'!$O$4:$S$86,5,FALSE)</f>
        <v>623059137803574804</v>
      </c>
      <c r="T914" s="9"/>
    </row>
    <row r="915" customHeight="1" spans="1:20">
      <c r="A915" s="17">
        <v>912</v>
      </c>
      <c r="B915" s="17" t="s">
        <v>4615</v>
      </c>
      <c r="C915" s="19" t="s">
        <v>6281</v>
      </c>
      <c r="D915" s="17" t="s">
        <v>2672</v>
      </c>
      <c r="E915" s="17" t="s">
        <v>163</v>
      </c>
      <c r="F915" s="19" t="s">
        <v>6240</v>
      </c>
      <c r="G915" s="30" t="s">
        <v>6243</v>
      </c>
      <c r="H915" s="30" t="s">
        <v>6244</v>
      </c>
      <c r="I915" s="17">
        <v>54.01</v>
      </c>
      <c r="J915" s="30" t="s">
        <v>2057</v>
      </c>
      <c r="K915" s="17" t="s">
        <v>4199</v>
      </c>
      <c r="L915" s="17" t="s">
        <v>163</v>
      </c>
      <c r="M915" s="17" t="s">
        <v>87</v>
      </c>
      <c r="N915" s="17" t="s">
        <v>6281</v>
      </c>
      <c r="O915" s="19" t="s">
        <v>6282</v>
      </c>
      <c r="P915" s="17" t="s">
        <v>4202</v>
      </c>
      <c r="Q915" s="17" t="s">
        <v>4202</v>
      </c>
      <c r="R915" s="17" t="str">
        <f>VLOOKUP(O915,'[19]2019年11月-2020年3月31新贷款人员'!$O$4:$R$86,4,FALSE)</f>
        <v>张建同</v>
      </c>
      <c r="S915" s="74" t="str">
        <f>VLOOKUP(O915,'[19]2019年11月-2020年3月31新贷款人员'!$O$4:$S$86,5,FALSE)</f>
        <v>623059137801898817</v>
      </c>
      <c r="T915" s="9"/>
    </row>
    <row r="916" customHeight="1" spans="1:20">
      <c r="A916" s="17">
        <v>913</v>
      </c>
      <c r="B916" s="17" t="s">
        <v>158</v>
      </c>
      <c r="C916" s="17" t="s">
        <v>6283</v>
      </c>
      <c r="D916" s="17" t="s">
        <v>1631</v>
      </c>
      <c r="E916" s="17">
        <v>4.35</v>
      </c>
      <c r="F916" s="19">
        <v>5000</v>
      </c>
      <c r="G916" s="30" t="s">
        <v>501</v>
      </c>
      <c r="H916" s="30" t="s">
        <v>502</v>
      </c>
      <c r="I916" s="24">
        <v>82.8287671232877</v>
      </c>
      <c r="J916" s="30">
        <v>20200331</v>
      </c>
      <c r="K916" s="17" t="s">
        <v>4199</v>
      </c>
      <c r="L916" s="17">
        <v>4.35</v>
      </c>
      <c r="M916" s="17" t="s">
        <v>177</v>
      </c>
      <c r="N916" s="17" t="s">
        <v>6283</v>
      </c>
      <c r="O916" s="17" t="s">
        <v>6284</v>
      </c>
      <c r="P916" s="17" t="s">
        <v>4202</v>
      </c>
      <c r="Q916" s="17" t="s">
        <v>4202</v>
      </c>
      <c r="R916" s="17" t="str">
        <f>VLOOKUP(O916,'[20]2019年11月-2020年3月31新贷款人员'!$O$4:$R$37,4,FALSE)</f>
        <v>袁南南</v>
      </c>
      <c r="S916" s="74" t="str">
        <f>VLOOKUP(O916,'[20]2019年11月-2020年3月31新贷款人员'!$O$4:$S$37,5,FALSE)</f>
        <v>623059137803469567</v>
      </c>
      <c r="T916" s="9"/>
    </row>
    <row r="917" customHeight="1" spans="1:20">
      <c r="A917" s="17">
        <v>914</v>
      </c>
      <c r="B917" s="17" t="s">
        <v>158</v>
      </c>
      <c r="C917" s="17" t="s">
        <v>6285</v>
      </c>
      <c r="D917" s="17" t="s">
        <v>1632</v>
      </c>
      <c r="E917" s="17">
        <v>4.35</v>
      </c>
      <c r="F917" s="19">
        <v>5000</v>
      </c>
      <c r="G917" s="30" t="s">
        <v>501</v>
      </c>
      <c r="H917" s="30" t="s">
        <v>502</v>
      </c>
      <c r="I917" s="24">
        <v>82.8287671232877</v>
      </c>
      <c r="J917" s="30">
        <v>20200331</v>
      </c>
      <c r="K917" s="17" t="s">
        <v>4199</v>
      </c>
      <c r="L917" s="17">
        <v>4.35</v>
      </c>
      <c r="M917" s="17" t="s">
        <v>87</v>
      </c>
      <c r="N917" s="17" t="s">
        <v>6285</v>
      </c>
      <c r="O917" s="17" t="s">
        <v>6286</v>
      </c>
      <c r="P917" s="17" t="s">
        <v>4202</v>
      </c>
      <c r="Q917" s="17" t="s">
        <v>4202</v>
      </c>
      <c r="R917" s="17" t="str">
        <f>VLOOKUP(O917,'[20]2019年11月-2020年3月31新贷款人员'!$O$4:$R$37,4,FALSE)</f>
        <v>冯看林</v>
      </c>
      <c r="S917" s="74" t="str">
        <f>VLOOKUP(O917,'[20]2019年11月-2020年3月31新贷款人员'!$O$4:$S$37,5,FALSE)</f>
        <v>623059137801740480</v>
      </c>
      <c r="T917" s="9"/>
    </row>
    <row r="918" customHeight="1" spans="1:20">
      <c r="A918" s="17">
        <v>915</v>
      </c>
      <c r="B918" s="17" t="s">
        <v>158</v>
      </c>
      <c r="C918" s="17" t="s">
        <v>6287</v>
      </c>
      <c r="D918" s="17" t="s">
        <v>1633</v>
      </c>
      <c r="E918" s="17">
        <v>4.35</v>
      </c>
      <c r="F918" s="19">
        <v>5000</v>
      </c>
      <c r="G918" s="30" t="s">
        <v>127</v>
      </c>
      <c r="H918" s="30" t="s">
        <v>128</v>
      </c>
      <c r="I918" s="24">
        <v>82.2328767123288</v>
      </c>
      <c r="J918" s="30">
        <v>20200331</v>
      </c>
      <c r="K918" s="17" t="s">
        <v>4199</v>
      </c>
      <c r="L918" s="17">
        <v>4.35</v>
      </c>
      <c r="M918" s="17" t="s">
        <v>87</v>
      </c>
      <c r="N918" s="17" t="s">
        <v>6287</v>
      </c>
      <c r="O918" s="17" t="s">
        <v>6288</v>
      </c>
      <c r="P918" s="17" t="s">
        <v>4202</v>
      </c>
      <c r="Q918" s="17" t="s">
        <v>4202</v>
      </c>
      <c r="R918" s="17" t="str">
        <f>VLOOKUP(O918,'[20]2019年11月-2020年3月31新贷款人员'!$O$4:$R$37,4,FALSE)</f>
        <v>薛俊岭</v>
      </c>
      <c r="S918" s="74" t="str">
        <f>VLOOKUP(O918,'[20]2019年11月-2020年3月31新贷款人员'!$O$4:$S$37,5,FALSE)</f>
        <v>623059137802108273</v>
      </c>
      <c r="T918" s="9"/>
    </row>
    <row r="919" customHeight="1" spans="1:20">
      <c r="A919" s="17">
        <v>916</v>
      </c>
      <c r="B919" s="17" t="s">
        <v>158</v>
      </c>
      <c r="C919" s="17" t="s">
        <v>6289</v>
      </c>
      <c r="D919" s="17" t="s">
        <v>1634</v>
      </c>
      <c r="E919" s="17">
        <v>4.35</v>
      </c>
      <c r="F919" s="19">
        <v>5000</v>
      </c>
      <c r="G919" s="30" t="s">
        <v>169</v>
      </c>
      <c r="H919" s="30" t="s">
        <v>170</v>
      </c>
      <c r="I919" s="24">
        <v>78.6575342465754</v>
      </c>
      <c r="J919" s="30">
        <v>20200331</v>
      </c>
      <c r="K919" s="17" t="s">
        <v>4199</v>
      </c>
      <c r="L919" s="17">
        <v>4.35</v>
      </c>
      <c r="M919" s="17" t="s">
        <v>87</v>
      </c>
      <c r="N919" s="17" t="s">
        <v>6289</v>
      </c>
      <c r="O919" s="17" t="s">
        <v>6290</v>
      </c>
      <c r="P919" s="17" t="s">
        <v>4202</v>
      </c>
      <c r="Q919" s="17" t="s">
        <v>4202</v>
      </c>
      <c r="R919" s="17" t="str">
        <f>VLOOKUP(O919,'[20]2019年11月-2020年3月31新贷款人员'!$O$4:$R$37,4,FALSE)</f>
        <v>贾艳梅</v>
      </c>
      <c r="S919" s="74" t="str">
        <f>VLOOKUP(O919,'[20]2019年11月-2020年3月31新贷款人员'!$O$4:$S$37,5,FALSE)</f>
        <v>623059137803536068</v>
      </c>
      <c r="T919" s="9"/>
    </row>
    <row r="920" customHeight="1" spans="1:20">
      <c r="A920" s="17">
        <v>917</v>
      </c>
      <c r="B920" s="17" t="s">
        <v>158</v>
      </c>
      <c r="C920" s="17" t="s">
        <v>6291</v>
      </c>
      <c r="D920" s="17" t="s">
        <v>231</v>
      </c>
      <c r="E920" s="17">
        <v>4.35</v>
      </c>
      <c r="F920" s="19">
        <v>5000</v>
      </c>
      <c r="G920" s="30" t="s">
        <v>169</v>
      </c>
      <c r="H920" s="30" t="s">
        <v>170</v>
      </c>
      <c r="I920" s="24">
        <v>78.6575342465754</v>
      </c>
      <c r="J920" s="30">
        <v>20200331</v>
      </c>
      <c r="K920" s="17" t="s">
        <v>4199</v>
      </c>
      <c r="L920" s="17">
        <v>4.35</v>
      </c>
      <c r="M920" s="17" t="s">
        <v>87</v>
      </c>
      <c r="N920" s="17" t="s">
        <v>6291</v>
      </c>
      <c r="O920" s="17" t="s">
        <v>6292</v>
      </c>
      <c r="P920" s="17" t="s">
        <v>4202</v>
      </c>
      <c r="Q920" s="17" t="s">
        <v>4202</v>
      </c>
      <c r="R920" s="17" t="str">
        <f>VLOOKUP(O920,'[20]2019年11月-2020年3月31新贷款人员'!$O$4:$R$37,4,FALSE)</f>
        <v>苏万福</v>
      </c>
      <c r="S920" s="74" t="str">
        <f>VLOOKUP(O920,'[20]2019年11月-2020年3月31新贷款人员'!$O$4:$S$37,5,FALSE)</f>
        <v>623059137803536555</v>
      </c>
      <c r="T920" s="9"/>
    </row>
    <row r="921" customHeight="1" spans="1:20">
      <c r="A921" s="17">
        <v>918</v>
      </c>
      <c r="B921" s="17" t="s">
        <v>158</v>
      </c>
      <c r="C921" s="17" t="s">
        <v>6293</v>
      </c>
      <c r="D921" s="17" t="s">
        <v>215</v>
      </c>
      <c r="E921" s="17">
        <v>4.35</v>
      </c>
      <c r="F921" s="19">
        <v>5000</v>
      </c>
      <c r="G921" s="30" t="s">
        <v>169</v>
      </c>
      <c r="H921" s="30" t="s">
        <v>170</v>
      </c>
      <c r="I921" s="24">
        <v>78.6575342465754</v>
      </c>
      <c r="J921" s="30">
        <v>20200331</v>
      </c>
      <c r="K921" s="17" t="s">
        <v>4199</v>
      </c>
      <c r="L921" s="17">
        <v>4.35</v>
      </c>
      <c r="M921" s="17" t="s">
        <v>87</v>
      </c>
      <c r="N921" s="17" t="s">
        <v>6293</v>
      </c>
      <c r="O921" s="17" t="s">
        <v>6294</v>
      </c>
      <c r="P921" s="17" t="s">
        <v>4202</v>
      </c>
      <c r="Q921" s="17" t="s">
        <v>4202</v>
      </c>
      <c r="R921" s="17" t="str">
        <f>VLOOKUP(O921,'[20]2019年11月-2020年3月31新贷款人员'!$O$4:$R$37,4,FALSE)</f>
        <v>李春生</v>
      </c>
      <c r="S921" s="74" t="str">
        <f>VLOOKUP(O921,'[20]2019年11月-2020年3月31新贷款人员'!$O$4:$S$37,5,FALSE)</f>
        <v>623059137803536118</v>
      </c>
      <c r="T921" s="9"/>
    </row>
    <row r="922" customHeight="1" spans="1:20">
      <c r="A922" s="17">
        <v>919</v>
      </c>
      <c r="B922" s="17" t="s">
        <v>158</v>
      </c>
      <c r="C922" s="17" t="s">
        <v>6295</v>
      </c>
      <c r="D922" s="17" t="s">
        <v>168</v>
      </c>
      <c r="E922" s="17">
        <v>4.35</v>
      </c>
      <c r="F922" s="19">
        <v>5000</v>
      </c>
      <c r="G922" s="30" t="s">
        <v>169</v>
      </c>
      <c r="H922" s="30" t="s">
        <v>170</v>
      </c>
      <c r="I922" s="24">
        <v>78.6575342465754</v>
      </c>
      <c r="J922" s="30">
        <v>20200331</v>
      </c>
      <c r="K922" s="17" t="s">
        <v>4199</v>
      </c>
      <c r="L922" s="17">
        <v>4.35</v>
      </c>
      <c r="M922" s="17" t="s">
        <v>87</v>
      </c>
      <c r="N922" s="17" t="s">
        <v>6295</v>
      </c>
      <c r="O922" s="17" t="s">
        <v>6296</v>
      </c>
      <c r="P922" s="17" t="s">
        <v>4202</v>
      </c>
      <c r="Q922" s="17" t="s">
        <v>4202</v>
      </c>
      <c r="R922" s="17" t="str">
        <f>VLOOKUP(O922,'[20]2019年11月-2020年3月31新贷款人员'!$O$4:$R$37,4,FALSE)</f>
        <v>范海涛</v>
      </c>
      <c r="S922" s="74" t="str">
        <f>VLOOKUP(O922,'[20]2019年11月-2020年3月31新贷款人员'!$O$4:$S$37,5,FALSE)</f>
        <v>622991137801528581</v>
      </c>
      <c r="T922" s="9"/>
    </row>
    <row r="923" customHeight="1" spans="1:20">
      <c r="A923" s="17">
        <v>920</v>
      </c>
      <c r="B923" s="17" t="s">
        <v>158</v>
      </c>
      <c r="C923" s="17" t="s">
        <v>6297</v>
      </c>
      <c r="D923" s="17" t="s">
        <v>1635</v>
      </c>
      <c r="E923" s="17">
        <v>4.35</v>
      </c>
      <c r="F923" s="19">
        <v>5000</v>
      </c>
      <c r="G923" s="30" t="s">
        <v>169</v>
      </c>
      <c r="H923" s="30" t="s">
        <v>170</v>
      </c>
      <c r="I923" s="24">
        <v>78.6575342465754</v>
      </c>
      <c r="J923" s="30">
        <v>20200331</v>
      </c>
      <c r="K923" s="17" t="s">
        <v>4199</v>
      </c>
      <c r="L923" s="17">
        <v>4.35</v>
      </c>
      <c r="M923" s="17" t="s">
        <v>87</v>
      </c>
      <c r="N923" s="17" t="s">
        <v>6297</v>
      </c>
      <c r="O923" s="17" t="s">
        <v>6298</v>
      </c>
      <c r="P923" s="17" t="s">
        <v>4202</v>
      </c>
      <c r="Q923" s="17" t="s">
        <v>4202</v>
      </c>
      <c r="R923" s="17" t="str">
        <f>VLOOKUP(O923,'[20]2019年11月-2020年3月31新贷款人员'!$O$4:$R$37,4,FALSE)</f>
        <v>韩红军</v>
      </c>
      <c r="S923" s="74" t="str">
        <f>VLOOKUP(O923,'[20]2019年11月-2020年3月31新贷款人员'!$O$4:$S$37,5,FALSE)</f>
        <v>623059137801695239</v>
      </c>
      <c r="T923" s="9"/>
    </row>
    <row r="924" customHeight="1" spans="1:20">
      <c r="A924" s="17">
        <v>921</v>
      </c>
      <c r="B924" s="17" t="s">
        <v>158</v>
      </c>
      <c r="C924" s="17" t="s">
        <v>6299</v>
      </c>
      <c r="D924" s="17" t="s">
        <v>1636</v>
      </c>
      <c r="E924" s="17">
        <v>4.35</v>
      </c>
      <c r="F924" s="19">
        <v>5000</v>
      </c>
      <c r="G924" s="30" t="s">
        <v>1637</v>
      </c>
      <c r="H924" s="30" t="s">
        <v>1638</v>
      </c>
      <c r="I924" s="24">
        <v>78.0616438356165</v>
      </c>
      <c r="J924" s="30">
        <v>20200331</v>
      </c>
      <c r="K924" s="17" t="s">
        <v>4199</v>
      </c>
      <c r="L924" s="17">
        <v>4.35</v>
      </c>
      <c r="M924" s="17" t="s">
        <v>87</v>
      </c>
      <c r="N924" s="17" t="s">
        <v>6299</v>
      </c>
      <c r="O924" s="17" t="s">
        <v>6300</v>
      </c>
      <c r="P924" s="17" t="s">
        <v>4202</v>
      </c>
      <c r="Q924" s="17" t="s">
        <v>4202</v>
      </c>
      <c r="R924" s="17" t="str">
        <f>VLOOKUP(O924,'[20]2019年11月-2020年3月31新贷款人员'!$O$4:$R$37,4,FALSE)</f>
        <v>冯丽伟</v>
      </c>
      <c r="S924" s="74" t="str">
        <f>VLOOKUP(O924,'[20]2019年11月-2020年3月31新贷款人员'!$O$4:$S$37,5,FALSE)</f>
        <v>623059137803536530</v>
      </c>
      <c r="T924" s="9"/>
    </row>
    <row r="925" customHeight="1" spans="1:20">
      <c r="A925" s="17">
        <v>922</v>
      </c>
      <c r="B925" s="17" t="s">
        <v>158</v>
      </c>
      <c r="C925" s="17" t="s">
        <v>6301</v>
      </c>
      <c r="D925" s="17" t="s">
        <v>1639</v>
      </c>
      <c r="E925" s="17">
        <v>4.35</v>
      </c>
      <c r="F925" s="19">
        <v>50000</v>
      </c>
      <c r="G925" s="30" t="s">
        <v>506</v>
      </c>
      <c r="H925" s="30" t="s">
        <v>507</v>
      </c>
      <c r="I925" s="24">
        <v>738.904109589041</v>
      </c>
      <c r="J925" s="30">
        <v>20200331</v>
      </c>
      <c r="K925" s="17" t="s">
        <v>4199</v>
      </c>
      <c r="L925" s="17">
        <v>4.35</v>
      </c>
      <c r="M925" s="17" t="s">
        <v>1516</v>
      </c>
      <c r="N925" s="17" t="s">
        <v>6301</v>
      </c>
      <c r="O925" s="17" t="s">
        <v>6302</v>
      </c>
      <c r="P925" s="17" t="s">
        <v>4202</v>
      </c>
      <c r="Q925" s="17" t="s">
        <v>4202</v>
      </c>
      <c r="R925" s="17" t="str">
        <f>VLOOKUP(O925,'[20]2019年11月-2020年3月31新贷款人员'!$O$4:$R$37,4,FALSE)</f>
        <v>赵董理</v>
      </c>
      <c r="S925" s="74" t="str">
        <f>VLOOKUP(O925,'[20]2019年11月-2020年3月31新贷款人员'!$O$4:$S$37,5,FALSE)</f>
        <v>621585137800103109</v>
      </c>
      <c r="T925" s="9"/>
    </row>
    <row r="926" customHeight="1" spans="1:20">
      <c r="A926" s="17">
        <v>923</v>
      </c>
      <c r="B926" s="17" t="s">
        <v>158</v>
      </c>
      <c r="C926" s="17" t="s">
        <v>6303</v>
      </c>
      <c r="D926" s="17" t="s">
        <v>1643</v>
      </c>
      <c r="E926" s="17">
        <v>4.35</v>
      </c>
      <c r="F926" s="19">
        <v>50000</v>
      </c>
      <c r="G926" s="30" t="s">
        <v>206</v>
      </c>
      <c r="H926" s="30" t="s">
        <v>207</v>
      </c>
      <c r="I926" s="24">
        <v>679.315068493151</v>
      </c>
      <c r="J926" s="30">
        <v>20200331</v>
      </c>
      <c r="K926" s="17" t="s">
        <v>4199</v>
      </c>
      <c r="L926" s="17">
        <v>4.35</v>
      </c>
      <c r="M926" s="17" t="s">
        <v>1592</v>
      </c>
      <c r="N926" s="17" t="s">
        <v>6303</v>
      </c>
      <c r="O926" s="17" t="s">
        <v>6304</v>
      </c>
      <c r="P926" s="17" t="s">
        <v>4202</v>
      </c>
      <c r="Q926" s="17" t="s">
        <v>4202</v>
      </c>
      <c r="R926" s="17" t="str">
        <f>VLOOKUP(O926,'[20]2019年11月-2020年3月31新贷款人员'!$O$4:$R$37,4,FALSE)</f>
        <v>王冰冰</v>
      </c>
      <c r="S926" s="74" t="str">
        <f>VLOOKUP(O926,'[20]2019年11月-2020年3月31新贷款人员'!$O$4:$S$37,5,FALSE)</f>
        <v>623059137803536837</v>
      </c>
      <c r="T926" s="9"/>
    </row>
    <row r="927" customHeight="1" spans="1:20">
      <c r="A927" s="17">
        <v>924</v>
      </c>
      <c r="B927" s="17" t="s">
        <v>158</v>
      </c>
      <c r="C927" s="17" t="s">
        <v>6305</v>
      </c>
      <c r="D927" s="17" t="s">
        <v>254</v>
      </c>
      <c r="E927" s="17">
        <v>4.35</v>
      </c>
      <c r="F927" s="19">
        <v>5000</v>
      </c>
      <c r="G927" s="30" t="s">
        <v>206</v>
      </c>
      <c r="H927" s="30" t="s">
        <v>207</v>
      </c>
      <c r="I927" s="24">
        <v>67.9315068493151</v>
      </c>
      <c r="J927" s="30">
        <v>20200331</v>
      </c>
      <c r="K927" s="17" t="s">
        <v>4199</v>
      </c>
      <c r="L927" s="17">
        <v>4.35</v>
      </c>
      <c r="M927" s="17" t="s">
        <v>87</v>
      </c>
      <c r="N927" s="17" t="s">
        <v>6305</v>
      </c>
      <c r="O927" s="17" t="s">
        <v>6306</v>
      </c>
      <c r="P927" s="17" t="s">
        <v>4202</v>
      </c>
      <c r="Q927" s="17" t="s">
        <v>4202</v>
      </c>
      <c r="R927" s="17" t="str">
        <f>VLOOKUP(O927,'[20]2019年11月-2020年3月31新贷款人员'!$O$4:$R$37,4,FALSE)</f>
        <v>严常领</v>
      </c>
      <c r="S927" s="74" t="str">
        <f>VLOOKUP(O927,'[20]2019年11月-2020年3月31新贷款人员'!$O$4:$S$37,5,FALSE)</f>
        <v>623059137801397331</v>
      </c>
      <c r="T927" s="9"/>
    </row>
    <row r="928" customHeight="1" spans="1:20">
      <c r="A928" s="17">
        <v>925</v>
      </c>
      <c r="B928" s="17" t="s">
        <v>158</v>
      </c>
      <c r="C928" s="17" t="s">
        <v>6307</v>
      </c>
      <c r="D928" s="17" t="s">
        <v>1640</v>
      </c>
      <c r="E928" s="17">
        <v>4.35</v>
      </c>
      <c r="F928" s="19">
        <v>5000</v>
      </c>
      <c r="G928" s="30" t="s">
        <v>206</v>
      </c>
      <c r="H928" s="30" t="s">
        <v>207</v>
      </c>
      <c r="I928" s="24">
        <v>67.9315068493151</v>
      </c>
      <c r="J928" s="30">
        <v>20200331</v>
      </c>
      <c r="K928" s="17" t="s">
        <v>4199</v>
      </c>
      <c r="L928" s="17">
        <v>4.35</v>
      </c>
      <c r="M928" s="17" t="s">
        <v>87</v>
      </c>
      <c r="N928" s="17" t="s">
        <v>6307</v>
      </c>
      <c r="O928" s="17" t="s">
        <v>6308</v>
      </c>
      <c r="P928" s="17" t="s">
        <v>4202</v>
      </c>
      <c r="Q928" s="17" t="s">
        <v>4202</v>
      </c>
      <c r="R928" s="17" t="str">
        <f>VLOOKUP(O928,'[20]2019年11月-2020年3月31新贷款人员'!$O$4:$R$37,4,FALSE)</f>
        <v>范东良</v>
      </c>
      <c r="S928" s="74" t="str">
        <f>VLOOKUP(O928,'[20]2019年11月-2020年3月31新贷款人员'!$O$4:$S$37,5,FALSE)</f>
        <v>623059137800709817</v>
      </c>
      <c r="T928" s="9"/>
    </row>
    <row r="929" customHeight="1" spans="1:20">
      <c r="A929" s="17">
        <v>926</v>
      </c>
      <c r="B929" s="17" t="s">
        <v>158</v>
      </c>
      <c r="C929" s="17" t="s">
        <v>6309</v>
      </c>
      <c r="D929" s="17" t="s">
        <v>205</v>
      </c>
      <c r="E929" s="17">
        <v>4.35</v>
      </c>
      <c r="F929" s="19">
        <v>5000</v>
      </c>
      <c r="G929" s="30" t="s">
        <v>206</v>
      </c>
      <c r="H929" s="30" t="s">
        <v>207</v>
      </c>
      <c r="I929" s="24">
        <v>67.9315068493151</v>
      </c>
      <c r="J929" s="30">
        <v>20200331</v>
      </c>
      <c r="K929" s="17" t="s">
        <v>4199</v>
      </c>
      <c r="L929" s="17">
        <v>4.35</v>
      </c>
      <c r="M929" s="17" t="s">
        <v>87</v>
      </c>
      <c r="N929" s="17" t="s">
        <v>6309</v>
      </c>
      <c r="O929" s="17" t="s">
        <v>6310</v>
      </c>
      <c r="P929" s="17" t="s">
        <v>4202</v>
      </c>
      <c r="Q929" s="17" t="s">
        <v>4202</v>
      </c>
      <c r="R929" s="17" t="str">
        <f>VLOOKUP(O929,'[20]2019年11月-2020年3月31新贷款人员'!$O$4:$R$37,4,FALSE)</f>
        <v>金彩英</v>
      </c>
      <c r="S929" s="74" t="str">
        <f>VLOOKUP(O929,'[20]2019年11月-2020年3月31新贷款人员'!$O$4:$S$37,5,FALSE)</f>
        <v>623059137803536183</v>
      </c>
      <c r="T929" s="9"/>
    </row>
    <row r="930" customHeight="1" spans="1:20">
      <c r="A930" s="17">
        <v>927</v>
      </c>
      <c r="B930" s="17" t="s">
        <v>158</v>
      </c>
      <c r="C930" s="17" t="s">
        <v>6311</v>
      </c>
      <c r="D930" s="17" t="s">
        <v>1641</v>
      </c>
      <c r="E930" s="17">
        <v>4.35</v>
      </c>
      <c r="F930" s="19">
        <v>5000</v>
      </c>
      <c r="G930" s="30" t="s">
        <v>206</v>
      </c>
      <c r="H930" s="30" t="s">
        <v>207</v>
      </c>
      <c r="I930" s="24">
        <v>67.9315068493151</v>
      </c>
      <c r="J930" s="30">
        <v>20200331</v>
      </c>
      <c r="K930" s="17" t="s">
        <v>4199</v>
      </c>
      <c r="L930" s="17">
        <v>4.35</v>
      </c>
      <c r="M930" s="17" t="s">
        <v>87</v>
      </c>
      <c r="N930" s="17" t="s">
        <v>6311</v>
      </c>
      <c r="O930" s="17" t="s">
        <v>6312</v>
      </c>
      <c r="P930" s="17" t="s">
        <v>4202</v>
      </c>
      <c r="Q930" s="17" t="s">
        <v>4202</v>
      </c>
      <c r="R930" s="17" t="str">
        <f>VLOOKUP(O930,'[20]2019年11月-2020年3月31新贷款人员'!$O$4:$R$37,4,FALSE)</f>
        <v>李梅</v>
      </c>
      <c r="S930" s="74" t="str">
        <f>VLOOKUP(O930,'[20]2019年11月-2020年3月31新贷款人员'!$O$4:$S$37,5,FALSE)</f>
        <v>623059137803536373</v>
      </c>
      <c r="T930" s="9"/>
    </row>
    <row r="931" customHeight="1" spans="1:20">
      <c r="A931" s="17">
        <v>928</v>
      </c>
      <c r="B931" s="17" t="s">
        <v>158</v>
      </c>
      <c r="C931" s="17" t="s">
        <v>6313</v>
      </c>
      <c r="D931" s="17" t="s">
        <v>1642</v>
      </c>
      <c r="E931" s="17">
        <v>4.35</v>
      </c>
      <c r="F931" s="19">
        <v>5000</v>
      </c>
      <c r="G931" s="30" t="s">
        <v>206</v>
      </c>
      <c r="H931" s="30" t="s">
        <v>207</v>
      </c>
      <c r="I931" s="24">
        <v>67.9315068493151</v>
      </c>
      <c r="J931" s="30">
        <v>20200331</v>
      </c>
      <c r="K931" s="17" t="s">
        <v>4199</v>
      </c>
      <c r="L931" s="17">
        <v>4.35</v>
      </c>
      <c r="M931" s="17" t="s">
        <v>87</v>
      </c>
      <c r="N931" s="17" t="s">
        <v>6313</v>
      </c>
      <c r="O931" s="17" t="s">
        <v>6314</v>
      </c>
      <c r="P931" s="17" t="s">
        <v>4202</v>
      </c>
      <c r="Q931" s="17" t="s">
        <v>4202</v>
      </c>
      <c r="R931" s="17" t="str">
        <f>VLOOKUP(O931,'[20]2019年11月-2020年3月31新贷款人员'!$O$4:$R$37,4,FALSE)</f>
        <v>韩金星</v>
      </c>
      <c r="S931" s="74" t="str">
        <f>VLOOKUP(O931,'[20]2019年11月-2020年3月31新贷款人员'!$O$4:$S$37,5,FALSE)</f>
        <v>623059137803534642</v>
      </c>
      <c r="T931" s="9"/>
    </row>
    <row r="932" customHeight="1" spans="1:20">
      <c r="A932" s="17">
        <v>929</v>
      </c>
      <c r="B932" s="17" t="s">
        <v>158</v>
      </c>
      <c r="C932" s="17" t="s">
        <v>6283</v>
      </c>
      <c r="D932" s="17" t="s">
        <v>1644</v>
      </c>
      <c r="E932" s="17">
        <v>4.35</v>
      </c>
      <c r="F932" s="19">
        <v>5000</v>
      </c>
      <c r="G932" s="30" t="s">
        <v>1645</v>
      </c>
      <c r="H932" s="30" t="s">
        <v>1646</v>
      </c>
      <c r="I932" s="24">
        <v>61.972602739726</v>
      </c>
      <c r="J932" s="30">
        <v>20200331</v>
      </c>
      <c r="K932" s="17" t="s">
        <v>4199</v>
      </c>
      <c r="L932" s="17">
        <v>4.35</v>
      </c>
      <c r="M932" s="17" t="s">
        <v>87</v>
      </c>
      <c r="N932" s="17" t="s">
        <v>6283</v>
      </c>
      <c r="O932" s="17" t="s">
        <v>6315</v>
      </c>
      <c r="P932" s="17" t="s">
        <v>4202</v>
      </c>
      <c r="Q932" s="17" t="s">
        <v>4202</v>
      </c>
      <c r="R932" s="17" t="str">
        <f>VLOOKUP(O932,'[20]2019年11月-2020年3月31新贷款人员'!$O$4:$R$37,4,FALSE)</f>
        <v>刘建党</v>
      </c>
      <c r="S932" s="74" t="str">
        <f>VLOOKUP(O932,'[20]2019年11月-2020年3月31新贷款人员'!$O$4:$S$37,5,FALSE)</f>
        <v>623059137803536365</v>
      </c>
      <c r="T932" s="9"/>
    </row>
    <row r="933" customHeight="1" spans="1:20">
      <c r="A933" s="17">
        <v>930</v>
      </c>
      <c r="B933" s="17" t="s">
        <v>65</v>
      </c>
      <c r="C933" s="40" t="s">
        <v>6316</v>
      </c>
      <c r="D933" s="42" t="s">
        <v>1865</v>
      </c>
      <c r="E933" s="17">
        <v>4.35</v>
      </c>
      <c r="F933" s="51">
        <v>5000</v>
      </c>
      <c r="G933" s="30">
        <v>20191101</v>
      </c>
      <c r="H933" s="30">
        <v>20201101</v>
      </c>
      <c r="I933" s="17">
        <v>91.23</v>
      </c>
      <c r="J933" s="30">
        <v>20200331</v>
      </c>
      <c r="K933" s="17" t="s">
        <v>4199</v>
      </c>
      <c r="L933" s="17">
        <v>4.35</v>
      </c>
      <c r="M933" s="40" t="s">
        <v>150</v>
      </c>
      <c r="N933" s="40" t="s">
        <v>6316</v>
      </c>
      <c r="O933" s="40" t="s">
        <v>6317</v>
      </c>
      <c r="P933" s="17" t="s">
        <v>4202</v>
      </c>
      <c r="Q933" s="17" t="s">
        <v>4202</v>
      </c>
      <c r="R933" s="17" t="str">
        <f>VLOOKUP(O933,'[11]2019年11月-2020年3月31新贷款人员'!$O$55:$R$950,4,FALSE)</f>
        <v>王新奇</v>
      </c>
      <c r="S933" s="74" t="str">
        <f>VLOOKUP(O933,'[11]2019年11月-2020年3月31新贷款人员'!$O$55:$S$950,5,FALSE)</f>
        <v>623059137803504587</v>
      </c>
      <c r="T933" s="9"/>
    </row>
    <row r="934" customHeight="1" spans="1:20">
      <c r="A934" s="17">
        <v>931</v>
      </c>
      <c r="B934" s="17" t="s">
        <v>65</v>
      </c>
      <c r="C934" s="40" t="s">
        <v>6316</v>
      </c>
      <c r="D934" s="42" t="s">
        <v>327</v>
      </c>
      <c r="E934" s="17">
        <v>4.35</v>
      </c>
      <c r="F934" s="51">
        <v>3000</v>
      </c>
      <c r="G934" s="30">
        <v>20191122</v>
      </c>
      <c r="H934" s="30">
        <v>20201122</v>
      </c>
      <c r="I934" s="17">
        <v>47.13</v>
      </c>
      <c r="J934" s="30">
        <v>20200331</v>
      </c>
      <c r="K934" s="17" t="s">
        <v>4199</v>
      </c>
      <c r="L934" s="17">
        <v>4.35</v>
      </c>
      <c r="M934" s="40" t="s">
        <v>150</v>
      </c>
      <c r="N934" s="40" t="s">
        <v>6316</v>
      </c>
      <c r="O934" s="40" t="s">
        <v>6318</v>
      </c>
      <c r="P934" s="17" t="s">
        <v>4202</v>
      </c>
      <c r="Q934" s="17" t="s">
        <v>4202</v>
      </c>
      <c r="R934" s="17" t="str">
        <f>VLOOKUP(O934,'[11]2019年11月-2020年3月31新贷款人员'!$O$55:$R$950,4,FALSE)</f>
        <v>王朝勋</v>
      </c>
      <c r="S934" s="74" t="str">
        <f>VLOOKUP(O934,'[11]2019年11月-2020年3月31新贷款人员'!$O$55:$S$950,5,FALSE)</f>
        <v>623059137802002237</v>
      </c>
      <c r="T934" s="9"/>
    </row>
    <row r="935" customHeight="1" spans="1:20">
      <c r="A935" s="17">
        <v>932</v>
      </c>
      <c r="B935" s="17" t="s">
        <v>65</v>
      </c>
      <c r="C935" s="40" t="s">
        <v>6319</v>
      </c>
      <c r="D935" s="40" t="s">
        <v>1788</v>
      </c>
      <c r="E935" s="17">
        <v>4.35</v>
      </c>
      <c r="F935" s="41">
        <v>5000</v>
      </c>
      <c r="G935" s="42">
        <v>20200324</v>
      </c>
      <c r="H935" s="42">
        <v>20210324</v>
      </c>
      <c r="I935" s="17">
        <v>4.23</v>
      </c>
      <c r="J935" s="30">
        <v>20200331</v>
      </c>
      <c r="K935" s="17" t="s">
        <v>4199</v>
      </c>
      <c r="L935" s="17">
        <v>4.35</v>
      </c>
      <c r="M935" s="40" t="s">
        <v>367</v>
      </c>
      <c r="N935" s="40" t="s">
        <v>6319</v>
      </c>
      <c r="O935" s="76" t="s">
        <v>6320</v>
      </c>
      <c r="P935" s="17" t="s">
        <v>4202</v>
      </c>
      <c r="Q935" s="17" t="s">
        <v>4202</v>
      </c>
      <c r="R935" s="17" t="str">
        <f>VLOOKUP(O935,'[11]2019年11月-2020年3月31新贷款人员'!$O$55:$R$950,4,FALSE)</f>
        <v>赵刘波</v>
      </c>
      <c r="S935" s="74" t="str">
        <f>VLOOKUP(O935,'[11]2019年11月-2020年3月31新贷款人员'!$O$55:$S$950,5,FALSE)</f>
        <v>623059137802487982</v>
      </c>
      <c r="T935" s="9"/>
    </row>
    <row r="936" customHeight="1" spans="1:20">
      <c r="A936" s="17">
        <v>933</v>
      </c>
      <c r="B936" s="17" t="s">
        <v>65</v>
      </c>
      <c r="C936" s="40" t="s">
        <v>6321</v>
      </c>
      <c r="D936" s="40" t="s">
        <v>1789</v>
      </c>
      <c r="E936" s="17">
        <v>4.35</v>
      </c>
      <c r="F936" s="41">
        <v>3000</v>
      </c>
      <c r="G936" s="42">
        <v>20200325</v>
      </c>
      <c r="H936" s="42">
        <v>20210325</v>
      </c>
      <c r="I936" s="17">
        <v>2.18</v>
      </c>
      <c r="J936" s="30">
        <v>20200331</v>
      </c>
      <c r="K936" s="17" t="s">
        <v>4199</v>
      </c>
      <c r="L936" s="17">
        <v>4.35</v>
      </c>
      <c r="M936" s="40" t="s">
        <v>367</v>
      </c>
      <c r="N936" s="40" t="s">
        <v>6321</v>
      </c>
      <c r="O936" s="76" t="s">
        <v>6322</v>
      </c>
      <c r="P936" s="17" t="s">
        <v>4202</v>
      </c>
      <c r="Q936" s="17" t="s">
        <v>4202</v>
      </c>
      <c r="R936" s="17" t="str">
        <f>VLOOKUP(O936,'[11]2019年11月-2020年3月31新贷款人员'!$O$55:$R$950,4,FALSE)</f>
        <v>郭杰</v>
      </c>
      <c r="S936" s="17" t="str">
        <f>VLOOKUP(O936,'[11]2019年11月-2020年3月31新贷款人员'!$O$55:$S$950,5,FALSE)</f>
        <v>623059137803721504</v>
      </c>
      <c r="T936" s="9"/>
    </row>
    <row r="937" customHeight="1" spans="1:20">
      <c r="A937" s="17">
        <v>934</v>
      </c>
      <c r="B937" s="17" t="s">
        <v>65</v>
      </c>
      <c r="C937" s="40" t="s">
        <v>6323</v>
      </c>
      <c r="D937" s="40" t="s">
        <v>1790</v>
      </c>
      <c r="E937" s="17">
        <v>4.35</v>
      </c>
      <c r="F937" s="41">
        <v>20000</v>
      </c>
      <c r="G937" s="42">
        <v>20200325</v>
      </c>
      <c r="H937" s="42">
        <v>20210325</v>
      </c>
      <c r="I937" s="17">
        <v>14.5</v>
      </c>
      <c r="J937" s="30">
        <v>20200331</v>
      </c>
      <c r="K937" s="17" t="s">
        <v>4199</v>
      </c>
      <c r="L937" s="17">
        <v>4.35</v>
      </c>
      <c r="M937" s="40" t="s">
        <v>367</v>
      </c>
      <c r="N937" s="40" t="s">
        <v>6323</v>
      </c>
      <c r="O937" s="76" t="s">
        <v>6324</v>
      </c>
      <c r="P937" s="17" t="s">
        <v>4202</v>
      </c>
      <c r="Q937" s="17" t="s">
        <v>4202</v>
      </c>
      <c r="R937" s="17" t="str">
        <f>VLOOKUP(O937,'[11]2019年11月-2020年3月31新贷款人员'!$O$55:$R$950,4,FALSE)</f>
        <v>李梅英</v>
      </c>
      <c r="S937" s="74" t="str">
        <f>VLOOKUP(O937,'[11]2019年11月-2020年3月31新贷款人员'!$O$55:$S$950,5,FALSE)</f>
        <v>623059137803801017</v>
      </c>
      <c r="T937" s="9"/>
    </row>
    <row r="938" customHeight="1" spans="1:20">
      <c r="A938" s="17">
        <v>935</v>
      </c>
      <c r="B938" s="17" t="s">
        <v>65</v>
      </c>
      <c r="C938" s="40" t="s">
        <v>6323</v>
      </c>
      <c r="D938" s="40" t="s">
        <v>1791</v>
      </c>
      <c r="E938" s="17">
        <v>4.35</v>
      </c>
      <c r="F938" s="41">
        <v>20000</v>
      </c>
      <c r="G938" s="42">
        <v>20200325</v>
      </c>
      <c r="H938" s="42">
        <v>20210325</v>
      </c>
      <c r="I938" s="17">
        <v>14.5</v>
      </c>
      <c r="J938" s="30">
        <v>20200331</v>
      </c>
      <c r="K938" s="17" t="s">
        <v>4199</v>
      </c>
      <c r="L938" s="17">
        <v>4.35</v>
      </c>
      <c r="M938" s="40" t="s">
        <v>367</v>
      </c>
      <c r="N938" s="40" t="s">
        <v>6323</v>
      </c>
      <c r="O938" s="76" t="s">
        <v>6325</v>
      </c>
      <c r="P938" s="17" t="s">
        <v>4202</v>
      </c>
      <c r="Q938" s="17" t="s">
        <v>4202</v>
      </c>
      <c r="R938" s="17" t="str">
        <f>VLOOKUP(O938,'[11]2019年11月-2020年3月31新贷款人员'!$O$55:$R$950,4,FALSE)</f>
        <v>董玉红</v>
      </c>
      <c r="S938" s="74" t="str">
        <f>VLOOKUP(O938,'[11]2019年11月-2020年3月31新贷款人员'!$O$55:$S$950,5,FALSE)</f>
        <v>623059137803430098</v>
      </c>
      <c r="T938" s="9"/>
    </row>
    <row r="939" customHeight="1" spans="1:20">
      <c r="A939" s="17">
        <v>936</v>
      </c>
      <c r="B939" s="17" t="s">
        <v>65</v>
      </c>
      <c r="C939" s="40" t="s">
        <v>6323</v>
      </c>
      <c r="D939" s="40" t="s">
        <v>1792</v>
      </c>
      <c r="E939" s="17">
        <v>4.35</v>
      </c>
      <c r="F939" s="41">
        <v>20000</v>
      </c>
      <c r="G939" s="42">
        <v>20200325</v>
      </c>
      <c r="H939" s="42">
        <v>20210325</v>
      </c>
      <c r="I939" s="17">
        <v>14.5</v>
      </c>
      <c r="J939" s="30">
        <v>20200331</v>
      </c>
      <c r="K939" s="17" t="s">
        <v>4199</v>
      </c>
      <c r="L939" s="17">
        <v>4.35</v>
      </c>
      <c r="M939" s="40" t="s">
        <v>367</v>
      </c>
      <c r="N939" s="40" t="s">
        <v>6323</v>
      </c>
      <c r="O939" s="40" t="s">
        <v>6326</v>
      </c>
      <c r="P939" s="17" t="s">
        <v>4202</v>
      </c>
      <c r="Q939" s="17" t="s">
        <v>4202</v>
      </c>
      <c r="R939" s="17" t="str">
        <f>VLOOKUP(O939,'[11]2019年11月-2020年3月31新贷款人员'!$O$55:$R$950,4,FALSE)</f>
        <v>李记功</v>
      </c>
      <c r="S939" s="74" t="str">
        <f>VLOOKUP(O939,'[11]2019年11月-2020年3月31新贷款人员'!$O$55:$S$950,5,FALSE)</f>
        <v>623059137801649327</v>
      </c>
      <c r="T939" s="9"/>
    </row>
    <row r="940" customHeight="1" spans="1:20">
      <c r="A940" s="17">
        <v>937</v>
      </c>
      <c r="B940" s="17" t="s">
        <v>65</v>
      </c>
      <c r="C940" s="40" t="s">
        <v>6327</v>
      </c>
      <c r="D940" s="40" t="s">
        <v>1793</v>
      </c>
      <c r="E940" s="17">
        <v>4.35</v>
      </c>
      <c r="F940" s="41">
        <v>50000</v>
      </c>
      <c r="G940" s="42">
        <v>20200326</v>
      </c>
      <c r="H940" s="42">
        <v>20210326</v>
      </c>
      <c r="I940" s="17">
        <v>30.21</v>
      </c>
      <c r="J940" s="30">
        <v>20200331</v>
      </c>
      <c r="K940" s="17" t="s">
        <v>4199</v>
      </c>
      <c r="L940" s="17">
        <v>4.35</v>
      </c>
      <c r="M940" s="40" t="s">
        <v>367</v>
      </c>
      <c r="N940" s="40" t="s">
        <v>6327</v>
      </c>
      <c r="O940" s="76" t="s">
        <v>6328</v>
      </c>
      <c r="P940" s="17" t="s">
        <v>4202</v>
      </c>
      <c r="Q940" s="17" t="s">
        <v>4202</v>
      </c>
      <c r="R940" s="17" t="str">
        <f>VLOOKUP(O940,'[11]2019年11月-2020年3月31新贷款人员'!$O$55:$R$950,4,FALSE)</f>
        <v>刘松林</v>
      </c>
      <c r="S940" s="17" t="str">
        <f>VLOOKUP(O940,'[11]2019年11月-2020年3月31新贷款人员'!$O$55:$S$950,5,FALSE)</f>
        <v>623059137801332882</v>
      </c>
      <c r="T940" s="9"/>
    </row>
    <row r="941" customHeight="1" spans="1:20">
      <c r="A941" s="17">
        <v>938</v>
      </c>
      <c r="B941" s="17" t="s">
        <v>65</v>
      </c>
      <c r="C941" s="40" t="s">
        <v>6329</v>
      </c>
      <c r="D941" s="40" t="s">
        <v>1794</v>
      </c>
      <c r="E941" s="17">
        <v>4.35</v>
      </c>
      <c r="F941" s="41">
        <v>5000</v>
      </c>
      <c r="G941" s="42">
        <v>20200326</v>
      </c>
      <c r="H941" s="42">
        <v>20210326</v>
      </c>
      <c r="I941" s="17">
        <v>3.02</v>
      </c>
      <c r="J941" s="30">
        <v>20200331</v>
      </c>
      <c r="K941" s="17" t="s">
        <v>4199</v>
      </c>
      <c r="L941" s="17">
        <v>4.35</v>
      </c>
      <c r="M941" s="40" t="s">
        <v>367</v>
      </c>
      <c r="N941" s="40" t="s">
        <v>6329</v>
      </c>
      <c r="O941" s="76" t="s">
        <v>6330</v>
      </c>
      <c r="P941" s="17" t="s">
        <v>4202</v>
      </c>
      <c r="Q941" s="17" t="s">
        <v>4202</v>
      </c>
      <c r="R941" s="17" t="str">
        <f>VLOOKUP(O941,'[11]2019年11月-2020年3月31新贷款人员'!$O$55:$R$950,4,FALSE)</f>
        <v>范纯中</v>
      </c>
      <c r="S941" s="74" t="str">
        <f>VLOOKUP(O941,'[11]2019年11月-2020年3月31新贷款人员'!$O$55:$S$950,5,FALSE)</f>
        <v>623059137801647412</v>
      </c>
      <c r="T941" s="9"/>
    </row>
    <row r="942" customHeight="1" spans="1:20">
      <c r="A942" s="17">
        <v>939</v>
      </c>
      <c r="B942" s="17" t="s">
        <v>65</v>
      </c>
      <c r="C942" s="40" t="s">
        <v>6329</v>
      </c>
      <c r="D942" s="40" t="s">
        <v>1795</v>
      </c>
      <c r="E942" s="17">
        <v>4.35</v>
      </c>
      <c r="F942" s="41">
        <v>5000</v>
      </c>
      <c r="G942" s="42">
        <v>20200326</v>
      </c>
      <c r="H942" s="42">
        <v>20210326</v>
      </c>
      <c r="I942" s="17">
        <v>3.02</v>
      </c>
      <c r="J942" s="30">
        <v>20200331</v>
      </c>
      <c r="K942" s="17" t="s">
        <v>4199</v>
      </c>
      <c r="L942" s="17">
        <v>4.35</v>
      </c>
      <c r="M942" s="40" t="s">
        <v>367</v>
      </c>
      <c r="N942" s="40" t="s">
        <v>6329</v>
      </c>
      <c r="O942" s="76" t="s">
        <v>6331</v>
      </c>
      <c r="P942" s="17" t="s">
        <v>4202</v>
      </c>
      <c r="Q942" s="17" t="s">
        <v>4202</v>
      </c>
      <c r="R942" s="17" t="str">
        <f>VLOOKUP(O942,'[11]2019年11月-2020年3月31新贷款人员'!$O$55:$R$950,4,FALSE)</f>
        <v>范永进</v>
      </c>
      <c r="S942" s="74" t="str">
        <f>VLOOKUP(O942,'[11]2019年11月-2020年3月31新贷款人员'!$O$55:$S$950,5,FALSE)</f>
        <v>623059137802663517</v>
      </c>
      <c r="T942" s="9"/>
    </row>
    <row r="943" customHeight="1" spans="1:20">
      <c r="A943" s="17">
        <v>940</v>
      </c>
      <c r="B943" s="17" t="s">
        <v>65</v>
      </c>
      <c r="C943" s="40" t="s">
        <v>4631</v>
      </c>
      <c r="D943" s="40" t="s">
        <v>1796</v>
      </c>
      <c r="E943" s="17">
        <v>4.35</v>
      </c>
      <c r="F943" s="41">
        <v>5000</v>
      </c>
      <c r="G943" s="42">
        <v>20200326</v>
      </c>
      <c r="H943" s="42">
        <v>20210326</v>
      </c>
      <c r="I943" s="17">
        <v>3.02</v>
      </c>
      <c r="J943" s="30">
        <v>20200331</v>
      </c>
      <c r="K943" s="17" t="s">
        <v>4199</v>
      </c>
      <c r="L943" s="17">
        <v>4.35</v>
      </c>
      <c r="M943" s="40" t="s">
        <v>27</v>
      </c>
      <c r="N943" s="40" t="s">
        <v>4631</v>
      </c>
      <c r="O943" s="76" t="s">
        <v>6332</v>
      </c>
      <c r="P943" s="17" t="s">
        <v>4202</v>
      </c>
      <c r="Q943" s="17" t="s">
        <v>4202</v>
      </c>
      <c r="R943" s="17" t="str">
        <f>VLOOKUP(O943,'[11]2019年11月-2020年3月31新贷款人员'!$O$55:$R$950,4,FALSE)</f>
        <v>孙文明</v>
      </c>
      <c r="S943" s="74" t="str">
        <f>VLOOKUP(O943,'[11]2019年11月-2020年3月31新贷款人员'!$O$55:$S$950,5,FALSE)</f>
        <v>623059137801757302</v>
      </c>
      <c r="T943" s="9"/>
    </row>
    <row r="944" customHeight="1" spans="1:20">
      <c r="A944" s="17">
        <v>941</v>
      </c>
      <c r="B944" s="17" t="s">
        <v>65</v>
      </c>
      <c r="C944" s="40" t="s">
        <v>6333</v>
      </c>
      <c r="D944" s="40" t="s">
        <v>1797</v>
      </c>
      <c r="E944" s="17">
        <v>4.35</v>
      </c>
      <c r="F944" s="41">
        <v>10000</v>
      </c>
      <c r="G944" s="42">
        <v>20200327</v>
      </c>
      <c r="H944" s="42">
        <v>20210327</v>
      </c>
      <c r="I944" s="17">
        <v>4.83</v>
      </c>
      <c r="J944" s="30">
        <v>20200331</v>
      </c>
      <c r="K944" s="17" t="s">
        <v>4199</v>
      </c>
      <c r="L944" s="17">
        <v>4.35</v>
      </c>
      <c r="M944" s="40" t="s">
        <v>1569</v>
      </c>
      <c r="N944" s="40" t="s">
        <v>6333</v>
      </c>
      <c r="O944" s="76" t="s">
        <v>6334</v>
      </c>
      <c r="P944" s="17" t="s">
        <v>4202</v>
      </c>
      <c r="Q944" s="17" t="s">
        <v>4202</v>
      </c>
      <c r="R944" s="17" t="str">
        <f>VLOOKUP(O944,'[11]2019年11月-2020年3月31新贷款人员'!$O$55:$R$950,4,FALSE)</f>
        <v>时广全</v>
      </c>
      <c r="S944" s="74" t="str">
        <f>VLOOKUP(O944,'[11]2019年11月-2020年3月31新贷款人员'!$O$55:$S$950,5,FALSE)</f>
        <v>623059137800214636</v>
      </c>
      <c r="T944" s="9"/>
    </row>
    <row r="945" customHeight="1" spans="1:20">
      <c r="A945" s="17">
        <v>942</v>
      </c>
      <c r="B945" s="17" t="s">
        <v>65</v>
      </c>
      <c r="C945" s="40" t="s">
        <v>4631</v>
      </c>
      <c r="D945" s="40" t="s">
        <v>1798</v>
      </c>
      <c r="E945" s="17">
        <v>4.35</v>
      </c>
      <c r="F945" s="41">
        <v>5000</v>
      </c>
      <c r="G945" s="42">
        <v>20200327</v>
      </c>
      <c r="H945" s="42">
        <v>20210327</v>
      </c>
      <c r="I945" s="17">
        <v>2.42</v>
      </c>
      <c r="J945" s="30">
        <v>20200331</v>
      </c>
      <c r="K945" s="17" t="s">
        <v>4199</v>
      </c>
      <c r="L945" s="17">
        <v>4.35</v>
      </c>
      <c r="M945" s="40" t="s">
        <v>367</v>
      </c>
      <c r="N945" s="40" t="s">
        <v>4631</v>
      </c>
      <c r="O945" s="76" t="s">
        <v>6335</v>
      </c>
      <c r="P945" s="17" t="s">
        <v>4202</v>
      </c>
      <c r="Q945" s="17" t="s">
        <v>4202</v>
      </c>
      <c r="R945" s="17" t="str">
        <f>VLOOKUP(O945,'[11]2019年11月-2020年3月31新贷款人员'!$O$55:$R$950,4,FALSE)</f>
        <v>艾中华</v>
      </c>
      <c r="S945" s="74" t="str">
        <f>VLOOKUP(O945,'[11]2019年11月-2020年3月31新贷款人员'!$O$55:$S$950,5,FALSE)</f>
        <v>623059137803068880</v>
      </c>
      <c r="T945" s="9"/>
    </row>
    <row r="946" customHeight="1" spans="1:20">
      <c r="A946" s="17">
        <v>943</v>
      </c>
      <c r="B946" s="17" t="s">
        <v>65</v>
      </c>
      <c r="C946" s="40" t="s">
        <v>6327</v>
      </c>
      <c r="D946" s="17" t="s">
        <v>1799</v>
      </c>
      <c r="E946" s="17">
        <v>4.35</v>
      </c>
      <c r="F946" s="41">
        <v>50000</v>
      </c>
      <c r="G946" s="42">
        <v>20200327</v>
      </c>
      <c r="H946" s="42">
        <v>20210327</v>
      </c>
      <c r="I946" s="17">
        <v>24.17</v>
      </c>
      <c r="J946" s="30">
        <v>20200331</v>
      </c>
      <c r="K946" s="17" t="s">
        <v>4199</v>
      </c>
      <c r="L946" s="17">
        <v>4.35</v>
      </c>
      <c r="M946" s="40" t="s">
        <v>367</v>
      </c>
      <c r="N946" s="40" t="s">
        <v>6327</v>
      </c>
      <c r="O946" s="76" t="s">
        <v>6336</v>
      </c>
      <c r="P946" s="17" t="s">
        <v>4202</v>
      </c>
      <c r="Q946" s="17" t="s">
        <v>4202</v>
      </c>
      <c r="R946" s="17" t="str">
        <f>VLOOKUP(O946,'[11]2019年11月-2020年3月31新贷款人员'!$O$55:$R$950,4,FALSE)</f>
        <v>李雪萍</v>
      </c>
      <c r="S946" s="17" t="str">
        <f>VLOOKUP(O946,'[11]2019年11月-2020年3月31新贷款人员'!$O$55:$S$950,5,FALSE)</f>
        <v>623059137801320226</v>
      </c>
      <c r="T946" s="9"/>
    </row>
    <row r="947" customHeight="1" spans="1:20">
      <c r="A947" s="17">
        <v>944</v>
      </c>
      <c r="B947" s="17" t="s">
        <v>65</v>
      </c>
      <c r="C947" s="40" t="s">
        <v>6337</v>
      </c>
      <c r="D947" s="17" t="s">
        <v>1800</v>
      </c>
      <c r="E947" s="17">
        <v>4.35</v>
      </c>
      <c r="F947" s="41">
        <v>3000</v>
      </c>
      <c r="G947" s="42">
        <v>20200327</v>
      </c>
      <c r="H947" s="42">
        <v>20210327</v>
      </c>
      <c r="I947" s="17">
        <v>1.45</v>
      </c>
      <c r="J947" s="30">
        <v>20200331</v>
      </c>
      <c r="K947" s="17" t="s">
        <v>4199</v>
      </c>
      <c r="L947" s="17">
        <v>4.35</v>
      </c>
      <c r="M947" s="40" t="s">
        <v>367</v>
      </c>
      <c r="N947" s="40" t="s">
        <v>6337</v>
      </c>
      <c r="O947" s="76" t="s">
        <v>6338</v>
      </c>
      <c r="P947" s="17" t="s">
        <v>4202</v>
      </c>
      <c r="Q947" s="17" t="s">
        <v>4202</v>
      </c>
      <c r="R947" s="17" t="str">
        <f>VLOOKUP(O947,'[11]2019年11月-2020年3月31新贷款人员'!$O$55:$R$950,4,FALSE)</f>
        <v>张明军</v>
      </c>
      <c r="S947" s="74" t="str">
        <f>VLOOKUP(O947,'[11]2019年11月-2020年3月31新贷款人员'!$O$55:$S$950,5,FALSE)</f>
        <v>623059137802297308</v>
      </c>
      <c r="T947" s="9"/>
    </row>
    <row r="948" customHeight="1" spans="1:20">
      <c r="A948" s="17">
        <v>945</v>
      </c>
      <c r="B948" s="17" t="s">
        <v>65</v>
      </c>
      <c r="C948" s="40" t="s">
        <v>6339</v>
      </c>
      <c r="D948" s="17" t="s">
        <v>1801</v>
      </c>
      <c r="E948" s="17">
        <v>4.35</v>
      </c>
      <c r="F948" s="41">
        <v>3000</v>
      </c>
      <c r="G948" s="42">
        <v>20200327</v>
      </c>
      <c r="H948" s="42">
        <v>20210327</v>
      </c>
      <c r="I948" s="17">
        <v>1.45</v>
      </c>
      <c r="J948" s="30">
        <v>20200331</v>
      </c>
      <c r="K948" s="17" t="s">
        <v>4199</v>
      </c>
      <c r="L948" s="17">
        <v>4.35</v>
      </c>
      <c r="M948" s="40" t="s">
        <v>367</v>
      </c>
      <c r="N948" s="40" t="s">
        <v>6339</v>
      </c>
      <c r="O948" s="40" t="s">
        <v>6340</v>
      </c>
      <c r="P948" s="17" t="s">
        <v>4202</v>
      </c>
      <c r="Q948" s="17" t="s">
        <v>4202</v>
      </c>
      <c r="R948" s="17" t="str">
        <f>VLOOKUP(O948,'[11]2019年11月-2020年3月31新贷款人员'!$O$55:$R$950,4,FALSE)</f>
        <v>于桂荣</v>
      </c>
      <c r="S948" s="74" t="str">
        <f>VLOOKUP(O948,'[11]2019年11月-2020年3月31新贷款人员'!$O$55:$S$950,5,FALSE)</f>
        <v>623059137802663210</v>
      </c>
      <c r="T948" s="9"/>
    </row>
    <row r="949" customHeight="1" spans="1:20">
      <c r="A949" s="17">
        <v>946</v>
      </c>
      <c r="B949" s="17" t="s">
        <v>65</v>
      </c>
      <c r="C949" s="40" t="s">
        <v>4307</v>
      </c>
      <c r="D949" s="42" t="s">
        <v>1802</v>
      </c>
      <c r="E949" s="17">
        <v>4.35</v>
      </c>
      <c r="F949" s="41">
        <v>5000</v>
      </c>
      <c r="G949" s="42">
        <v>20200330</v>
      </c>
      <c r="H949" s="42">
        <v>20210330</v>
      </c>
      <c r="I949" s="17">
        <v>0.6</v>
      </c>
      <c r="J949" s="30">
        <v>20200331</v>
      </c>
      <c r="K949" s="17" t="s">
        <v>4199</v>
      </c>
      <c r="L949" s="17">
        <v>4.35</v>
      </c>
      <c r="M949" s="40" t="s">
        <v>27</v>
      </c>
      <c r="N949" s="40" t="s">
        <v>4307</v>
      </c>
      <c r="O949" s="76" t="s">
        <v>6341</v>
      </c>
      <c r="P949" s="17" t="s">
        <v>4202</v>
      </c>
      <c r="Q949" s="17" t="s">
        <v>4202</v>
      </c>
      <c r="R949" s="17" t="str">
        <f>VLOOKUP(O949,'[11]2019年11月-2020年3月31新贷款人员'!$O$55:$R$950,4,FALSE)</f>
        <v>闫桂敏</v>
      </c>
      <c r="S949" s="74" t="str">
        <f>VLOOKUP(O949,'[11]2019年11月-2020年3月31新贷款人员'!$O$55:$S$950,5,FALSE)</f>
        <v>623059137803801611</v>
      </c>
      <c r="T949" s="9"/>
    </row>
    <row r="950" customHeight="1" spans="1:20">
      <c r="A950" s="17">
        <v>947</v>
      </c>
      <c r="B950" s="17" t="s">
        <v>56</v>
      </c>
      <c r="C950" s="17" t="s">
        <v>6342</v>
      </c>
      <c r="D950" s="17" t="s">
        <v>2576</v>
      </c>
      <c r="E950" s="17" t="s">
        <v>163</v>
      </c>
      <c r="F950" s="19">
        <v>10000</v>
      </c>
      <c r="G950" s="30" t="s">
        <v>1766</v>
      </c>
      <c r="H950" s="30" t="s">
        <v>1767</v>
      </c>
      <c r="I950" s="24">
        <v>4.83333333333333</v>
      </c>
      <c r="J950" s="30">
        <v>2020331</v>
      </c>
      <c r="K950" s="17" t="s">
        <v>4199</v>
      </c>
      <c r="L950" s="17" t="s">
        <v>163</v>
      </c>
      <c r="M950" s="17" t="s">
        <v>27</v>
      </c>
      <c r="N950" s="17" t="s">
        <v>6342</v>
      </c>
      <c r="O950" s="17" t="s">
        <v>6343</v>
      </c>
      <c r="P950" s="17" t="s">
        <v>4202</v>
      </c>
      <c r="Q950" s="17" t="s">
        <v>4202</v>
      </c>
      <c r="R950" s="17" t="str">
        <f>VLOOKUP(O950,[14]Sheet2!$O$4:$R$93,4,FALSE)</f>
        <v>彭新运</v>
      </c>
      <c r="S950" s="74" t="str">
        <f>VLOOKUP(O950,[14]Sheet2!$O$4:$S$93,5,FALSE)</f>
        <v>623059137803627487</v>
      </c>
      <c r="T950" s="9"/>
    </row>
    <row r="951" customHeight="1" spans="1:20">
      <c r="A951" s="17">
        <v>948</v>
      </c>
      <c r="B951" s="17" t="s">
        <v>28</v>
      </c>
      <c r="C951" s="17" t="s">
        <v>6344</v>
      </c>
      <c r="D951" s="17" t="s">
        <v>1717</v>
      </c>
      <c r="E951" s="17">
        <v>4.35</v>
      </c>
      <c r="F951" s="19">
        <v>20000</v>
      </c>
      <c r="G951" s="30" t="s">
        <v>1718</v>
      </c>
      <c r="H951" s="30" t="s">
        <v>1719</v>
      </c>
      <c r="I951" s="24">
        <v>350.416666666667</v>
      </c>
      <c r="J951" s="77" t="s">
        <v>2057</v>
      </c>
      <c r="K951" s="17" t="s">
        <v>4199</v>
      </c>
      <c r="L951" s="17">
        <v>4.35</v>
      </c>
      <c r="M951" s="17" t="s">
        <v>367</v>
      </c>
      <c r="N951" s="17" t="s">
        <v>6345</v>
      </c>
      <c r="O951" s="17" t="s">
        <v>6346</v>
      </c>
      <c r="P951" s="17" t="s">
        <v>4202</v>
      </c>
      <c r="Q951" s="17" t="s">
        <v>4202</v>
      </c>
      <c r="R951" s="17" t="str">
        <f>VLOOKUP(O951,'[6]2019年11月-2020年3月31新贷款人员'!$O$953:$R$1000,4,FALSE)</f>
        <v>王留宗</v>
      </c>
      <c r="S951" s="74" t="str">
        <f>VLOOKUP(O951,'[6]2019年11月-2020年3月31新贷款人员'!$O$953:$S$1000,5,FALSE)</f>
        <v>623059137802198001</v>
      </c>
      <c r="T951" s="9" t="s">
        <v>6347</v>
      </c>
    </row>
    <row r="952" customHeight="1" spans="1:20">
      <c r="A952" s="17">
        <v>949</v>
      </c>
      <c r="B952" s="17" t="s">
        <v>28</v>
      </c>
      <c r="C952" s="17" t="s">
        <v>6348</v>
      </c>
      <c r="D952" s="17" t="s">
        <v>1724</v>
      </c>
      <c r="E952" s="17">
        <v>4.35</v>
      </c>
      <c r="F952" s="19">
        <v>30000</v>
      </c>
      <c r="G952" s="30" t="s">
        <v>1721</v>
      </c>
      <c r="H952" s="30" t="s">
        <v>1722</v>
      </c>
      <c r="I952" s="24">
        <v>522</v>
      </c>
      <c r="J952" s="77" t="s">
        <v>2057</v>
      </c>
      <c r="K952" s="17" t="s">
        <v>4199</v>
      </c>
      <c r="L952" s="17">
        <v>4.35</v>
      </c>
      <c r="M952" s="17" t="s">
        <v>367</v>
      </c>
      <c r="N952" s="17" t="s">
        <v>6349</v>
      </c>
      <c r="O952" s="17" t="s">
        <v>6350</v>
      </c>
      <c r="P952" s="17" t="s">
        <v>4202</v>
      </c>
      <c r="Q952" s="17" t="s">
        <v>4202</v>
      </c>
      <c r="R952" s="17" t="str">
        <f>VLOOKUP(O952,'[6]2019年11月-2020年3月31新贷款人员'!$O$953:$R$1000,4,FALSE)</f>
        <v>韩建设</v>
      </c>
      <c r="S952" s="74" t="str">
        <f>VLOOKUP(O952,'[6]2019年11月-2020年3月31新贷款人员'!$O$953:$S$1000,5,FALSE)</f>
        <v>623059137802155786</v>
      </c>
      <c r="T952" s="9"/>
    </row>
    <row r="953" customHeight="1" spans="1:20">
      <c r="A953" s="17">
        <v>950</v>
      </c>
      <c r="B953" s="17" t="s">
        <v>28</v>
      </c>
      <c r="C953" s="17" t="s">
        <v>6344</v>
      </c>
      <c r="D953" s="17" t="s">
        <v>1723</v>
      </c>
      <c r="E953" s="17">
        <v>4.35</v>
      </c>
      <c r="F953" s="19">
        <v>20000</v>
      </c>
      <c r="G953" s="30" t="s">
        <v>1721</v>
      </c>
      <c r="H953" s="30" t="s">
        <v>1722</v>
      </c>
      <c r="I953" s="24">
        <v>348</v>
      </c>
      <c r="J953" s="77" t="s">
        <v>2057</v>
      </c>
      <c r="K953" s="17" t="s">
        <v>4199</v>
      </c>
      <c r="L953" s="17">
        <v>4.35</v>
      </c>
      <c r="M953" s="17" t="s">
        <v>367</v>
      </c>
      <c r="N953" s="17" t="s">
        <v>6351</v>
      </c>
      <c r="O953" s="17" t="s">
        <v>6352</v>
      </c>
      <c r="P953" s="17" t="s">
        <v>4202</v>
      </c>
      <c r="Q953" s="17" t="s">
        <v>4202</v>
      </c>
      <c r="R953" s="17" t="str">
        <f>VLOOKUP(O953,'[6]2019年11月-2020年3月31新贷款人员'!$O$953:$R$1000,4,FALSE)</f>
        <v>吴苗苗</v>
      </c>
      <c r="S953" s="74" t="str">
        <f>VLOOKUP(O953,'[6]2019年11月-2020年3月31新贷款人员'!$O$953:$S$1000,5,FALSE)</f>
        <v>00000200273553783889</v>
      </c>
      <c r="T953" s="9"/>
    </row>
    <row r="954" customHeight="1" spans="1:20">
      <c r="A954" s="17">
        <v>951</v>
      </c>
      <c r="B954" s="17" t="s">
        <v>28</v>
      </c>
      <c r="C954" s="17" t="s">
        <v>6057</v>
      </c>
      <c r="D954" s="17" t="s">
        <v>1720</v>
      </c>
      <c r="E954" s="17">
        <v>4.35</v>
      </c>
      <c r="F954" s="19">
        <v>10000</v>
      </c>
      <c r="G954" s="30" t="s">
        <v>1721</v>
      </c>
      <c r="H954" s="30" t="s">
        <v>1722</v>
      </c>
      <c r="I954" s="24">
        <v>174</v>
      </c>
      <c r="J954" s="77" t="s">
        <v>2057</v>
      </c>
      <c r="K954" s="17" t="s">
        <v>4199</v>
      </c>
      <c r="L954" s="17">
        <v>4.35</v>
      </c>
      <c r="M954" s="17" t="s">
        <v>367</v>
      </c>
      <c r="N954" s="17" t="s">
        <v>6353</v>
      </c>
      <c r="O954" s="17" t="s">
        <v>6354</v>
      </c>
      <c r="P954" s="17" t="s">
        <v>4202</v>
      </c>
      <c r="Q954" s="17" t="s">
        <v>4202</v>
      </c>
      <c r="R954" s="17" t="str">
        <f>VLOOKUP(O954,'[6]2019年11月-2020年3月31新贷款人员'!$O$953:$R$1000,4,FALSE)</f>
        <v>刘东升</v>
      </c>
      <c r="S954" s="74" t="str">
        <f>VLOOKUP(O954,'[6]2019年11月-2020年3月31新贷款人员'!$O$953:$S$1000,5,FALSE)</f>
        <v>623059137802754548</v>
      </c>
      <c r="T954" s="9"/>
    </row>
    <row r="955" customHeight="1" spans="1:20">
      <c r="A955" s="17">
        <v>952</v>
      </c>
      <c r="B955" s="17" t="s">
        <v>28</v>
      </c>
      <c r="C955" s="17" t="s">
        <v>6355</v>
      </c>
      <c r="D955" s="17" t="s">
        <v>304</v>
      </c>
      <c r="E955" s="17">
        <v>4.35</v>
      </c>
      <c r="F955" s="19">
        <v>50000</v>
      </c>
      <c r="G955" s="30" t="s">
        <v>123</v>
      </c>
      <c r="H955" s="30" t="s">
        <v>124</v>
      </c>
      <c r="I955" s="24">
        <v>839.791666666667</v>
      </c>
      <c r="J955" s="77" t="s">
        <v>2057</v>
      </c>
      <c r="K955" s="17" t="s">
        <v>4199</v>
      </c>
      <c r="L955" s="17">
        <v>4.35</v>
      </c>
      <c r="M955" s="17" t="s">
        <v>367</v>
      </c>
      <c r="N955" s="17" t="s">
        <v>6356</v>
      </c>
      <c r="O955" s="17" t="s">
        <v>6357</v>
      </c>
      <c r="P955" s="17" t="s">
        <v>4202</v>
      </c>
      <c r="Q955" s="17" t="s">
        <v>4202</v>
      </c>
      <c r="R955" s="17" t="str">
        <f>VLOOKUP(O955,'[6]2019年11月-2020年3月31新贷款人员'!$O$953:$R$1000,4,FALSE)</f>
        <v>魏至夷</v>
      </c>
      <c r="S955" s="74" t="str">
        <f>VLOOKUP(O955,'[6]2019年11月-2020年3月31新贷款人员'!$O$953:$S$1000,5,FALSE)</f>
        <v>623059137803516953</v>
      </c>
      <c r="T955" s="9"/>
    </row>
    <row r="956" customHeight="1" spans="1:20">
      <c r="A956" s="17">
        <v>953</v>
      </c>
      <c r="B956" s="17" t="s">
        <v>28</v>
      </c>
      <c r="C956" s="17" t="s">
        <v>6348</v>
      </c>
      <c r="D956" s="17" t="s">
        <v>1725</v>
      </c>
      <c r="E956" s="17">
        <v>4.35</v>
      </c>
      <c r="F956" s="19">
        <v>20000</v>
      </c>
      <c r="G956" s="30" t="s">
        <v>501</v>
      </c>
      <c r="H956" s="30" t="s">
        <v>502</v>
      </c>
      <c r="I956" s="24">
        <v>333.5</v>
      </c>
      <c r="J956" s="77" t="s">
        <v>2057</v>
      </c>
      <c r="K956" s="17" t="s">
        <v>4199</v>
      </c>
      <c r="L956" s="17">
        <v>4.35</v>
      </c>
      <c r="M956" s="17" t="s">
        <v>367</v>
      </c>
      <c r="N956" s="17" t="s">
        <v>6358</v>
      </c>
      <c r="O956" s="17" t="s">
        <v>6359</v>
      </c>
      <c r="P956" s="17" t="s">
        <v>4202</v>
      </c>
      <c r="Q956" s="17" t="s">
        <v>4202</v>
      </c>
      <c r="R956" s="17" t="str">
        <f>VLOOKUP(O956,'[6]2019年11月-2020年3月31新贷款人员'!$O$953:$R$1000,4,FALSE)</f>
        <v>韩春理</v>
      </c>
      <c r="S956" s="74" t="str">
        <f>VLOOKUP(O956,'[6]2019年11月-2020年3月31新贷款人员'!$O$953:$S$1000,5,FALSE)</f>
        <v>623059137802198704</v>
      </c>
      <c r="T956" s="9"/>
    </row>
    <row r="957" customHeight="1" spans="1:20">
      <c r="A957" s="17">
        <v>954</v>
      </c>
      <c r="B957" s="17" t="s">
        <v>28</v>
      </c>
      <c r="C957" s="42" t="s">
        <v>6339</v>
      </c>
      <c r="D957" s="42" t="s">
        <v>3764</v>
      </c>
      <c r="E957" s="17">
        <v>4.35</v>
      </c>
      <c r="F957" s="19">
        <v>20000</v>
      </c>
      <c r="G957" s="30" t="s">
        <v>501</v>
      </c>
      <c r="H957" s="30" t="s">
        <v>502</v>
      </c>
      <c r="I957" s="24">
        <v>282.75</v>
      </c>
      <c r="J957" s="30" t="s">
        <v>6360</v>
      </c>
      <c r="K957" s="17" t="s">
        <v>4333</v>
      </c>
      <c r="L957" s="17">
        <v>4.35</v>
      </c>
      <c r="M957" s="17" t="s">
        <v>367</v>
      </c>
      <c r="N957" s="42" t="s">
        <v>6361</v>
      </c>
      <c r="O957" s="42" t="s">
        <v>6362</v>
      </c>
      <c r="P957" s="17" t="s">
        <v>4202</v>
      </c>
      <c r="Q957" s="17" t="s">
        <v>4202</v>
      </c>
      <c r="R957" s="17" t="str">
        <f>VLOOKUP(O957,'[6]2019年11月-2020年3月31新贷款人员'!$O$953:$R$1000,4,FALSE)</f>
        <v>李长波</v>
      </c>
      <c r="S957" s="74" t="str">
        <f>VLOOKUP(O957,'[6]2019年11月-2020年3月31新贷款人员'!$O$953:$S$1000,5,FALSE)</f>
        <v>623059137803735090</v>
      </c>
      <c r="T957" s="9"/>
    </row>
    <row r="958" customHeight="1" spans="1:20">
      <c r="A958" s="17">
        <v>955</v>
      </c>
      <c r="B958" s="17" t="s">
        <v>28</v>
      </c>
      <c r="C958" s="17" t="s">
        <v>6363</v>
      </c>
      <c r="D958" s="17" t="s">
        <v>274</v>
      </c>
      <c r="E958" s="17">
        <v>4.35</v>
      </c>
      <c r="F958" s="19">
        <v>10000</v>
      </c>
      <c r="G958" s="30" t="s">
        <v>127</v>
      </c>
      <c r="H958" s="30" t="s">
        <v>128</v>
      </c>
      <c r="I958" s="24">
        <v>165.541666666667</v>
      </c>
      <c r="J958" s="77" t="s">
        <v>2057</v>
      </c>
      <c r="K958" s="17" t="s">
        <v>4199</v>
      </c>
      <c r="L958" s="17">
        <v>4.35</v>
      </c>
      <c r="M958" s="17" t="s">
        <v>367</v>
      </c>
      <c r="N958" s="17" t="s">
        <v>6364</v>
      </c>
      <c r="O958" s="17" t="s">
        <v>6365</v>
      </c>
      <c r="P958" s="17" t="s">
        <v>4202</v>
      </c>
      <c r="Q958" s="17" t="s">
        <v>4202</v>
      </c>
      <c r="R958" s="17" t="str">
        <f>VLOOKUP(O958,'[6]2019年11月-2020年3月31新贷款人员'!$O$953:$R$1000,4,FALSE)</f>
        <v>谢建民</v>
      </c>
      <c r="S958" s="74" t="str">
        <f>VLOOKUP(O958,'[6]2019年11月-2020年3月31新贷款人员'!$O$953:$S$1000,5,FALSE)</f>
        <v>00000024779483780889</v>
      </c>
      <c r="T958" s="9"/>
    </row>
    <row r="959" customHeight="1" spans="1:20">
      <c r="A959" s="17">
        <v>956</v>
      </c>
      <c r="B959" s="17" t="s">
        <v>28</v>
      </c>
      <c r="C959" s="17" t="s">
        <v>6363</v>
      </c>
      <c r="D959" s="17" t="s">
        <v>1726</v>
      </c>
      <c r="E959" s="17">
        <v>4.35</v>
      </c>
      <c r="F959" s="19">
        <v>10000</v>
      </c>
      <c r="G959" s="30" t="s">
        <v>127</v>
      </c>
      <c r="H959" s="30" t="s">
        <v>128</v>
      </c>
      <c r="I959" s="24">
        <v>165.541666666667</v>
      </c>
      <c r="J959" s="77" t="s">
        <v>2057</v>
      </c>
      <c r="K959" s="17" t="s">
        <v>4199</v>
      </c>
      <c r="L959" s="17">
        <v>4.35</v>
      </c>
      <c r="M959" s="17" t="s">
        <v>367</v>
      </c>
      <c r="N959" s="17" t="s">
        <v>6364</v>
      </c>
      <c r="O959" s="17" t="s">
        <v>6366</v>
      </c>
      <c r="P959" s="17" t="s">
        <v>4202</v>
      </c>
      <c r="Q959" s="17" t="s">
        <v>4202</v>
      </c>
      <c r="R959" s="17" t="str">
        <f>VLOOKUP(O959,'[6]2019年11月-2020年3月31新贷款人员'!$O$953:$R$1000,4,FALSE)</f>
        <v>谢严利</v>
      </c>
      <c r="S959" s="74" t="str">
        <f>VLOOKUP(O959,'[6]2019年11月-2020年3月31新贷款人员'!$O$953:$S$1000,5,FALSE)</f>
        <v>37808002100009591</v>
      </c>
      <c r="T959" s="9"/>
    </row>
    <row r="960" customHeight="1" spans="1:20">
      <c r="A960" s="17">
        <v>957</v>
      </c>
      <c r="B960" s="17" t="s">
        <v>28</v>
      </c>
      <c r="C960" s="42" t="s">
        <v>5904</v>
      </c>
      <c r="D960" s="42" t="s">
        <v>295</v>
      </c>
      <c r="E960" s="17">
        <v>4.35</v>
      </c>
      <c r="F960" s="19">
        <v>10000</v>
      </c>
      <c r="G960" s="30" t="s">
        <v>127</v>
      </c>
      <c r="H960" s="30" t="s">
        <v>128</v>
      </c>
      <c r="I960" s="24">
        <v>65.25</v>
      </c>
      <c r="J960" s="30" t="s">
        <v>6367</v>
      </c>
      <c r="K960" s="17" t="s">
        <v>4333</v>
      </c>
      <c r="L960" s="17">
        <v>4.35</v>
      </c>
      <c r="M960" s="17" t="s">
        <v>367</v>
      </c>
      <c r="N960" s="42" t="s">
        <v>6368</v>
      </c>
      <c r="O960" s="42" t="s">
        <v>6369</v>
      </c>
      <c r="P960" s="17" t="s">
        <v>4202</v>
      </c>
      <c r="Q960" s="17" t="s">
        <v>4202</v>
      </c>
      <c r="R960" s="17" t="str">
        <f>VLOOKUP(O960,'[6]2019年11月-2020年3月31新贷款人员'!$O$953:$R$1000,4,FALSE)</f>
        <v>严玲</v>
      </c>
      <c r="S960" s="74" t="str">
        <f>VLOOKUP(O960,'[6]2019年11月-2020年3月31新贷款人员'!$O$953:$S$1000,5,FALSE)</f>
        <v>623059137801622969</v>
      </c>
      <c r="T960" s="9"/>
    </row>
    <row r="961" customHeight="1" spans="1:20">
      <c r="A961" s="17">
        <v>958</v>
      </c>
      <c r="B961" s="17" t="s">
        <v>28</v>
      </c>
      <c r="C961" s="17" t="s">
        <v>6363</v>
      </c>
      <c r="D961" s="17" t="s">
        <v>1727</v>
      </c>
      <c r="E961" s="17">
        <v>4.35</v>
      </c>
      <c r="F961" s="19">
        <v>50000</v>
      </c>
      <c r="G961" s="30" t="s">
        <v>1728</v>
      </c>
      <c r="H961" s="30" t="s">
        <v>1729</v>
      </c>
      <c r="I961" s="24">
        <v>797.5</v>
      </c>
      <c r="J961" s="77" t="s">
        <v>2057</v>
      </c>
      <c r="K961" s="17" t="s">
        <v>4199</v>
      </c>
      <c r="L961" s="17">
        <v>4.35</v>
      </c>
      <c r="M961" s="17" t="s">
        <v>1580</v>
      </c>
      <c r="N961" s="17" t="s">
        <v>6370</v>
      </c>
      <c r="O961" s="17" t="s">
        <v>6371</v>
      </c>
      <c r="P961" s="17" t="s">
        <v>4202</v>
      </c>
      <c r="Q961" s="17" t="s">
        <v>4202</v>
      </c>
      <c r="R961" s="17" t="str">
        <f>VLOOKUP(O961,'[6]2019年11月-2020年3月31新贷款人员'!$O$953:$R$1000,4,FALSE)</f>
        <v>谷安政</v>
      </c>
      <c r="S961" s="74" t="str">
        <f>VLOOKUP(O961,'[6]2019年11月-2020年3月31新贷款人员'!$O$953:$S$1000,5,FALSE)</f>
        <v>621585137800009355</v>
      </c>
      <c r="T961" s="9"/>
    </row>
    <row r="962" customHeight="1" spans="1:20">
      <c r="A962" s="17">
        <v>959</v>
      </c>
      <c r="B962" s="17" t="s">
        <v>28</v>
      </c>
      <c r="C962" s="17" t="s">
        <v>6372</v>
      </c>
      <c r="D962" s="17" t="s">
        <v>1730</v>
      </c>
      <c r="E962" s="17">
        <v>4.35</v>
      </c>
      <c r="F962" s="19">
        <v>50000</v>
      </c>
      <c r="G962" s="30" t="s">
        <v>169</v>
      </c>
      <c r="H962" s="30" t="s">
        <v>170</v>
      </c>
      <c r="I962" s="24">
        <v>791.458333333333</v>
      </c>
      <c r="J962" s="77" t="s">
        <v>2057</v>
      </c>
      <c r="K962" s="17" t="s">
        <v>4199</v>
      </c>
      <c r="L962" s="17">
        <v>4.35</v>
      </c>
      <c r="M962" s="17" t="s">
        <v>27</v>
      </c>
      <c r="N962" s="17" t="s">
        <v>6373</v>
      </c>
      <c r="O962" s="17" t="s">
        <v>6374</v>
      </c>
      <c r="P962" s="17" t="s">
        <v>4202</v>
      </c>
      <c r="Q962" s="17" t="s">
        <v>4202</v>
      </c>
      <c r="R962" s="17" t="str">
        <f>VLOOKUP(O962,'[6]2019年11月-2020年3月31新贷款人员'!$O$953:$R$1000,4,FALSE)</f>
        <v>晏保民</v>
      </c>
      <c r="S962" s="74" t="str">
        <f>VLOOKUP(O962,'[6]2019年11月-2020年3月31新贷款人员'!$O$953:$S$1000,5,FALSE)</f>
        <v>623059137802413046</v>
      </c>
      <c r="T962" s="9"/>
    </row>
    <row r="963" customHeight="1" spans="1:20">
      <c r="A963" s="17">
        <v>960</v>
      </c>
      <c r="B963" s="17" t="s">
        <v>28</v>
      </c>
      <c r="C963" s="42" t="s">
        <v>6348</v>
      </c>
      <c r="D963" s="42" t="s">
        <v>6375</v>
      </c>
      <c r="E963" s="17">
        <v>4.35</v>
      </c>
      <c r="F963" s="19">
        <v>20000</v>
      </c>
      <c r="G963" s="30" t="s">
        <v>169</v>
      </c>
      <c r="H963" s="30" t="s">
        <v>170</v>
      </c>
      <c r="I963" s="24">
        <v>251.333333333333</v>
      </c>
      <c r="J963" s="30" t="s">
        <v>6376</v>
      </c>
      <c r="K963" s="17" t="s">
        <v>4333</v>
      </c>
      <c r="L963" s="17">
        <v>4.35</v>
      </c>
      <c r="M963" s="17" t="s">
        <v>367</v>
      </c>
      <c r="N963" s="42" t="s">
        <v>6377</v>
      </c>
      <c r="O963" s="42" t="s">
        <v>6378</v>
      </c>
      <c r="P963" s="17" t="s">
        <v>4202</v>
      </c>
      <c r="Q963" s="17" t="s">
        <v>4202</v>
      </c>
      <c r="R963" s="17" t="str">
        <f>VLOOKUP(O963,'[6]2019年11月-2020年3月31新贷款人员'!$O$953:$R$1000,4,FALSE)</f>
        <v>韩银行</v>
      </c>
      <c r="S963" s="74" t="str">
        <f>VLOOKUP(O963,'[6]2019年11月-2020年3月31新贷款人员'!$O$953:$S$1000,5,FALSE)</f>
        <v>00000024575073785889</v>
      </c>
      <c r="T963" s="9"/>
    </row>
    <row r="964" customHeight="1" spans="1:20">
      <c r="A964" s="17">
        <v>961</v>
      </c>
      <c r="B964" s="17" t="s">
        <v>28</v>
      </c>
      <c r="C964" s="17" t="s">
        <v>6379</v>
      </c>
      <c r="D964" s="17" t="s">
        <v>1731</v>
      </c>
      <c r="E964" s="17">
        <v>4.35</v>
      </c>
      <c r="F964" s="19">
        <v>50000</v>
      </c>
      <c r="G964" s="30" t="s">
        <v>1637</v>
      </c>
      <c r="H964" s="30" t="s">
        <v>1638</v>
      </c>
      <c r="I964" s="24">
        <v>785.416666666667</v>
      </c>
      <c r="J964" s="77" t="s">
        <v>2057</v>
      </c>
      <c r="K964" s="17" t="s">
        <v>4199</v>
      </c>
      <c r="L964" s="17">
        <v>4.35</v>
      </c>
      <c r="M964" s="17" t="s">
        <v>367</v>
      </c>
      <c r="N964" s="17" t="s">
        <v>6380</v>
      </c>
      <c r="O964" s="17" t="s">
        <v>6381</v>
      </c>
      <c r="P964" s="17" t="s">
        <v>4202</v>
      </c>
      <c r="Q964" s="17" t="s">
        <v>4202</v>
      </c>
      <c r="R964" s="17" t="str">
        <f>VLOOKUP(O964,'[6]2019年11月-2020年3月31新贷款人员'!$O$953:$R$1000,4,FALSE)</f>
        <v>李齐山</v>
      </c>
      <c r="S964" s="74" t="str">
        <f>VLOOKUP(O964,'[6]2019年11月-2020年3月31新贷款人员'!$O$953:$S$1000,5,FALSE)</f>
        <v>37808002600007735</v>
      </c>
      <c r="T964" s="9"/>
    </row>
    <row r="965" customHeight="1" spans="1:20">
      <c r="A965" s="17">
        <v>962</v>
      </c>
      <c r="B965" s="17" t="s">
        <v>28</v>
      </c>
      <c r="C965" s="17" t="s">
        <v>6344</v>
      </c>
      <c r="D965" s="17" t="s">
        <v>1732</v>
      </c>
      <c r="E965" s="17">
        <v>4.35</v>
      </c>
      <c r="F965" s="19">
        <v>20000</v>
      </c>
      <c r="G965" s="30" t="s">
        <v>290</v>
      </c>
      <c r="H965" s="30" t="s">
        <v>291</v>
      </c>
      <c r="I965" s="24">
        <v>311.75</v>
      </c>
      <c r="J965" s="77" t="s">
        <v>2057</v>
      </c>
      <c r="K965" s="17" t="s">
        <v>4199</v>
      </c>
      <c r="L965" s="17">
        <v>4.35</v>
      </c>
      <c r="M965" s="17" t="s">
        <v>367</v>
      </c>
      <c r="N965" s="17" t="s">
        <v>6382</v>
      </c>
      <c r="O965" s="17" t="s">
        <v>6383</v>
      </c>
      <c r="P965" s="17" t="s">
        <v>4202</v>
      </c>
      <c r="Q965" s="17" t="s">
        <v>4202</v>
      </c>
      <c r="R965" s="17" t="str">
        <f>VLOOKUP(O965,'[6]2019年11月-2020年3月31新贷款人员'!$O$953:$R$1000,4,FALSE)</f>
        <v>吴建峰</v>
      </c>
      <c r="S965" s="74" t="str">
        <f>VLOOKUP(O965,'[6]2019年11月-2020年3月31新贷款人员'!$O$953:$S$1000,5,FALSE)</f>
        <v>623059137802563816</v>
      </c>
      <c r="T965" s="9"/>
    </row>
    <row r="966" customHeight="1" spans="1:20">
      <c r="A966" s="17">
        <v>963</v>
      </c>
      <c r="B966" s="17" t="s">
        <v>28</v>
      </c>
      <c r="C966" s="17" t="s">
        <v>6344</v>
      </c>
      <c r="D966" s="17" t="s">
        <v>1733</v>
      </c>
      <c r="E966" s="17">
        <v>4.35</v>
      </c>
      <c r="F966" s="19">
        <v>20000</v>
      </c>
      <c r="G966" s="30" t="s">
        <v>290</v>
      </c>
      <c r="H966" s="30" t="s">
        <v>291</v>
      </c>
      <c r="I966" s="24">
        <v>311.75</v>
      </c>
      <c r="J966" s="77" t="s">
        <v>2057</v>
      </c>
      <c r="K966" s="17" t="s">
        <v>4199</v>
      </c>
      <c r="L966" s="17">
        <v>4.35</v>
      </c>
      <c r="M966" s="17" t="s">
        <v>367</v>
      </c>
      <c r="N966" s="17" t="s">
        <v>6384</v>
      </c>
      <c r="O966" s="17" t="s">
        <v>6385</v>
      </c>
      <c r="P966" s="17" t="s">
        <v>4202</v>
      </c>
      <c r="Q966" s="17" t="s">
        <v>4202</v>
      </c>
      <c r="R966" s="17" t="str">
        <f>VLOOKUP(O966,'[6]2019年11月-2020年3月31新贷款人员'!$O$953:$R$1000,4,FALSE)</f>
        <v>吴新厂</v>
      </c>
      <c r="S966" s="74" t="str">
        <f>VLOOKUP(O966,'[6]2019年11月-2020年3月31新贷款人员'!$O$953:$S$1000,5,FALSE)</f>
        <v>621585137800583615</v>
      </c>
      <c r="T966" s="9"/>
    </row>
    <row r="967" customHeight="1" spans="1:20">
      <c r="A967" s="17">
        <v>964</v>
      </c>
      <c r="B967" s="17" t="s">
        <v>28</v>
      </c>
      <c r="C967" s="17" t="s">
        <v>6386</v>
      </c>
      <c r="D967" s="17" t="s">
        <v>300</v>
      </c>
      <c r="E967" s="17">
        <v>4.35</v>
      </c>
      <c r="F967" s="19">
        <v>50000</v>
      </c>
      <c r="G967" s="30" t="s">
        <v>290</v>
      </c>
      <c r="H967" s="30" t="s">
        <v>291</v>
      </c>
      <c r="I967" s="24">
        <v>779.375</v>
      </c>
      <c r="J967" s="77" t="s">
        <v>2057</v>
      </c>
      <c r="K967" s="17" t="s">
        <v>4199</v>
      </c>
      <c r="L967" s="17">
        <v>4.35</v>
      </c>
      <c r="M967" s="17" t="s">
        <v>367</v>
      </c>
      <c r="N967" s="17" t="s">
        <v>6387</v>
      </c>
      <c r="O967" s="17" t="s">
        <v>6388</v>
      </c>
      <c r="P967" s="17" t="s">
        <v>4202</v>
      </c>
      <c r="Q967" s="17" t="s">
        <v>4202</v>
      </c>
      <c r="R967" s="17" t="str">
        <f>VLOOKUP(O967,'[6]2019年11月-2020年3月31新贷款人员'!$O$953:$R$1000,4,FALSE)</f>
        <v>周小侠</v>
      </c>
      <c r="S967" s="74" t="str">
        <f>VLOOKUP(O967,'[6]2019年11月-2020年3月31新贷款人员'!$O$953:$S$1000,5,FALSE)</f>
        <v>37808012700010906</v>
      </c>
      <c r="T967" s="9"/>
    </row>
    <row r="968" customHeight="1" spans="1:20">
      <c r="A968" s="17">
        <v>965</v>
      </c>
      <c r="B968" s="17" t="s">
        <v>28</v>
      </c>
      <c r="C968" s="17" t="s">
        <v>6363</v>
      </c>
      <c r="D968" s="17" t="s">
        <v>289</v>
      </c>
      <c r="E968" s="17">
        <v>4.35</v>
      </c>
      <c r="F968" s="19">
        <v>10000</v>
      </c>
      <c r="G968" s="30" t="s">
        <v>290</v>
      </c>
      <c r="H968" s="30" t="s">
        <v>291</v>
      </c>
      <c r="I968" s="24">
        <v>155.875</v>
      </c>
      <c r="J968" s="77" t="s">
        <v>2057</v>
      </c>
      <c r="K968" s="17" t="s">
        <v>4199</v>
      </c>
      <c r="L968" s="17">
        <v>4.35</v>
      </c>
      <c r="M968" s="17" t="s">
        <v>367</v>
      </c>
      <c r="N968" s="17" t="s">
        <v>6370</v>
      </c>
      <c r="O968" s="17" t="s">
        <v>6389</v>
      </c>
      <c r="P968" s="17" t="s">
        <v>4202</v>
      </c>
      <c r="Q968" s="17" t="s">
        <v>4202</v>
      </c>
      <c r="R968" s="17" t="str">
        <f>VLOOKUP(O968,'[6]2019年11月-2020年3月31新贷款人员'!$O$953:$R$1000,4,FALSE)</f>
        <v>李东亚</v>
      </c>
      <c r="S968" s="74" t="str">
        <f>VLOOKUP(O968,'[6]2019年11月-2020年3月31新贷款人员'!$O$953:$S$1000,5,FALSE)</f>
        <v>623059137802563659</v>
      </c>
      <c r="T968" s="9"/>
    </row>
    <row r="969" customHeight="1" spans="1:20">
      <c r="A969" s="17">
        <v>966</v>
      </c>
      <c r="B969" s="17" t="s">
        <v>28</v>
      </c>
      <c r="C969" s="42" t="s">
        <v>6390</v>
      </c>
      <c r="D969" s="42" t="s">
        <v>6391</v>
      </c>
      <c r="E969" s="17">
        <v>4.35</v>
      </c>
      <c r="F969" s="19">
        <v>30000</v>
      </c>
      <c r="G969" s="30" t="s">
        <v>290</v>
      </c>
      <c r="H969" s="30" t="s">
        <v>291</v>
      </c>
      <c r="I969" s="24">
        <v>7.25</v>
      </c>
      <c r="J969" s="30" t="s">
        <v>1462</v>
      </c>
      <c r="K969" s="17" t="s">
        <v>4333</v>
      </c>
      <c r="L969" s="17">
        <v>4.35</v>
      </c>
      <c r="M969" s="17" t="s">
        <v>367</v>
      </c>
      <c r="N969" s="42" t="s">
        <v>6392</v>
      </c>
      <c r="O969" s="42" t="s">
        <v>6393</v>
      </c>
      <c r="P969" s="17" t="s">
        <v>4202</v>
      </c>
      <c r="Q969" s="17" t="s">
        <v>4202</v>
      </c>
      <c r="R969" s="17" t="str">
        <f>VLOOKUP(O969,'[6]2019年11月-2020年3月31新贷款人员'!$O$953:$R$1000,4,FALSE)</f>
        <v>李士明</v>
      </c>
      <c r="S969" s="74" t="str">
        <f>VLOOKUP(O969,'[6]2019年11月-2020年3月31新贷款人员'!$O$953:$S$1000,5,FALSE)</f>
        <v>00000024592193785889</v>
      </c>
      <c r="T969" s="9"/>
    </row>
    <row r="970" customHeight="1" spans="1:20">
      <c r="A970" s="17">
        <v>967</v>
      </c>
      <c r="B970" s="17" t="s">
        <v>28</v>
      </c>
      <c r="C970" s="42" t="s">
        <v>6379</v>
      </c>
      <c r="D970" s="42" t="s">
        <v>316</v>
      </c>
      <c r="E970" s="17">
        <v>4.35</v>
      </c>
      <c r="F970" s="19">
        <v>30000</v>
      </c>
      <c r="G970" s="30" t="s">
        <v>290</v>
      </c>
      <c r="H970" s="30" t="s">
        <v>291</v>
      </c>
      <c r="I970" s="24">
        <v>435</v>
      </c>
      <c r="J970" s="77" t="s">
        <v>6394</v>
      </c>
      <c r="K970" s="17" t="s">
        <v>4333</v>
      </c>
      <c r="L970" s="17">
        <v>4.35</v>
      </c>
      <c r="M970" s="17" t="s">
        <v>367</v>
      </c>
      <c r="N970" s="42" t="s">
        <v>6395</v>
      </c>
      <c r="O970" s="42" t="s">
        <v>6396</v>
      </c>
      <c r="P970" s="17" t="s">
        <v>4202</v>
      </c>
      <c r="Q970" s="17" t="s">
        <v>4202</v>
      </c>
      <c r="R970" s="17" t="str">
        <f>VLOOKUP(O970,'[6]2019年11月-2020年3月31新贷款人员'!$O$953:$R$1000,4,FALSE)</f>
        <v>李艳霞</v>
      </c>
      <c r="S970" s="74" t="str">
        <f>VLOOKUP(O970,'[6]2019年11月-2020年3月31新贷款人员'!$O$953:$S$1000,5,FALSE)</f>
        <v>00000157498563788889</v>
      </c>
      <c r="T970" s="9"/>
    </row>
    <row r="971" customHeight="1" spans="1:20">
      <c r="A971" s="17">
        <v>968</v>
      </c>
      <c r="B971" s="17" t="s">
        <v>28</v>
      </c>
      <c r="C971" s="17" t="s">
        <v>6057</v>
      </c>
      <c r="D971" s="17" t="s">
        <v>1734</v>
      </c>
      <c r="E971" s="17">
        <v>4.35</v>
      </c>
      <c r="F971" s="19">
        <v>50000</v>
      </c>
      <c r="G971" s="30" t="s">
        <v>135</v>
      </c>
      <c r="H971" s="30" t="s">
        <v>136</v>
      </c>
      <c r="I971" s="24">
        <v>755.208333333333</v>
      </c>
      <c r="J971" s="77" t="s">
        <v>2057</v>
      </c>
      <c r="K971" s="17" t="s">
        <v>4199</v>
      </c>
      <c r="L971" s="17">
        <v>4.35</v>
      </c>
      <c r="M971" s="17" t="s">
        <v>367</v>
      </c>
      <c r="N971" s="17" t="s">
        <v>6397</v>
      </c>
      <c r="O971" s="17" t="s">
        <v>6398</v>
      </c>
      <c r="P971" s="17" t="s">
        <v>4202</v>
      </c>
      <c r="Q971" s="17" t="s">
        <v>4202</v>
      </c>
      <c r="R971" s="17" t="str">
        <f>VLOOKUP(O971,'[6]2019年11月-2020年3月31新贷款人员'!$O$953:$R$1000,4,FALSE)</f>
        <v>郑书田</v>
      </c>
      <c r="S971" s="74" t="str">
        <f>VLOOKUP(O971,'[6]2019年11月-2020年3月31新贷款人员'!$O$953:$S$1000,5,FALSE)</f>
        <v>00000055448183789889</v>
      </c>
      <c r="T971" s="9"/>
    </row>
    <row r="972" customHeight="1" spans="1:20">
      <c r="A972" s="17">
        <v>969</v>
      </c>
      <c r="B972" s="17" t="s">
        <v>28</v>
      </c>
      <c r="C972" s="17" t="s">
        <v>6363</v>
      </c>
      <c r="D972" s="17" t="s">
        <v>1737</v>
      </c>
      <c r="E972" s="17">
        <v>4.35</v>
      </c>
      <c r="F972" s="19">
        <v>50000</v>
      </c>
      <c r="G972" s="30" t="s">
        <v>506</v>
      </c>
      <c r="H972" s="30" t="s">
        <v>507</v>
      </c>
      <c r="I972" s="24">
        <v>743.125</v>
      </c>
      <c r="J972" s="77" t="s">
        <v>2057</v>
      </c>
      <c r="K972" s="17" t="s">
        <v>4199</v>
      </c>
      <c r="L972" s="17">
        <v>4.35</v>
      </c>
      <c r="M972" s="17" t="s">
        <v>367</v>
      </c>
      <c r="N972" s="17" t="s">
        <v>6399</v>
      </c>
      <c r="O972" s="17" t="s">
        <v>6400</v>
      </c>
      <c r="P972" s="17" t="s">
        <v>4202</v>
      </c>
      <c r="Q972" s="17" t="s">
        <v>4202</v>
      </c>
      <c r="R972" s="17" t="str">
        <f>VLOOKUP(O972,'[6]2019年11月-2020年3月31新贷款人员'!$O$953:$R$1000,4,FALSE)</f>
        <v>陈桂芝</v>
      </c>
      <c r="S972" s="74" t="str">
        <f>VLOOKUP(O972,'[6]2019年11月-2020年3月31新贷款人员'!$O$953:$S$1000,5,FALSE)</f>
        <v>37808002300007708</v>
      </c>
      <c r="T972" s="9"/>
    </row>
    <row r="973" customHeight="1" spans="1:20">
      <c r="A973" s="17">
        <v>970</v>
      </c>
      <c r="B973" s="17" t="s">
        <v>28</v>
      </c>
      <c r="C973" s="17" t="s">
        <v>6372</v>
      </c>
      <c r="D973" s="17" t="s">
        <v>1735</v>
      </c>
      <c r="E973" s="17">
        <v>4.35</v>
      </c>
      <c r="F973" s="19">
        <v>10000</v>
      </c>
      <c r="G973" s="30" t="s">
        <v>506</v>
      </c>
      <c r="H973" s="30" t="s">
        <v>507</v>
      </c>
      <c r="I973" s="24">
        <v>148.625</v>
      </c>
      <c r="J973" s="77" t="s">
        <v>2057</v>
      </c>
      <c r="K973" s="17" t="s">
        <v>4199</v>
      </c>
      <c r="L973" s="17">
        <v>4.35</v>
      </c>
      <c r="M973" s="17" t="s">
        <v>27</v>
      </c>
      <c r="N973" s="17" t="s">
        <v>6401</v>
      </c>
      <c r="O973" s="17" t="s">
        <v>6402</v>
      </c>
      <c r="P973" s="17" t="s">
        <v>4202</v>
      </c>
      <c r="Q973" s="17" t="s">
        <v>4202</v>
      </c>
      <c r="R973" s="17" t="str">
        <f>VLOOKUP(O973,'[6]2019年11月-2020年3月31新贷款人员'!$O$953:$R$1000,4,FALSE)</f>
        <v>李连生</v>
      </c>
      <c r="S973" s="74" t="str">
        <f>VLOOKUP(O973,'[6]2019年11月-2020年3月31新贷款人员'!$O$953:$S$1000,5,FALSE)</f>
        <v>623059137801623975</v>
      </c>
      <c r="T973" s="9"/>
    </row>
    <row r="974" customHeight="1" spans="1:20">
      <c r="A974" s="17">
        <v>971</v>
      </c>
      <c r="B974" s="17" t="s">
        <v>28</v>
      </c>
      <c r="C974" s="17" t="s">
        <v>6403</v>
      </c>
      <c r="D974" s="17" t="s">
        <v>1736</v>
      </c>
      <c r="E974" s="17">
        <v>4.35</v>
      </c>
      <c r="F974" s="19">
        <v>10000</v>
      </c>
      <c r="G974" s="30" t="s">
        <v>506</v>
      </c>
      <c r="H974" s="30" t="s">
        <v>507</v>
      </c>
      <c r="I974" s="24">
        <v>148.625</v>
      </c>
      <c r="J974" s="77" t="s">
        <v>2057</v>
      </c>
      <c r="K974" s="17" t="s">
        <v>4199</v>
      </c>
      <c r="L974" s="17">
        <v>4.35</v>
      </c>
      <c r="M974" s="17" t="s">
        <v>367</v>
      </c>
      <c r="N974" s="17" t="s">
        <v>6404</v>
      </c>
      <c r="O974" s="17" t="s">
        <v>6405</v>
      </c>
      <c r="P974" s="17" t="s">
        <v>4202</v>
      </c>
      <c r="Q974" s="17" t="s">
        <v>4202</v>
      </c>
      <c r="R974" s="17" t="str">
        <f>VLOOKUP(O974,'[6]2019年11月-2020年3月31新贷款人员'!$O$953:$R$1000,4,FALSE)</f>
        <v>岳庆华</v>
      </c>
      <c r="S974" s="74" t="str">
        <f>VLOOKUP(O974,'[6]2019年11月-2020年3月31新贷款人员'!$O$953:$S$1000,5,FALSE)</f>
        <v>623059137801603399</v>
      </c>
      <c r="T974" s="9"/>
    </row>
    <row r="975" customHeight="1" spans="1:20">
      <c r="A975" s="17">
        <v>972</v>
      </c>
      <c r="B975" s="17" t="s">
        <v>28</v>
      </c>
      <c r="C975" s="42" t="s">
        <v>6403</v>
      </c>
      <c r="D975" s="42" t="s">
        <v>1759</v>
      </c>
      <c r="E975" s="17">
        <v>4.35</v>
      </c>
      <c r="F975" s="19">
        <v>10000</v>
      </c>
      <c r="G975" s="30" t="s">
        <v>506</v>
      </c>
      <c r="H975" s="30" t="s">
        <v>507</v>
      </c>
      <c r="I975" s="24">
        <v>124.458333333333</v>
      </c>
      <c r="J975" s="30" t="s">
        <v>2175</v>
      </c>
      <c r="K975" s="17" t="s">
        <v>4333</v>
      </c>
      <c r="L975" s="17">
        <v>4.35</v>
      </c>
      <c r="M975" s="17" t="s">
        <v>367</v>
      </c>
      <c r="N975" s="42" t="s">
        <v>6406</v>
      </c>
      <c r="O975" s="42" t="s">
        <v>6407</v>
      </c>
      <c r="P975" s="17" t="s">
        <v>4202</v>
      </c>
      <c r="Q975" s="17" t="s">
        <v>4202</v>
      </c>
      <c r="R975" s="17" t="str">
        <f>VLOOKUP(O975,'[6]2019年11月-2020年3月31新贷款人员'!$O$953:$R$1000,4,FALSE)</f>
        <v>刘红丽</v>
      </c>
      <c r="S975" s="74" t="str">
        <f>VLOOKUP(O975,'[6]2019年11月-2020年3月31新贷款人员'!$O$953:$S$1000,5,FALSE)</f>
        <v>623059137803339455</v>
      </c>
      <c r="T975" s="9"/>
    </row>
    <row r="976" customHeight="1" spans="1:20">
      <c r="A976" s="17">
        <v>973</v>
      </c>
      <c r="B976" s="17" t="s">
        <v>28</v>
      </c>
      <c r="C976" s="17" t="s">
        <v>6408</v>
      </c>
      <c r="D976" s="17" t="s">
        <v>1741</v>
      </c>
      <c r="E976" s="17">
        <v>4.35</v>
      </c>
      <c r="F976" s="19">
        <v>50000</v>
      </c>
      <c r="G976" s="30" t="s">
        <v>1739</v>
      </c>
      <c r="H976" s="30" t="s">
        <v>1740</v>
      </c>
      <c r="I976" s="24">
        <v>737.083333333333</v>
      </c>
      <c r="J976" s="77" t="s">
        <v>2057</v>
      </c>
      <c r="K976" s="17" t="s">
        <v>4199</v>
      </c>
      <c r="L976" s="17">
        <v>4.35</v>
      </c>
      <c r="M976" s="17" t="s">
        <v>367</v>
      </c>
      <c r="N976" s="17" t="s">
        <v>6409</v>
      </c>
      <c r="O976" s="17" t="s">
        <v>6410</v>
      </c>
      <c r="P976" s="17" t="s">
        <v>4202</v>
      </c>
      <c r="Q976" s="17" t="s">
        <v>4202</v>
      </c>
      <c r="R976" s="17" t="str">
        <f>VLOOKUP(O976,'[6]2019年11月-2020年3月31新贷款人员'!$O$953:$R$1000,4,FALSE)</f>
        <v>刘德锋</v>
      </c>
      <c r="S976" s="74" t="str">
        <f>VLOOKUP(O976,'[6]2019年11月-2020年3月31新贷款人员'!$O$953:$S$1000,5,FALSE)</f>
        <v>00000028089683780889</v>
      </c>
      <c r="T976" s="9"/>
    </row>
    <row r="977" customHeight="1" spans="1:20">
      <c r="A977" s="17">
        <v>974</v>
      </c>
      <c r="B977" s="17" t="s">
        <v>28</v>
      </c>
      <c r="C977" s="17" t="s">
        <v>6057</v>
      </c>
      <c r="D977" s="17" t="s">
        <v>1738</v>
      </c>
      <c r="E977" s="17">
        <v>4.35</v>
      </c>
      <c r="F977" s="19">
        <v>5000</v>
      </c>
      <c r="G977" s="30" t="s">
        <v>1739</v>
      </c>
      <c r="H977" s="30" t="s">
        <v>1740</v>
      </c>
      <c r="I977" s="24">
        <v>73.7083333333333</v>
      </c>
      <c r="J977" s="77" t="s">
        <v>2057</v>
      </c>
      <c r="K977" s="17" t="s">
        <v>4199</v>
      </c>
      <c r="L977" s="17">
        <v>4.35</v>
      </c>
      <c r="M977" s="17" t="s">
        <v>27</v>
      </c>
      <c r="N977" s="17" t="s">
        <v>6411</v>
      </c>
      <c r="O977" s="17" t="s">
        <v>6412</v>
      </c>
      <c r="P977" s="17" t="s">
        <v>4202</v>
      </c>
      <c r="Q977" s="17" t="s">
        <v>4202</v>
      </c>
      <c r="R977" s="17" t="str">
        <f>VLOOKUP(O977,'[6]2019年11月-2020年3月31新贷款人员'!$O$953:$R$1000,4,FALSE)</f>
        <v>刘甲甲</v>
      </c>
      <c r="S977" s="74" t="str">
        <f>VLOOKUP(O977,'[6]2019年11月-2020年3月31新贷款人员'!$O$953:$S$1000,5,FALSE)</f>
        <v>62305913780298063</v>
      </c>
      <c r="T977" s="9"/>
    </row>
    <row r="978" customHeight="1" spans="1:20">
      <c r="A978" s="17">
        <v>975</v>
      </c>
      <c r="B978" s="17" t="s">
        <v>28</v>
      </c>
      <c r="C978" s="17" t="s">
        <v>6057</v>
      </c>
      <c r="D978" s="17" t="s">
        <v>1742</v>
      </c>
      <c r="E978" s="17">
        <v>4.35</v>
      </c>
      <c r="F978" s="19">
        <v>10000</v>
      </c>
      <c r="G978" s="30" t="s">
        <v>1743</v>
      </c>
      <c r="H978" s="30" t="s">
        <v>1744</v>
      </c>
      <c r="I978" s="24">
        <v>141.375</v>
      </c>
      <c r="J978" s="77" t="s">
        <v>2057</v>
      </c>
      <c r="K978" s="17" t="s">
        <v>4199</v>
      </c>
      <c r="L978" s="17">
        <v>4.35</v>
      </c>
      <c r="M978" s="17" t="s">
        <v>367</v>
      </c>
      <c r="N978" s="17" t="s">
        <v>6411</v>
      </c>
      <c r="O978" s="17" t="s">
        <v>6413</v>
      </c>
      <c r="P978" s="17" t="s">
        <v>4202</v>
      </c>
      <c r="Q978" s="17" t="s">
        <v>4202</v>
      </c>
      <c r="R978" s="17" t="str">
        <f>VLOOKUP(O978,'[6]2019年11月-2020年3月31新贷款人员'!$O$953:$R$1000,4,FALSE)</f>
        <v>史志芳</v>
      </c>
      <c r="S978" s="74" t="str">
        <f>VLOOKUP(O978,'[6]2019年11月-2020年3月31新贷款人员'!$O$953:$S$1000,5,FALSE)</f>
        <v>00000024511953780889</v>
      </c>
      <c r="T978" s="9"/>
    </row>
    <row r="979" customHeight="1" spans="1:20">
      <c r="A979" s="17">
        <v>976</v>
      </c>
      <c r="B979" s="17" t="s">
        <v>28</v>
      </c>
      <c r="C979" s="17" t="s">
        <v>6414</v>
      </c>
      <c r="D979" s="17" t="s">
        <v>1745</v>
      </c>
      <c r="E979" s="17">
        <v>4.35</v>
      </c>
      <c r="F979" s="19">
        <v>20000</v>
      </c>
      <c r="G979" s="30" t="s">
        <v>1746</v>
      </c>
      <c r="H979" s="30" t="s">
        <v>1747</v>
      </c>
      <c r="I979" s="24">
        <v>265.833333333333</v>
      </c>
      <c r="J979" s="77" t="s">
        <v>2057</v>
      </c>
      <c r="K979" s="17" t="s">
        <v>4199</v>
      </c>
      <c r="L979" s="17">
        <v>4.35</v>
      </c>
      <c r="M979" s="17" t="s">
        <v>367</v>
      </c>
      <c r="N979" s="17" t="s">
        <v>6415</v>
      </c>
      <c r="O979" s="17" t="s">
        <v>6416</v>
      </c>
      <c r="P979" s="17" t="s">
        <v>4202</v>
      </c>
      <c r="Q979" s="17" t="s">
        <v>4202</v>
      </c>
      <c r="R979" s="17" t="str">
        <f>VLOOKUP(O979,'[6]2019年11月-2020年3月31新贷款人员'!$O$953:$R$1000,4,FALSE)</f>
        <v>李雪香</v>
      </c>
      <c r="S979" s="74" t="str">
        <f>VLOOKUP(O979,'[6]2019年11月-2020年3月31新贷款人员'!$O$953:$S$1000,5,FALSE)</f>
        <v>00000024784213780889</v>
      </c>
      <c r="T979" s="9"/>
    </row>
    <row r="980" customHeight="1" spans="1:20">
      <c r="A980" s="17">
        <v>977</v>
      </c>
      <c r="B980" s="17" t="s">
        <v>28</v>
      </c>
      <c r="C980" s="17" t="s">
        <v>6057</v>
      </c>
      <c r="D980" s="17" t="s">
        <v>1748</v>
      </c>
      <c r="E980" s="17">
        <v>4.35</v>
      </c>
      <c r="F980" s="19">
        <v>40000</v>
      </c>
      <c r="G980" s="30" t="s">
        <v>1746</v>
      </c>
      <c r="H980" s="30" t="s">
        <v>1747</v>
      </c>
      <c r="I980" s="24">
        <v>531.666666666667</v>
      </c>
      <c r="J980" s="77" t="s">
        <v>2057</v>
      </c>
      <c r="K980" s="17" t="s">
        <v>4199</v>
      </c>
      <c r="L980" s="17">
        <v>4.35</v>
      </c>
      <c r="M980" s="17" t="s">
        <v>367</v>
      </c>
      <c r="N980" s="17" t="s">
        <v>6417</v>
      </c>
      <c r="O980" s="17" t="s">
        <v>6418</v>
      </c>
      <c r="P980" s="17" t="s">
        <v>4202</v>
      </c>
      <c r="Q980" s="17" t="s">
        <v>4202</v>
      </c>
      <c r="R980" s="17" t="str">
        <f>VLOOKUP(O980,'[6]2019年11月-2020年3月31新贷款人员'!$O$953:$R$1000,4,FALSE)</f>
        <v>刘东明</v>
      </c>
      <c r="S980" s="74" t="str">
        <f>VLOOKUP(O980,'[6]2019年11月-2020年3月31新贷款人员'!$O$953:$S$1000,5,FALSE)</f>
        <v>623059137803166981</v>
      </c>
      <c r="T980" s="9"/>
    </row>
    <row r="981" customHeight="1" spans="1:20">
      <c r="A981" s="17">
        <v>978</v>
      </c>
      <c r="B981" s="17" t="s">
        <v>28</v>
      </c>
      <c r="C981" s="17" t="s">
        <v>6419</v>
      </c>
      <c r="D981" s="17" t="s">
        <v>1749</v>
      </c>
      <c r="E981" s="17">
        <v>4.35</v>
      </c>
      <c r="F981" s="19">
        <v>10000</v>
      </c>
      <c r="G981" s="30" t="s">
        <v>1750</v>
      </c>
      <c r="H981" s="30" t="s">
        <v>1751</v>
      </c>
      <c r="I981" s="24">
        <v>31.4166666666667</v>
      </c>
      <c r="J981" s="77" t="s">
        <v>2057</v>
      </c>
      <c r="K981" s="17" t="s">
        <v>4199</v>
      </c>
      <c r="L981" s="17">
        <v>4.35</v>
      </c>
      <c r="M981" s="17" t="s">
        <v>27</v>
      </c>
      <c r="N981" s="17" t="s">
        <v>6420</v>
      </c>
      <c r="O981" s="17" t="s">
        <v>6421</v>
      </c>
      <c r="P981" s="17" t="s">
        <v>4202</v>
      </c>
      <c r="Q981" s="17" t="s">
        <v>4202</v>
      </c>
      <c r="R981" s="17" t="str">
        <f>VLOOKUP(O981,'[6]2019年11月-2020年3月31新贷款人员'!$O$953:$R$1000,4,FALSE)</f>
        <v>李自有</v>
      </c>
      <c r="S981" s="74" t="str">
        <f>VLOOKUP(O981,'[6]2019年11月-2020年3月31新贷款人员'!$O$953:$S$1000,5,FALSE)</f>
        <v>62305913701718213</v>
      </c>
      <c r="T981" s="9"/>
    </row>
    <row r="982" customHeight="1" spans="1:20">
      <c r="A982" s="17">
        <v>979</v>
      </c>
      <c r="B982" s="17" t="s">
        <v>28</v>
      </c>
      <c r="C982" s="17" t="s">
        <v>6419</v>
      </c>
      <c r="D982" s="17" t="s">
        <v>1752</v>
      </c>
      <c r="E982" s="17">
        <v>4.35</v>
      </c>
      <c r="F982" s="19">
        <v>5000</v>
      </c>
      <c r="G982" s="30" t="s">
        <v>271</v>
      </c>
      <c r="H982" s="30" t="s">
        <v>272</v>
      </c>
      <c r="I982" s="24">
        <v>15.1041666666667</v>
      </c>
      <c r="J982" s="77" t="s">
        <v>2057</v>
      </c>
      <c r="K982" s="17" t="s">
        <v>4199</v>
      </c>
      <c r="L982" s="17">
        <v>4.35</v>
      </c>
      <c r="M982" s="17" t="s">
        <v>27</v>
      </c>
      <c r="N982" s="17" t="s">
        <v>6422</v>
      </c>
      <c r="O982" s="17" t="s">
        <v>6423</v>
      </c>
      <c r="P982" s="17" t="s">
        <v>4202</v>
      </c>
      <c r="Q982" s="17" t="s">
        <v>4202</v>
      </c>
      <c r="R982" s="17" t="str">
        <f>VLOOKUP(O982,'[6]2019年11月-2020年3月31新贷款人员'!$O$953:$R$1000,4,FALSE)</f>
        <v>杨雪兰</v>
      </c>
      <c r="S982" s="74" t="str">
        <f>VLOOKUP(O982,'[6]2019年11月-2020年3月31新贷款人员'!$O$953:$S$1000,5,FALSE)</f>
        <v>37808002700003925</v>
      </c>
      <c r="T982" s="9"/>
    </row>
    <row r="983" customHeight="1" spans="1:20">
      <c r="A983" s="17">
        <v>980</v>
      </c>
      <c r="B983" s="17" t="s">
        <v>28</v>
      </c>
      <c r="C983" s="17" t="s">
        <v>6424</v>
      </c>
      <c r="D983" s="17" t="s">
        <v>270</v>
      </c>
      <c r="E983" s="17">
        <v>4.35</v>
      </c>
      <c r="F983" s="19">
        <v>3000</v>
      </c>
      <c r="G983" s="30" t="s">
        <v>271</v>
      </c>
      <c r="H983" s="30" t="s">
        <v>272</v>
      </c>
      <c r="I983" s="24">
        <v>9.0625</v>
      </c>
      <c r="J983" s="77" t="s">
        <v>2057</v>
      </c>
      <c r="K983" s="17" t="s">
        <v>4199</v>
      </c>
      <c r="L983" s="17">
        <v>4.35</v>
      </c>
      <c r="M983" s="17" t="s">
        <v>367</v>
      </c>
      <c r="N983" s="17" t="s">
        <v>6425</v>
      </c>
      <c r="O983" s="17" t="s">
        <v>6426</v>
      </c>
      <c r="P983" s="17" t="s">
        <v>4202</v>
      </c>
      <c r="Q983" s="17" t="s">
        <v>4202</v>
      </c>
      <c r="R983" s="17" t="str">
        <f>VLOOKUP(O983,'[6]2019年11月-2020年3月31新贷款人员'!$O$953:$R$1000,4,FALSE)</f>
        <v>陈通义</v>
      </c>
      <c r="S983" s="74" t="str">
        <f>VLOOKUP(O983,'[6]2019年11月-2020年3月31新贷款人员'!$O$953:$S$1000,5,FALSE)</f>
        <v>00000024602683783889</v>
      </c>
      <c r="T983" s="9"/>
    </row>
    <row r="984" customHeight="1" spans="1:20">
      <c r="A984" s="17">
        <v>981</v>
      </c>
      <c r="B984" s="17" t="s">
        <v>28</v>
      </c>
      <c r="C984" s="17" t="s">
        <v>6427</v>
      </c>
      <c r="D984" s="17" t="s">
        <v>1753</v>
      </c>
      <c r="E984" s="17">
        <v>4.35</v>
      </c>
      <c r="F984" s="19">
        <v>50000</v>
      </c>
      <c r="G984" s="30" t="s">
        <v>271</v>
      </c>
      <c r="H984" s="30" t="s">
        <v>272</v>
      </c>
      <c r="I984" s="24">
        <v>151.041666666667</v>
      </c>
      <c r="J984" s="77" t="s">
        <v>2057</v>
      </c>
      <c r="K984" s="17" t="s">
        <v>4199</v>
      </c>
      <c r="L984" s="17">
        <v>4.35</v>
      </c>
      <c r="M984" s="17" t="s">
        <v>367</v>
      </c>
      <c r="N984" s="17" t="s">
        <v>6428</v>
      </c>
      <c r="O984" s="17" t="s">
        <v>6429</v>
      </c>
      <c r="P984" s="17" t="s">
        <v>4202</v>
      </c>
      <c r="Q984" s="17" t="s">
        <v>4202</v>
      </c>
      <c r="R984" s="17" t="str">
        <f>VLOOKUP(O984,'[6]2019年11月-2020年3月31新贷款人员'!$O$953:$R$1000,4,FALSE)</f>
        <v>李效华</v>
      </c>
      <c r="S984" s="74" t="str">
        <f>VLOOKUP(O984,'[6]2019年11月-2020年3月31新贷款人员'!$O$953:$S$1000,5,FALSE)</f>
        <v>00000024526013788889</v>
      </c>
      <c r="T984" s="9"/>
    </row>
    <row r="985" customHeight="1" spans="1:20">
      <c r="A985" s="17">
        <v>982</v>
      </c>
      <c r="B985" s="17" t="s">
        <v>28</v>
      </c>
      <c r="C985" s="17" t="s">
        <v>6430</v>
      </c>
      <c r="D985" s="17" t="s">
        <v>1754</v>
      </c>
      <c r="E985" s="17">
        <v>4.35</v>
      </c>
      <c r="F985" s="19">
        <v>10000</v>
      </c>
      <c r="G985" s="30" t="s">
        <v>1755</v>
      </c>
      <c r="H985" s="30" t="s">
        <v>1756</v>
      </c>
      <c r="I985" s="24">
        <v>29</v>
      </c>
      <c r="J985" s="77" t="s">
        <v>2057</v>
      </c>
      <c r="K985" s="17" t="s">
        <v>4199</v>
      </c>
      <c r="L985" s="17">
        <v>4.35</v>
      </c>
      <c r="M985" s="17" t="s">
        <v>367</v>
      </c>
      <c r="N985" s="17" t="s">
        <v>6431</v>
      </c>
      <c r="O985" s="17" t="s">
        <v>6432</v>
      </c>
      <c r="P985" s="17" t="s">
        <v>4202</v>
      </c>
      <c r="Q985" s="17" t="s">
        <v>4202</v>
      </c>
      <c r="R985" s="17" t="str">
        <f>VLOOKUP(O985,'[6]2019年11月-2020年3月31新贷款人员'!$O$953:$R$1000,4,FALSE)</f>
        <v>李天顺</v>
      </c>
      <c r="S985" s="74" t="str">
        <f>VLOOKUP(O985,'[6]2019年11月-2020年3月31新贷款人员'!$O$953:$S$1000,5,FALSE)</f>
        <v>00000024526013788889</v>
      </c>
      <c r="T985" s="9"/>
    </row>
    <row r="986" customHeight="1" spans="1:20">
      <c r="A986" s="17">
        <v>983</v>
      </c>
      <c r="B986" s="17" t="s">
        <v>28</v>
      </c>
      <c r="C986" s="17" t="s">
        <v>6057</v>
      </c>
      <c r="D986" s="17" t="s">
        <v>1757</v>
      </c>
      <c r="E986" s="17">
        <v>4.35</v>
      </c>
      <c r="F986" s="19">
        <v>50000</v>
      </c>
      <c r="G986" s="30" t="s">
        <v>1755</v>
      </c>
      <c r="H986" s="30" t="s">
        <v>1756</v>
      </c>
      <c r="I986" s="24">
        <v>145</v>
      </c>
      <c r="J986" s="77" t="s">
        <v>2057</v>
      </c>
      <c r="K986" s="17" t="s">
        <v>4199</v>
      </c>
      <c r="L986" s="17">
        <v>4.35</v>
      </c>
      <c r="M986" s="17" t="s">
        <v>367</v>
      </c>
      <c r="N986" s="17" t="s">
        <v>6411</v>
      </c>
      <c r="O986" s="17" t="s">
        <v>6433</v>
      </c>
      <c r="P986" s="17" t="s">
        <v>4202</v>
      </c>
      <c r="Q986" s="17" t="s">
        <v>4202</v>
      </c>
      <c r="R986" s="17" t="str">
        <f>VLOOKUP(O986,'[6]2019年11月-2020年3月31新贷款人员'!$O$953:$R$1000,4,FALSE)</f>
        <v>史建东</v>
      </c>
      <c r="S986" s="74" t="str">
        <f>VLOOKUP(O986,'[6]2019年11月-2020年3月31新贷款人员'!$O$953:$S$1000,5,FALSE)</f>
        <v>623059137802536960</v>
      </c>
      <c r="T986" s="9"/>
    </row>
    <row r="987" customHeight="1" spans="1:20">
      <c r="A987" s="17">
        <v>984</v>
      </c>
      <c r="B987" s="17" t="s">
        <v>28</v>
      </c>
      <c r="C987" s="17" t="s">
        <v>6408</v>
      </c>
      <c r="D987" s="17" t="s">
        <v>1758</v>
      </c>
      <c r="E987" s="17">
        <v>4.35</v>
      </c>
      <c r="F987" s="19">
        <v>50000</v>
      </c>
      <c r="G987" s="30" t="s">
        <v>1755</v>
      </c>
      <c r="H987" s="30" t="s">
        <v>1756</v>
      </c>
      <c r="I987" s="24">
        <v>145</v>
      </c>
      <c r="J987" s="77" t="s">
        <v>2057</v>
      </c>
      <c r="K987" s="17" t="s">
        <v>4199</v>
      </c>
      <c r="L987" s="17">
        <v>4.35</v>
      </c>
      <c r="M987" s="17" t="s">
        <v>27</v>
      </c>
      <c r="N987" s="17" t="s">
        <v>6434</v>
      </c>
      <c r="O987" s="17" t="s">
        <v>6435</v>
      </c>
      <c r="P987" s="17" t="s">
        <v>4202</v>
      </c>
      <c r="Q987" s="17" t="s">
        <v>4202</v>
      </c>
      <c r="R987" s="17" t="str">
        <f>VLOOKUP(O987,'[6]2019年11月-2020年3月31新贷款人员'!$O$953:$R$1000,4,FALSE)</f>
        <v>孙东风</v>
      </c>
      <c r="S987" s="74" t="str">
        <f>VLOOKUP(O987,'[6]2019年11月-2020年3月31新贷款人员'!$O$953:$S$1000,5,FALSE)</f>
        <v>00000028090043782889</v>
      </c>
      <c r="T987" s="9"/>
    </row>
    <row r="988" customHeight="1" spans="1:20">
      <c r="A988" s="17">
        <v>985</v>
      </c>
      <c r="B988" s="17" t="s">
        <v>28</v>
      </c>
      <c r="C988" s="17" t="s">
        <v>6424</v>
      </c>
      <c r="D988" s="17" t="s">
        <v>6436</v>
      </c>
      <c r="E988" s="17">
        <v>4.35</v>
      </c>
      <c r="F988" s="19">
        <v>5000</v>
      </c>
      <c r="G988" s="77" t="s">
        <v>296</v>
      </c>
      <c r="H988" s="77" t="s">
        <v>297</v>
      </c>
      <c r="I988" s="24">
        <v>7.25</v>
      </c>
      <c r="J988" s="77" t="s">
        <v>1763</v>
      </c>
      <c r="K988" s="17" t="s">
        <v>4333</v>
      </c>
      <c r="L988" s="17">
        <v>4.35</v>
      </c>
      <c r="M988" s="17" t="s">
        <v>367</v>
      </c>
      <c r="N988" s="17" t="s">
        <v>6437</v>
      </c>
      <c r="O988" s="74" t="s">
        <v>6438</v>
      </c>
      <c r="P988" s="17" t="s">
        <v>4202</v>
      </c>
      <c r="Q988" s="17" t="s">
        <v>4202</v>
      </c>
      <c r="R988" s="17" t="str">
        <f>VLOOKUP(O988,'[6]2019年11月-2020年3月31新贷款人员'!$O$953:$R$1000,4,FALSE)</f>
        <v>刘花</v>
      </c>
      <c r="S988" s="74" t="str">
        <f>VLOOKUP(O988,'[6]2019年11月-2020年3月31新贷款人员'!$O$953:$S$1000,5,FALSE)</f>
        <v>623059137803338390</v>
      </c>
      <c r="T988" s="9"/>
    </row>
    <row r="989" customHeight="1" spans="1:20">
      <c r="A989" s="17">
        <v>986</v>
      </c>
      <c r="B989" s="17" t="s">
        <v>28</v>
      </c>
      <c r="C989" s="17" t="s">
        <v>5904</v>
      </c>
      <c r="D989" s="17" t="s">
        <v>295</v>
      </c>
      <c r="E989" s="17">
        <v>4.35</v>
      </c>
      <c r="F989" s="19">
        <v>10000</v>
      </c>
      <c r="G989" s="30" t="s">
        <v>296</v>
      </c>
      <c r="H989" s="30" t="s">
        <v>297</v>
      </c>
      <c r="I989" s="24">
        <v>20.5416666666667</v>
      </c>
      <c r="J989" s="77" t="s">
        <v>2057</v>
      </c>
      <c r="K989" s="17" t="s">
        <v>4199</v>
      </c>
      <c r="L989" s="17">
        <v>4.35</v>
      </c>
      <c r="M989" s="17" t="s">
        <v>367</v>
      </c>
      <c r="N989" s="17" t="s">
        <v>6368</v>
      </c>
      <c r="O989" s="17" t="s">
        <v>6369</v>
      </c>
      <c r="P989" s="17" t="s">
        <v>4202</v>
      </c>
      <c r="Q989" s="17" t="s">
        <v>4202</v>
      </c>
      <c r="R989" s="17" t="str">
        <f>VLOOKUP(O989,'[6]2019年11月-2020年3月31新贷款人员'!$O$953:$R$1000,4,FALSE)</f>
        <v>严玲</v>
      </c>
      <c r="S989" s="74" t="str">
        <f>VLOOKUP(O989,'[6]2019年11月-2020年3月31新贷款人员'!$O$953:$S$1000,5,FALSE)</f>
        <v>623059137801622969</v>
      </c>
      <c r="T989" s="9"/>
    </row>
    <row r="990" customHeight="1" spans="1:20">
      <c r="A990" s="17">
        <v>987</v>
      </c>
      <c r="B990" s="17" t="s">
        <v>28</v>
      </c>
      <c r="C990" s="17" t="s">
        <v>6403</v>
      </c>
      <c r="D990" s="17" t="s">
        <v>1759</v>
      </c>
      <c r="E990" s="17">
        <v>4.35</v>
      </c>
      <c r="F990" s="19">
        <v>10000</v>
      </c>
      <c r="G990" s="30" t="s">
        <v>1760</v>
      </c>
      <c r="H990" s="30" t="s">
        <v>1761</v>
      </c>
      <c r="I990" s="24">
        <v>16.9166666666667</v>
      </c>
      <c r="J990" s="77" t="s">
        <v>2057</v>
      </c>
      <c r="K990" s="17" t="s">
        <v>4199</v>
      </c>
      <c r="L990" s="17">
        <v>4.35</v>
      </c>
      <c r="M990" s="17" t="s">
        <v>367</v>
      </c>
      <c r="N990" s="17" t="s">
        <v>6406</v>
      </c>
      <c r="O990" s="17" t="s">
        <v>6407</v>
      </c>
      <c r="P990" s="17" t="s">
        <v>4202</v>
      </c>
      <c r="Q990" s="17" t="s">
        <v>4202</v>
      </c>
      <c r="R990" s="17" t="str">
        <f>VLOOKUP(O990,'[6]2019年11月-2020年3月31新贷款人员'!$O$953:$R$1000,4,FALSE)</f>
        <v>刘红丽</v>
      </c>
      <c r="S990" s="74" t="str">
        <f>VLOOKUP(O990,'[6]2019年11月-2020年3月31新贷款人员'!$O$953:$S$1000,5,FALSE)</f>
        <v>623059137803339455</v>
      </c>
      <c r="T990" s="9"/>
    </row>
    <row r="991" customHeight="1" spans="1:20">
      <c r="A991" s="17">
        <v>988</v>
      </c>
      <c r="B991" s="17" t="s">
        <v>28</v>
      </c>
      <c r="C991" s="17" t="s">
        <v>6439</v>
      </c>
      <c r="D991" s="17" t="s">
        <v>1762</v>
      </c>
      <c r="E991" s="17">
        <v>4.35</v>
      </c>
      <c r="F991" s="19">
        <v>10000</v>
      </c>
      <c r="G991" s="30" t="s">
        <v>1763</v>
      </c>
      <c r="H991" s="30" t="s">
        <v>1764</v>
      </c>
      <c r="I991" s="24">
        <v>6.04166666666667</v>
      </c>
      <c r="J991" s="77" t="s">
        <v>2057</v>
      </c>
      <c r="K991" s="17" t="s">
        <v>4199</v>
      </c>
      <c r="L991" s="17">
        <v>4.35</v>
      </c>
      <c r="M991" s="17" t="s">
        <v>367</v>
      </c>
      <c r="N991" s="17" t="s">
        <v>6440</v>
      </c>
      <c r="O991" s="17" t="s">
        <v>6441</v>
      </c>
      <c r="P991" s="17" t="s">
        <v>4202</v>
      </c>
      <c r="Q991" s="17" t="s">
        <v>4202</v>
      </c>
      <c r="R991" s="17" t="str">
        <f>VLOOKUP(O991,'[6]2019年11月-2020年3月31新贷款人员'!$O$953:$R$1000,4,FALSE)</f>
        <v>吴士中</v>
      </c>
      <c r="S991" s="74" t="str">
        <f>VLOOKUP(O991,'[6]2019年11月-2020年3月31新贷款人员'!$O$953:$S$1000,5,FALSE)</f>
        <v>62305913780358081</v>
      </c>
      <c r="T991" s="9"/>
    </row>
    <row r="992" customHeight="1" spans="1:20">
      <c r="A992" s="17">
        <v>989</v>
      </c>
      <c r="B992" s="17" t="s">
        <v>28</v>
      </c>
      <c r="C992" s="17" t="s">
        <v>6344</v>
      </c>
      <c r="D992" s="17" t="s">
        <v>397</v>
      </c>
      <c r="E992" s="17">
        <v>4.35</v>
      </c>
      <c r="F992" s="19">
        <v>10000</v>
      </c>
      <c r="G992" s="30" t="s">
        <v>1763</v>
      </c>
      <c r="H992" s="30" t="s">
        <v>1764</v>
      </c>
      <c r="I992" s="24">
        <v>6.04166666666667</v>
      </c>
      <c r="J992" s="77" t="s">
        <v>2057</v>
      </c>
      <c r="K992" s="17" t="s">
        <v>4199</v>
      </c>
      <c r="L992" s="17">
        <v>4.35</v>
      </c>
      <c r="M992" s="17" t="s">
        <v>367</v>
      </c>
      <c r="N992" s="17" t="s">
        <v>6442</v>
      </c>
      <c r="O992" s="17" t="s">
        <v>6443</v>
      </c>
      <c r="P992" s="17" t="s">
        <v>4202</v>
      </c>
      <c r="Q992" s="17" t="s">
        <v>4202</v>
      </c>
      <c r="R992" s="17" t="str">
        <f>VLOOKUP(O992,'[6]2019年11月-2020年3月31新贷款人员'!$O$953:$R$1000,4,FALSE)</f>
        <v>李高峰</v>
      </c>
      <c r="S992" s="74" t="str">
        <f>VLOOKUP(O992,'[6]2019年11月-2020年3月31新贷款人员'!$O$953:$S$1000,5,FALSE)</f>
        <v>623059137801401943</v>
      </c>
      <c r="T992" s="9"/>
    </row>
    <row r="993" customHeight="1" spans="1:20">
      <c r="A993" s="17">
        <v>990</v>
      </c>
      <c r="B993" s="17" t="s">
        <v>28</v>
      </c>
      <c r="C993" s="17" t="s">
        <v>6344</v>
      </c>
      <c r="D993" s="17" t="s">
        <v>1765</v>
      </c>
      <c r="E993" s="17">
        <v>4.35</v>
      </c>
      <c r="F993" s="19">
        <v>10000</v>
      </c>
      <c r="G993" s="30" t="s">
        <v>1766</v>
      </c>
      <c r="H993" s="30" t="s">
        <v>1767</v>
      </c>
      <c r="I993" s="24">
        <v>4.83333333333333</v>
      </c>
      <c r="J993" s="77" t="s">
        <v>2057</v>
      </c>
      <c r="K993" s="17" t="s">
        <v>4199</v>
      </c>
      <c r="L993" s="17">
        <v>4.35</v>
      </c>
      <c r="M993" s="17" t="s">
        <v>367</v>
      </c>
      <c r="N993" s="17" t="s">
        <v>6444</v>
      </c>
      <c r="O993" s="17" t="s">
        <v>6445</v>
      </c>
      <c r="P993" s="17" t="s">
        <v>4202</v>
      </c>
      <c r="Q993" s="17" t="s">
        <v>4202</v>
      </c>
      <c r="R993" s="17" t="str">
        <f>VLOOKUP(O993,'[6]2019年11月-2020年3月31新贷款人员'!$O$953:$R$1000,4,FALSE)</f>
        <v>韩秀丽</v>
      </c>
      <c r="S993" s="74" t="str">
        <f>VLOOKUP(O993,'[6]2019年11月-2020年3月31新贷款人员'!$O$953:$S$1000,5,FALSE)</f>
        <v>623059137802563840</v>
      </c>
      <c r="T993" s="9"/>
    </row>
    <row r="994" customHeight="1" spans="1:20">
      <c r="A994" s="17">
        <v>991</v>
      </c>
      <c r="B994" s="17" t="s">
        <v>28</v>
      </c>
      <c r="C994" s="17" t="s">
        <v>6446</v>
      </c>
      <c r="D994" s="17" t="s">
        <v>1768</v>
      </c>
      <c r="E994" s="17">
        <v>4.35</v>
      </c>
      <c r="F994" s="19">
        <v>5000</v>
      </c>
      <c r="G994" s="30" t="s">
        <v>306</v>
      </c>
      <c r="H994" s="30" t="s">
        <v>307</v>
      </c>
      <c r="I994" s="24">
        <v>1.8125</v>
      </c>
      <c r="J994" s="77" t="s">
        <v>2057</v>
      </c>
      <c r="K994" s="17" t="s">
        <v>4199</v>
      </c>
      <c r="L994" s="17">
        <v>4.35</v>
      </c>
      <c r="M994" s="17" t="s">
        <v>367</v>
      </c>
      <c r="N994" s="17" t="s">
        <v>6447</v>
      </c>
      <c r="O994" s="17" t="s">
        <v>6448</v>
      </c>
      <c r="P994" s="17" t="s">
        <v>4202</v>
      </c>
      <c r="Q994" s="17" t="s">
        <v>4202</v>
      </c>
      <c r="R994" s="17" t="str">
        <f>VLOOKUP(O994,'[6]2019年11月-2020年3月31新贷款人员'!$O$953:$R$1000,4,FALSE)</f>
        <v>李自德</v>
      </c>
      <c r="S994" s="74" t="str">
        <f>VLOOKUP(O994,'[6]2019年11月-2020年3月31新贷款人员'!$O$953:$S$1000,5,FALSE)</f>
        <v>623059137802667211</v>
      </c>
      <c r="T994" s="9"/>
    </row>
    <row r="995" customHeight="1" spans="1:20">
      <c r="A995" s="17">
        <v>992</v>
      </c>
      <c r="B995" s="17" t="s">
        <v>28</v>
      </c>
      <c r="C995" s="17" t="s">
        <v>6449</v>
      </c>
      <c r="D995" s="17" t="s">
        <v>1769</v>
      </c>
      <c r="E995" s="17">
        <v>4.35</v>
      </c>
      <c r="F995" s="19">
        <v>5000</v>
      </c>
      <c r="G995" s="30" t="s">
        <v>306</v>
      </c>
      <c r="H995" s="30" t="s">
        <v>307</v>
      </c>
      <c r="I995" s="24">
        <v>1.8125</v>
      </c>
      <c r="J995" s="77" t="s">
        <v>2057</v>
      </c>
      <c r="K995" s="17" t="s">
        <v>4199</v>
      </c>
      <c r="L995" s="17">
        <v>4.35</v>
      </c>
      <c r="M995" s="17" t="s">
        <v>367</v>
      </c>
      <c r="N995" s="17" t="s">
        <v>6450</v>
      </c>
      <c r="O995" s="17" t="s">
        <v>6451</v>
      </c>
      <c r="P995" s="17" t="s">
        <v>4202</v>
      </c>
      <c r="Q995" s="17" t="s">
        <v>4202</v>
      </c>
      <c r="R995" s="17" t="str">
        <f>VLOOKUP(O995,'[6]2019年11月-2020年3月31新贷款人员'!$O$953:$R$1000,4,FALSE)</f>
        <v>韩记功</v>
      </c>
      <c r="S995" s="74" t="str">
        <f>VLOOKUP(O995,'[6]2019年11月-2020年3月31新贷款人员'!$O$953:$S$1000,5,FALSE)</f>
        <v>62305913780287703</v>
      </c>
      <c r="T995" s="9"/>
    </row>
    <row r="996" customHeight="1" spans="1:20">
      <c r="A996" s="17">
        <v>993</v>
      </c>
      <c r="B996" s="17" t="s">
        <v>28</v>
      </c>
      <c r="C996" s="17" t="s">
        <v>6408</v>
      </c>
      <c r="D996" s="17" t="s">
        <v>1770</v>
      </c>
      <c r="E996" s="17">
        <v>4.35</v>
      </c>
      <c r="F996" s="19">
        <v>5000</v>
      </c>
      <c r="G996" s="30" t="s">
        <v>306</v>
      </c>
      <c r="H996" s="30" t="s">
        <v>307</v>
      </c>
      <c r="I996" s="24">
        <v>1.8125</v>
      </c>
      <c r="J996" s="77" t="s">
        <v>2057</v>
      </c>
      <c r="K996" s="17" t="s">
        <v>4199</v>
      </c>
      <c r="L996" s="17">
        <v>4.35</v>
      </c>
      <c r="M996" s="17" t="s">
        <v>367</v>
      </c>
      <c r="N996" s="17" t="s">
        <v>6452</v>
      </c>
      <c r="O996" s="17" t="s">
        <v>6453</v>
      </c>
      <c r="P996" s="17" t="s">
        <v>4202</v>
      </c>
      <c r="Q996" s="17" t="s">
        <v>4202</v>
      </c>
      <c r="R996" s="17" t="str">
        <f>VLOOKUP(O996,'[6]2019年11月-2020年3月31新贷款人员'!$O$953:$R$1000,4,FALSE)</f>
        <v>刘凯</v>
      </c>
      <c r="S996" s="74" t="str">
        <f>VLOOKUP(O996,'[6]2019年11月-2020年3月31新贷款人员'!$O$953:$S$1000,5,FALSE)</f>
        <v>00000028093183784889</v>
      </c>
      <c r="T996" s="9"/>
    </row>
    <row r="997" customHeight="1" spans="1:20">
      <c r="A997" s="17">
        <v>994</v>
      </c>
      <c r="B997" s="17" t="s">
        <v>28</v>
      </c>
      <c r="C997" s="17" t="s">
        <v>6403</v>
      </c>
      <c r="D997" s="17" t="s">
        <v>1771</v>
      </c>
      <c r="E997" s="17">
        <v>4.35</v>
      </c>
      <c r="F997" s="19">
        <v>20000</v>
      </c>
      <c r="G997" s="30" t="s">
        <v>306</v>
      </c>
      <c r="H997" s="30" t="s">
        <v>307</v>
      </c>
      <c r="I997" s="24">
        <v>7.25</v>
      </c>
      <c r="J997" s="77" t="s">
        <v>2057</v>
      </c>
      <c r="K997" s="17" t="s">
        <v>4199</v>
      </c>
      <c r="L997" s="17">
        <v>4.35</v>
      </c>
      <c r="M997" s="17" t="s">
        <v>367</v>
      </c>
      <c r="N997" s="17" t="s">
        <v>6454</v>
      </c>
      <c r="O997" s="17" t="s">
        <v>6455</v>
      </c>
      <c r="P997" s="17" t="s">
        <v>4202</v>
      </c>
      <c r="Q997" s="17" t="s">
        <v>4202</v>
      </c>
      <c r="R997" s="17" t="str">
        <f>VLOOKUP(O997,'[6]2019年11月-2020年3月31新贷款人员'!$O$953:$R$1000,4,FALSE)</f>
        <v>顾超奇</v>
      </c>
      <c r="S997" s="74" t="str">
        <f>VLOOKUP(O997,'[6]2019年11月-2020年3月31新贷款人员'!$O$953:$S$1000,5,FALSE)</f>
        <v>62305913781719773</v>
      </c>
      <c r="T997" s="9"/>
    </row>
    <row r="998" customHeight="1" spans="1:20">
      <c r="A998" s="17">
        <v>995</v>
      </c>
      <c r="B998" s="17" t="s">
        <v>28</v>
      </c>
      <c r="C998" s="17" t="s">
        <v>6403</v>
      </c>
      <c r="D998" s="17" t="s">
        <v>305</v>
      </c>
      <c r="E998" s="17">
        <v>4.35</v>
      </c>
      <c r="F998" s="19">
        <v>2000</v>
      </c>
      <c r="G998" s="30" t="s">
        <v>306</v>
      </c>
      <c r="H998" s="30" t="s">
        <v>307</v>
      </c>
      <c r="I998" s="24">
        <v>0.725</v>
      </c>
      <c r="J998" s="77" t="s">
        <v>2057</v>
      </c>
      <c r="K998" s="17" t="s">
        <v>4199</v>
      </c>
      <c r="L998" s="17">
        <v>4.35</v>
      </c>
      <c r="M998" s="17" t="s">
        <v>367</v>
      </c>
      <c r="N998" s="17" t="s">
        <v>6454</v>
      </c>
      <c r="O998" s="17" t="s">
        <v>6456</v>
      </c>
      <c r="P998" s="17" t="s">
        <v>4202</v>
      </c>
      <c r="Q998" s="17" t="s">
        <v>4202</v>
      </c>
      <c r="R998" s="17" t="str">
        <f>VLOOKUP(O998,'[6]2019年11月-2020年3月31新贷款人员'!$O$953:$R$1000,4,FALSE)</f>
        <v>王百顺</v>
      </c>
      <c r="S998" s="74" t="str">
        <f>VLOOKUP(O998,'[6]2019年11月-2020年3月31新贷款人员'!$O$953:$S$1000,5,FALSE)</f>
        <v>623059137803582492</v>
      </c>
      <c r="T998" s="9"/>
    </row>
    <row r="999" customHeight="1" spans="1:20">
      <c r="A999" s="17">
        <v>996</v>
      </c>
      <c r="B999" s="17" t="s">
        <v>5801</v>
      </c>
      <c r="C999" s="17" t="s">
        <v>6457</v>
      </c>
      <c r="D999" s="17" t="s">
        <v>2047</v>
      </c>
      <c r="E999" s="17" t="s">
        <v>163</v>
      </c>
      <c r="F999" s="19" t="s">
        <v>6228</v>
      </c>
      <c r="G999" s="30" t="s">
        <v>2044</v>
      </c>
      <c r="H999" s="30" t="s">
        <v>2045</v>
      </c>
      <c r="I999" s="24">
        <v>4.22916666666667</v>
      </c>
      <c r="J999" s="30">
        <v>43921</v>
      </c>
      <c r="K999" s="17" t="s">
        <v>4199</v>
      </c>
      <c r="L999" s="17">
        <v>4.35</v>
      </c>
      <c r="M999" s="17" t="s">
        <v>2048</v>
      </c>
      <c r="N999" s="17" t="s">
        <v>6458</v>
      </c>
      <c r="O999" s="17" t="s">
        <v>6459</v>
      </c>
      <c r="P999" s="17" t="s">
        <v>4202</v>
      </c>
      <c r="Q999" s="17" t="s">
        <v>4202</v>
      </c>
      <c r="R999" s="17" t="str">
        <f>VLOOKUP(O999,'[21]2019年11月-2020年3月31新贷款人员'!$O$5:$R$52,4,FALSE)</f>
        <v>崔永华</v>
      </c>
      <c r="S999" s="17" t="str">
        <f>VLOOKUP(O999,'[21]2019年11月-2020年3月31新贷款人员'!$O$5:$S$52,5,FALSE)</f>
        <v>623059137801601161</v>
      </c>
      <c r="T999" s="9"/>
    </row>
    <row r="1000" customHeight="1" spans="1:20">
      <c r="A1000" s="17">
        <v>997</v>
      </c>
      <c r="B1000" s="17" t="s">
        <v>5801</v>
      </c>
      <c r="C1000" s="17" t="s">
        <v>6460</v>
      </c>
      <c r="D1000" s="17" t="s">
        <v>2051</v>
      </c>
      <c r="E1000" s="17" t="s">
        <v>163</v>
      </c>
      <c r="F1000" s="19" t="s">
        <v>6228</v>
      </c>
      <c r="G1000" s="30" t="s">
        <v>2044</v>
      </c>
      <c r="H1000" s="30" t="s">
        <v>2045</v>
      </c>
      <c r="I1000" s="24">
        <v>4.22916666666667</v>
      </c>
      <c r="J1000" s="30">
        <v>43921</v>
      </c>
      <c r="K1000" s="17" t="s">
        <v>4199</v>
      </c>
      <c r="L1000" s="17">
        <v>4.35</v>
      </c>
      <c r="M1000" s="17" t="s">
        <v>27</v>
      </c>
      <c r="N1000" s="17" t="s">
        <v>6461</v>
      </c>
      <c r="O1000" s="17" t="s">
        <v>6462</v>
      </c>
      <c r="P1000" s="17" t="s">
        <v>4202</v>
      </c>
      <c r="Q1000" s="17" t="s">
        <v>4202</v>
      </c>
      <c r="R1000" s="17" t="str">
        <f>VLOOKUP(O1000,'[21]2019年11月-2020年3月31新贷款人员'!$O$5:$R$52,4,FALSE)</f>
        <v>朱连举</v>
      </c>
      <c r="S1000" s="17" t="str">
        <f>VLOOKUP(O1000,'[21]2019年11月-2020年3月31新贷款人员'!$O$5:$S$52,5,FALSE)</f>
        <v>00000023924033785889</v>
      </c>
      <c r="T1000" s="9"/>
    </row>
    <row r="1001" customHeight="1" spans="1:20">
      <c r="A1001" s="17">
        <v>998</v>
      </c>
      <c r="B1001" s="17" t="s">
        <v>5801</v>
      </c>
      <c r="C1001" s="17" t="s">
        <v>6463</v>
      </c>
      <c r="D1001" s="17" t="s">
        <v>2052</v>
      </c>
      <c r="E1001" s="17" t="s">
        <v>163</v>
      </c>
      <c r="F1001" s="19" t="s">
        <v>6464</v>
      </c>
      <c r="G1001" s="30" t="s">
        <v>2044</v>
      </c>
      <c r="H1001" s="30" t="s">
        <v>2045</v>
      </c>
      <c r="I1001" s="24">
        <v>6.76666666666667</v>
      </c>
      <c r="J1001" s="30">
        <v>43921</v>
      </c>
      <c r="K1001" s="17" t="s">
        <v>4199</v>
      </c>
      <c r="L1001" s="17">
        <v>4.35</v>
      </c>
      <c r="M1001" s="17" t="s">
        <v>27</v>
      </c>
      <c r="N1001" s="17" t="s">
        <v>6465</v>
      </c>
      <c r="O1001" s="17" t="s">
        <v>6466</v>
      </c>
      <c r="P1001" s="17" t="s">
        <v>4202</v>
      </c>
      <c r="Q1001" s="17" t="s">
        <v>4202</v>
      </c>
      <c r="R1001" s="17" t="str">
        <f>VLOOKUP(O1001,'[21]2019年11月-2020年3月31新贷款人员'!$O$5:$R$52,4,FALSE)</f>
        <v>王秋华</v>
      </c>
      <c r="S1001" s="17" t="str">
        <f>VLOOKUP(O1001,'[21]2019年11月-2020年3月31新贷款人员'!$O$5:$S$52,5,FALSE)</f>
        <v>623059137803643922</v>
      </c>
      <c r="T1001" s="9"/>
    </row>
    <row r="1002" customHeight="1" spans="1:20">
      <c r="A1002" s="17">
        <v>999</v>
      </c>
      <c r="B1002" s="17" t="s">
        <v>63</v>
      </c>
      <c r="C1002" s="17" t="s">
        <v>6467</v>
      </c>
      <c r="D1002" s="17" t="s">
        <v>2053</v>
      </c>
      <c r="E1002" s="17" t="s">
        <v>163</v>
      </c>
      <c r="F1002" s="19" t="s">
        <v>6468</v>
      </c>
      <c r="G1002" s="30" t="s">
        <v>2044</v>
      </c>
      <c r="H1002" s="30" t="s">
        <v>2045</v>
      </c>
      <c r="I1002" s="24">
        <v>8.45833333333331</v>
      </c>
      <c r="J1002" s="30">
        <v>43921</v>
      </c>
      <c r="K1002" s="17" t="s">
        <v>4199</v>
      </c>
      <c r="L1002" s="17">
        <v>4.35</v>
      </c>
      <c r="M1002" s="17" t="s">
        <v>6469</v>
      </c>
      <c r="N1002" s="17" t="s">
        <v>6470</v>
      </c>
      <c r="O1002" s="17" t="s">
        <v>6471</v>
      </c>
      <c r="P1002" s="17" t="s">
        <v>4202</v>
      </c>
      <c r="Q1002" s="17" t="s">
        <v>4202</v>
      </c>
      <c r="R1002" s="17" t="str">
        <f>VLOOKUP(O1002,'[17]2019.11-2020.3新贷人员贴息'!$O$3:$R$55,4,FALSE)</f>
        <v>李坤</v>
      </c>
      <c r="S1002" s="74" t="str">
        <f>VLOOKUP(O1002,'[17]2019.11-2020.3新贷人员贴息'!$O$3:$S$55,5,FALSE)</f>
        <v>621585137800609543</v>
      </c>
      <c r="T1002" s="9"/>
    </row>
    <row r="1003" customHeight="1" spans="1:20">
      <c r="A1003" s="17">
        <v>1000</v>
      </c>
      <c r="B1003" s="17" t="s">
        <v>63</v>
      </c>
      <c r="C1003" s="17" t="s">
        <v>6472</v>
      </c>
      <c r="D1003" s="17" t="s">
        <v>2049</v>
      </c>
      <c r="E1003" s="17" t="s">
        <v>163</v>
      </c>
      <c r="F1003" s="19" t="s">
        <v>6228</v>
      </c>
      <c r="G1003" s="30" t="s">
        <v>2044</v>
      </c>
      <c r="H1003" s="30" t="s">
        <v>2045</v>
      </c>
      <c r="I1003" s="24">
        <v>4.22916666666667</v>
      </c>
      <c r="J1003" s="30">
        <v>43921</v>
      </c>
      <c r="K1003" s="17" t="s">
        <v>4199</v>
      </c>
      <c r="L1003" s="17">
        <v>4.35</v>
      </c>
      <c r="M1003" s="17" t="s">
        <v>3815</v>
      </c>
      <c r="N1003" s="17" t="s">
        <v>6473</v>
      </c>
      <c r="O1003" s="17" t="s">
        <v>6474</v>
      </c>
      <c r="P1003" s="17" t="s">
        <v>4202</v>
      </c>
      <c r="Q1003" s="17" t="s">
        <v>4202</v>
      </c>
      <c r="R1003" s="17" t="str">
        <f>VLOOKUP(O1003,'[17]2019.11-2020.3新贷人员贴息'!$O$3:$R$55,4,FALSE)</f>
        <v>王金锋</v>
      </c>
      <c r="S1003" s="74" t="str">
        <f>VLOOKUP(O1003,'[17]2019.11-2020.3新贷人员贴息'!$O$3:$S$55,5,FALSE)</f>
        <v>623059137801712349</v>
      </c>
      <c r="T1003" s="9"/>
    </row>
    <row r="1004" customHeight="1" spans="1:20">
      <c r="A1004" s="17">
        <v>1001</v>
      </c>
      <c r="B1004" s="17" t="s">
        <v>63</v>
      </c>
      <c r="C1004" s="17" t="s">
        <v>6467</v>
      </c>
      <c r="D1004" s="17" t="s">
        <v>2055</v>
      </c>
      <c r="E1004" s="17" t="s">
        <v>163</v>
      </c>
      <c r="F1004" s="19" t="s">
        <v>6475</v>
      </c>
      <c r="G1004" s="30" t="s">
        <v>2044</v>
      </c>
      <c r="H1004" s="30" t="s">
        <v>2045</v>
      </c>
      <c r="I1004" s="24">
        <v>16.9166666666667</v>
      </c>
      <c r="J1004" s="30">
        <v>43921</v>
      </c>
      <c r="K1004" s="17" t="s">
        <v>4199</v>
      </c>
      <c r="L1004" s="17">
        <v>4.35</v>
      </c>
      <c r="M1004" s="17" t="s">
        <v>2216</v>
      </c>
      <c r="N1004" s="17" t="s">
        <v>6476</v>
      </c>
      <c r="O1004" s="17" t="s">
        <v>6477</v>
      </c>
      <c r="P1004" s="17" t="s">
        <v>4202</v>
      </c>
      <c r="Q1004" s="17" t="s">
        <v>4202</v>
      </c>
      <c r="R1004" s="17" t="str">
        <f>VLOOKUP(O1004,'[17]2019.11-2020.3新贷人员贴息'!$O$3:$R$55,4,FALSE)</f>
        <v>邹俊领</v>
      </c>
      <c r="S1004" s="74" t="str">
        <f>VLOOKUP(O1004,'[17]2019.11-2020.3新贷人员贴息'!$O$3:$S$55,5,FALSE)</f>
        <v>623059100700525188</v>
      </c>
      <c r="T1004" s="9"/>
    </row>
    <row r="1005" customHeight="1" spans="1:20">
      <c r="A1005" s="17">
        <v>1002</v>
      </c>
      <c r="B1005" s="17" t="s">
        <v>63</v>
      </c>
      <c r="C1005" s="17" t="s">
        <v>6467</v>
      </c>
      <c r="D1005" s="17" t="s">
        <v>2043</v>
      </c>
      <c r="E1005" s="17" t="s">
        <v>163</v>
      </c>
      <c r="F1005" s="19" t="s">
        <v>6240</v>
      </c>
      <c r="G1005" s="30" t="s">
        <v>2044</v>
      </c>
      <c r="H1005" s="30" t="s">
        <v>2045</v>
      </c>
      <c r="I1005" s="24">
        <v>2.5375</v>
      </c>
      <c r="J1005" s="30">
        <v>43921</v>
      </c>
      <c r="K1005" s="17" t="s">
        <v>4199</v>
      </c>
      <c r="L1005" s="17">
        <v>4.35</v>
      </c>
      <c r="M1005" s="17" t="s">
        <v>6478</v>
      </c>
      <c r="N1005" s="17" t="s">
        <v>6479</v>
      </c>
      <c r="O1005" s="17" t="s">
        <v>6480</v>
      </c>
      <c r="P1005" s="17" t="s">
        <v>4202</v>
      </c>
      <c r="Q1005" s="17" t="s">
        <v>4202</v>
      </c>
      <c r="R1005" s="17" t="str">
        <f>VLOOKUP(O1005,'[17]2019.11-2020.3新贷人员贴息'!$O$3:$R$55,4,FALSE)</f>
        <v>张银荣</v>
      </c>
      <c r="S1005" s="74" t="str">
        <f>VLOOKUP(O1005,'[17]2019.11-2020.3新贷人员贴息'!$O$3:$S$55,5,FALSE)</f>
        <v>623059137801605238</v>
      </c>
      <c r="T1005" s="9"/>
    </row>
    <row r="1006" customHeight="1" spans="1:20">
      <c r="A1006" s="17">
        <v>1003</v>
      </c>
      <c r="B1006" s="31" t="s">
        <v>258</v>
      </c>
      <c r="C1006" s="47" t="s">
        <v>6481</v>
      </c>
      <c r="D1006" s="47" t="s">
        <v>6482</v>
      </c>
      <c r="E1006" s="47">
        <v>4.35</v>
      </c>
      <c r="F1006" s="47">
        <v>10000</v>
      </c>
      <c r="G1006" s="52" t="s">
        <v>1718</v>
      </c>
      <c r="H1006" s="52" t="s">
        <v>1719</v>
      </c>
      <c r="I1006" s="47">
        <v>157.08</v>
      </c>
      <c r="J1006" s="52">
        <v>20200316</v>
      </c>
      <c r="K1006" s="47" t="s">
        <v>4333</v>
      </c>
      <c r="L1006" s="47">
        <v>4.35</v>
      </c>
      <c r="M1006" s="47" t="s">
        <v>27</v>
      </c>
      <c r="N1006" s="47" t="s">
        <v>6481</v>
      </c>
      <c r="O1006" s="19" t="s">
        <v>6483</v>
      </c>
      <c r="P1006" s="17" t="s">
        <v>4202</v>
      </c>
      <c r="Q1006" s="17" t="s">
        <v>4202</v>
      </c>
      <c r="R1006" s="17" t="str">
        <f>VLOOKUP(O1006,'[13]2019年11月-2020年3月31新贷款人员'!$O$4:$R$56,4,FALSE)</f>
        <v>张宣</v>
      </c>
      <c r="S1006" s="74" t="str">
        <f>VLOOKUP(O1006,'[13]2019年11月-2020年3月31新贷款人员'!$O$4:$S$56,5,FALSE)</f>
        <v>623059137800035551</v>
      </c>
      <c r="T1006" s="9"/>
    </row>
    <row r="1007" customHeight="1" spans="1:20">
      <c r="A1007" s="17">
        <v>1004</v>
      </c>
      <c r="B1007" s="31" t="s">
        <v>258</v>
      </c>
      <c r="C1007" s="47" t="s">
        <v>6484</v>
      </c>
      <c r="D1007" s="47" t="s">
        <v>1674</v>
      </c>
      <c r="E1007" s="47">
        <v>4.35</v>
      </c>
      <c r="F1007" s="47">
        <v>10000</v>
      </c>
      <c r="G1007" s="52" t="s">
        <v>1718</v>
      </c>
      <c r="H1007" s="52" t="s">
        <v>1719</v>
      </c>
      <c r="I1007" s="47">
        <v>175.21</v>
      </c>
      <c r="J1007" s="52">
        <v>20200331</v>
      </c>
      <c r="K1007" s="47" t="s">
        <v>4199</v>
      </c>
      <c r="L1007" s="47">
        <v>4.35</v>
      </c>
      <c r="M1007" s="47" t="s">
        <v>27</v>
      </c>
      <c r="N1007" s="47" t="s">
        <v>6484</v>
      </c>
      <c r="O1007" s="19" t="s">
        <v>6485</v>
      </c>
      <c r="P1007" s="17" t="s">
        <v>4202</v>
      </c>
      <c r="Q1007" s="17" t="s">
        <v>4202</v>
      </c>
      <c r="R1007" s="17" t="str">
        <f>VLOOKUP(O1007,'[13]2019年11月-2020年3月31新贷款人员'!$O$4:$R$56,4,FALSE)</f>
        <v>张学振</v>
      </c>
      <c r="S1007" s="74" t="str">
        <f>VLOOKUP(O1007,'[13]2019年11月-2020年3月31新贷款人员'!$O$4:$S$56,5,FALSE)</f>
        <v>623059137801922872</v>
      </c>
      <c r="T1007" s="9"/>
    </row>
    <row r="1008" customHeight="1" spans="1:20">
      <c r="A1008" s="17">
        <v>1005</v>
      </c>
      <c r="B1008" s="31" t="s">
        <v>258</v>
      </c>
      <c r="C1008" s="47" t="s">
        <v>6486</v>
      </c>
      <c r="D1008" s="47" t="s">
        <v>3700</v>
      </c>
      <c r="E1008" s="47">
        <v>4.35</v>
      </c>
      <c r="F1008" s="47">
        <v>5000</v>
      </c>
      <c r="G1008" s="52" t="s">
        <v>1721</v>
      </c>
      <c r="H1008" s="52" t="s">
        <v>1722</v>
      </c>
      <c r="I1008" s="47">
        <v>74.31</v>
      </c>
      <c r="J1008" s="52" t="s">
        <v>6360</v>
      </c>
      <c r="K1008" s="47" t="s">
        <v>4333</v>
      </c>
      <c r="L1008" s="47">
        <v>4.35</v>
      </c>
      <c r="M1008" s="47" t="s">
        <v>150</v>
      </c>
      <c r="N1008" s="47" t="s">
        <v>6486</v>
      </c>
      <c r="O1008" s="19" t="s">
        <v>6487</v>
      </c>
      <c r="P1008" s="17" t="s">
        <v>4202</v>
      </c>
      <c r="Q1008" s="17" t="s">
        <v>4202</v>
      </c>
      <c r="R1008" s="17" t="str">
        <f>VLOOKUP(O1008,'[13]2019年11月-2020年3月31新贷款人员'!$O$4:$R$56,4,FALSE)</f>
        <v>李同志</v>
      </c>
      <c r="S1008" s="74" t="str">
        <f>VLOOKUP(O1008,'[13]2019年11月-2020年3月31新贷款人员'!$O$4:$S$56,5,FALSE)</f>
        <v>623059137803546513</v>
      </c>
      <c r="T1008" s="9"/>
    </row>
    <row r="1009" customHeight="1" spans="1:20">
      <c r="A1009" s="17">
        <v>1006</v>
      </c>
      <c r="B1009" s="31" t="s">
        <v>258</v>
      </c>
      <c r="C1009" s="47" t="s">
        <v>6488</v>
      </c>
      <c r="D1009" s="47" t="s">
        <v>1690</v>
      </c>
      <c r="E1009" s="47">
        <v>4.35</v>
      </c>
      <c r="F1009" s="47">
        <v>20000</v>
      </c>
      <c r="G1009" s="52" t="s">
        <v>1721</v>
      </c>
      <c r="H1009" s="52" t="s">
        <v>1722</v>
      </c>
      <c r="I1009" s="47">
        <v>285.17</v>
      </c>
      <c r="J1009" s="52" t="s">
        <v>1750</v>
      </c>
      <c r="K1009" s="47" t="s">
        <v>4333</v>
      </c>
      <c r="L1009" s="47">
        <v>4.35</v>
      </c>
      <c r="M1009" s="47" t="s">
        <v>150</v>
      </c>
      <c r="N1009" s="47" t="s">
        <v>6488</v>
      </c>
      <c r="O1009" s="19" t="s">
        <v>6489</v>
      </c>
      <c r="P1009" s="17" t="s">
        <v>4202</v>
      </c>
      <c r="Q1009" s="17" t="s">
        <v>4202</v>
      </c>
      <c r="R1009" s="17" t="str">
        <f>VLOOKUP(O1009,'[13]2019年11月-2020年3月31新贷款人员'!$O$4:$R$56,4,FALSE)</f>
        <v>袁明亮</v>
      </c>
      <c r="S1009" s="74" t="str">
        <f>VLOOKUP(O1009,'[13]2019年11月-2020年3月31新贷款人员'!$O$4:$S$56,5,FALSE)</f>
        <v>623059137802017136</v>
      </c>
      <c r="T1009" s="9"/>
    </row>
    <row r="1010" customHeight="1" spans="1:20">
      <c r="A1010" s="17">
        <v>1007</v>
      </c>
      <c r="B1010" s="31" t="s">
        <v>258</v>
      </c>
      <c r="C1010" s="47" t="s">
        <v>6490</v>
      </c>
      <c r="D1010" s="47" t="s">
        <v>3734</v>
      </c>
      <c r="E1010" s="47">
        <v>4.35</v>
      </c>
      <c r="F1010" s="47">
        <v>5000</v>
      </c>
      <c r="G1010" s="52" t="s">
        <v>1721</v>
      </c>
      <c r="H1010" s="52" t="s">
        <v>1722</v>
      </c>
      <c r="I1010" s="47">
        <v>76.73</v>
      </c>
      <c r="J1010" s="52" t="s">
        <v>296</v>
      </c>
      <c r="K1010" s="47" t="s">
        <v>4333</v>
      </c>
      <c r="L1010" s="47">
        <v>4.35</v>
      </c>
      <c r="M1010" s="47" t="s">
        <v>27</v>
      </c>
      <c r="N1010" s="47" t="s">
        <v>6490</v>
      </c>
      <c r="O1010" s="19" t="s">
        <v>6491</v>
      </c>
      <c r="P1010" s="17" t="s">
        <v>4202</v>
      </c>
      <c r="Q1010" s="17" t="s">
        <v>4202</v>
      </c>
      <c r="R1010" s="17" t="str">
        <f>VLOOKUP(O1010,'[13]2019年11月-2020年3月31新贷款人员'!$O$4:$R$56,4,FALSE)</f>
        <v>夏芳勤</v>
      </c>
      <c r="S1010" s="74" t="str">
        <f>VLOOKUP(O1010,'[13]2019年11月-2020年3月31新贷款人员'!$O$4:$S$56,5,FALSE)</f>
        <v>623059137801817999</v>
      </c>
      <c r="T1010" s="9"/>
    </row>
    <row r="1011" customHeight="1" spans="1:20">
      <c r="A1011" s="17">
        <v>1008</v>
      </c>
      <c r="B1011" s="31" t="s">
        <v>258</v>
      </c>
      <c r="C1011" s="47" t="s">
        <v>6492</v>
      </c>
      <c r="D1011" s="47" t="s">
        <v>3698</v>
      </c>
      <c r="E1011" s="47">
        <v>4.35</v>
      </c>
      <c r="F1011" s="47">
        <v>5000</v>
      </c>
      <c r="G1011" s="52" t="s">
        <v>1721</v>
      </c>
      <c r="H1011" s="52" t="s">
        <v>1722</v>
      </c>
      <c r="I1011" s="47">
        <v>74.92</v>
      </c>
      <c r="J1011" s="52" t="s">
        <v>2175</v>
      </c>
      <c r="K1011" s="47" t="s">
        <v>4333</v>
      </c>
      <c r="L1011" s="47">
        <v>4.35</v>
      </c>
      <c r="M1011" s="47" t="s">
        <v>150</v>
      </c>
      <c r="N1011" s="47" t="s">
        <v>6492</v>
      </c>
      <c r="O1011" s="19" t="s">
        <v>6493</v>
      </c>
      <c r="P1011" s="17" t="s">
        <v>4202</v>
      </c>
      <c r="Q1011" s="17" t="s">
        <v>4202</v>
      </c>
      <c r="R1011" s="17" t="str">
        <f>VLOOKUP(O1011,'[13]2019年11月-2020年3月31新贷款人员'!$O$4:$R$56,4,FALSE)</f>
        <v>梁海州</v>
      </c>
      <c r="S1011" s="74" t="str">
        <f>VLOOKUP(O1011,'[13]2019年11月-2020年3月31新贷款人员'!$O$4:$S$56,5,FALSE)</f>
        <v>623059137803547156</v>
      </c>
      <c r="T1011" s="9"/>
    </row>
    <row r="1012" customHeight="1" spans="1:20">
      <c r="A1012" s="17">
        <v>1009</v>
      </c>
      <c r="B1012" s="31" t="s">
        <v>258</v>
      </c>
      <c r="C1012" s="47" t="s">
        <v>6494</v>
      </c>
      <c r="D1012" s="47" t="s">
        <v>3713</v>
      </c>
      <c r="E1012" s="47">
        <v>4.35</v>
      </c>
      <c r="F1012" s="47">
        <v>10000</v>
      </c>
      <c r="G1012" s="52" t="s">
        <v>6232</v>
      </c>
      <c r="H1012" s="52" t="s">
        <v>6233</v>
      </c>
      <c r="I1012" s="47">
        <v>154.67</v>
      </c>
      <c r="J1012" s="52" t="s">
        <v>2178</v>
      </c>
      <c r="K1012" s="47" t="s">
        <v>4333</v>
      </c>
      <c r="L1012" s="47">
        <v>4.35</v>
      </c>
      <c r="M1012" s="47" t="s">
        <v>150</v>
      </c>
      <c r="N1012" s="47" t="s">
        <v>6494</v>
      </c>
      <c r="O1012" s="19" t="s">
        <v>6495</v>
      </c>
      <c r="P1012" s="17" t="s">
        <v>4202</v>
      </c>
      <c r="Q1012" s="17" t="s">
        <v>4202</v>
      </c>
      <c r="R1012" s="17" t="str">
        <f>VLOOKUP(O1012,'[13]2019年11月-2020年3月31新贷款人员'!$O$4:$R$56,4,FALSE)</f>
        <v>房秀梅</v>
      </c>
      <c r="S1012" s="74" t="str">
        <f>VLOOKUP(O1012,'[13]2019年11月-2020年3月31新贷款人员'!$O$4:$S$56,5,FALSE)</f>
        <v>623059137803546869</v>
      </c>
      <c r="T1012" s="9"/>
    </row>
    <row r="1013" customHeight="1" spans="1:20">
      <c r="A1013" s="17">
        <v>1010</v>
      </c>
      <c r="B1013" s="31" t="s">
        <v>258</v>
      </c>
      <c r="C1013" s="47" t="s">
        <v>6496</v>
      </c>
      <c r="D1013" s="47" t="s">
        <v>3721</v>
      </c>
      <c r="E1013" s="47">
        <v>4.35</v>
      </c>
      <c r="F1013" s="47">
        <v>10000</v>
      </c>
      <c r="G1013" s="52" t="s">
        <v>6232</v>
      </c>
      <c r="H1013" s="52" t="s">
        <v>6233</v>
      </c>
      <c r="I1013" s="47">
        <v>147.42</v>
      </c>
      <c r="J1013" s="52" t="s">
        <v>6360</v>
      </c>
      <c r="K1013" s="47" t="s">
        <v>4333</v>
      </c>
      <c r="L1013" s="47">
        <v>4.35</v>
      </c>
      <c r="M1013" s="47" t="s">
        <v>150</v>
      </c>
      <c r="N1013" s="47" t="s">
        <v>6496</v>
      </c>
      <c r="O1013" s="19" t="s">
        <v>6497</v>
      </c>
      <c r="P1013" s="17" t="s">
        <v>4202</v>
      </c>
      <c r="Q1013" s="17" t="s">
        <v>4202</v>
      </c>
      <c r="R1013" s="17" t="str">
        <f>VLOOKUP(O1013,'[13]2019年11月-2020年3月31新贷款人员'!$O$4:$R$56,4,FALSE)</f>
        <v>梁军</v>
      </c>
      <c r="S1013" s="74" t="str">
        <f>VLOOKUP(O1013,'[13]2019年11月-2020年3月31新贷款人员'!$O$4:$S$56,5,FALSE)</f>
        <v>623059137803547172</v>
      </c>
      <c r="T1013" s="9"/>
    </row>
    <row r="1014" customHeight="1" spans="1:20">
      <c r="A1014" s="17">
        <v>1011</v>
      </c>
      <c r="B1014" s="31" t="s">
        <v>258</v>
      </c>
      <c r="C1014" s="47" t="s">
        <v>6498</v>
      </c>
      <c r="D1014" s="47" t="s">
        <v>1679</v>
      </c>
      <c r="E1014" s="47">
        <v>4.35</v>
      </c>
      <c r="F1014" s="47">
        <v>10000</v>
      </c>
      <c r="G1014" s="52" t="s">
        <v>6232</v>
      </c>
      <c r="H1014" s="52" t="s">
        <v>6233</v>
      </c>
      <c r="I1014" s="47">
        <v>137.75</v>
      </c>
      <c r="J1014" s="52" t="s">
        <v>6499</v>
      </c>
      <c r="K1014" s="47" t="s">
        <v>4333</v>
      </c>
      <c r="L1014" s="47">
        <v>4.35</v>
      </c>
      <c r="M1014" s="47" t="s">
        <v>150</v>
      </c>
      <c r="N1014" s="47" t="s">
        <v>6498</v>
      </c>
      <c r="O1014" s="19" t="s">
        <v>6500</v>
      </c>
      <c r="P1014" s="17" t="s">
        <v>4202</v>
      </c>
      <c r="Q1014" s="17" t="s">
        <v>4202</v>
      </c>
      <c r="R1014" s="17" t="str">
        <f>VLOOKUP(O1014,'[13]2019年11月-2020年3月31新贷款人员'!$O$4:$R$56,4,FALSE)</f>
        <v>王军明</v>
      </c>
      <c r="S1014" s="74" t="str">
        <f>VLOOKUP(O1014,'[13]2019年11月-2020年3月31新贷款人员'!$O$4:$S$56,5,FALSE)</f>
        <v>623059137801486035</v>
      </c>
      <c r="T1014" s="9"/>
    </row>
    <row r="1015" customHeight="1" spans="1:20">
      <c r="A1015" s="17">
        <v>1012</v>
      </c>
      <c r="B1015" s="31" t="s">
        <v>258</v>
      </c>
      <c r="C1015" s="47" t="s">
        <v>6501</v>
      </c>
      <c r="D1015" s="47" t="s">
        <v>3741</v>
      </c>
      <c r="E1015" s="47">
        <v>4.35</v>
      </c>
      <c r="F1015" s="47">
        <v>5000</v>
      </c>
      <c r="G1015" s="52" t="s">
        <v>123</v>
      </c>
      <c r="H1015" s="52" t="s">
        <v>124</v>
      </c>
      <c r="I1015" s="47">
        <v>71.29</v>
      </c>
      <c r="J1015" s="52" t="s">
        <v>6360</v>
      </c>
      <c r="K1015" s="47" t="s">
        <v>4333</v>
      </c>
      <c r="L1015" s="47">
        <v>4.35</v>
      </c>
      <c r="M1015" s="47" t="s">
        <v>150</v>
      </c>
      <c r="N1015" s="47" t="s">
        <v>6501</v>
      </c>
      <c r="O1015" s="19" t="s">
        <v>6502</v>
      </c>
      <c r="P1015" s="17" t="s">
        <v>4202</v>
      </c>
      <c r="Q1015" s="17" t="s">
        <v>4202</v>
      </c>
      <c r="R1015" s="17" t="str">
        <f>VLOOKUP(O1015,'[13]2019年11月-2020年3月31新贷款人员'!$O$4:$R$56,4,FALSE)</f>
        <v>王俊领</v>
      </c>
      <c r="S1015" s="74" t="str">
        <f>VLOOKUP(O1015,'[13]2019年11月-2020年3月31新贷款人员'!$O$4:$S$56,5,FALSE)</f>
        <v>623059137802283316</v>
      </c>
      <c r="T1015" s="9"/>
    </row>
    <row r="1016" customHeight="1" spans="1:20">
      <c r="A1016" s="17">
        <v>1013</v>
      </c>
      <c r="B1016" s="31" t="s">
        <v>258</v>
      </c>
      <c r="C1016" s="47" t="s">
        <v>6503</v>
      </c>
      <c r="D1016" s="47" t="s">
        <v>1675</v>
      </c>
      <c r="E1016" s="47">
        <v>4.35</v>
      </c>
      <c r="F1016" s="47">
        <v>10000</v>
      </c>
      <c r="G1016" s="52" t="s">
        <v>501</v>
      </c>
      <c r="H1016" s="52" t="s">
        <v>502</v>
      </c>
      <c r="I1016" s="47">
        <v>166.75</v>
      </c>
      <c r="J1016" s="52" t="s">
        <v>2057</v>
      </c>
      <c r="K1016" s="47" t="s">
        <v>4199</v>
      </c>
      <c r="L1016" s="47">
        <v>4.35</v>
      </c>
      <c r="M1016" s="47" t="s">
        <v>150</v>
      </c>
      <c r="N1016" s="47" t="s">
        <v>6503</v>
      </c>
      <c r="O1016" s="19" t="s">
        <v>6504</v>
      </c>
      <c r="P1016" s="17" t="s">
        <v>4202</v>
      </c>
      <c r="Q1016" s="17" t="s">
        <v>4202</v>
      </c>
      <c r="R1016" s="17" t="str">
        <f>VLOOKUP(O1016,'[13]2019年11月-2020年3月31新贷款人员'!$O$4:$R$56,4,FALSE)</f>
        <v>张自峰</v>
      </c>
      <c r="S1016" s="74" t="str">
        <f>VLOOKUP(O1016,'[13]2019年11月-2020年3月31新贷款人员'!$O$4:$S$56,5,FALSE)</f>
        <v>623059137803546927</v>
      </c>
      <c r="T1016" s="9"/>
    </row>
    <row r="1017" customHeight="1" spans="1:20">
      <c r="A1017" s="17">
        <v>1014</v>
      </c>
      <c r="B1017" s="31" t="s">
        <v>258</v>
      </c>
      <c r="C1017" s="47" t="s">
        <v>6505</v>
      </c>
      <c r="D1017" s="47" t="s">
        <v>3718</v>
      </c>
      <c r="E1017" s="47">
        <v>4.35</v>
      </c>
      <c r="F1017" s="47">
        <v>10000</v>
      </c>
      <c r="G1017" s="52" t="s">
        <v>131</v>
      </c>
      <c r="H1017" s="52" t="s">
        <v>132</v>
      </c>
      <c r="I1017" s="47">
        <v>128.08</v>
      </c>
      <c r="J1017" s="52" t="s">
        <v>6376</v>
      </c>
      <c r="K1017" s="47" t="s">
        <v>4333</v>
      </c>
      <c r="L1017" s="47">
        <v>4.35</v>
      </c>
      <c r="M1017" s="47" t="s">
        <v>150</v>
      </c>
      <c r="N1017" s="47" t="s">
        <v>6505</v>
      </c>
      <c r="O1017" s="19" t="s">
        <v>6506</v>
      </c>
      <c r="P1017" s="17" t="s">
        <v>4202</v>
      </c>
      <c r="Q1017" s="17" t="s">
        <v>4202</v>
      </c>
      <c r="R1017" s="17" t="str">
        <f>VLOOKUP(O1017,'[13]2019年11月-2020年3月31新贷款人员'!$O$4:$R$56,4,FALSE)</f>
        <v>刘高峰</v>
      </c>
      <c r="S1017" s="74" t="str">
        <f>VLOOKUP(O1017,'[13]2019年11月-2020年3月31新贷款人员'!$O$4:$S$56,5,FALSE)</f>
        <v>623059137800778689</v>
      </c>
      <c r="T1017" s="9"/>
    </row>
    <row r="1018" customHeight="1" spans="1:20">
      <c r="A1018" s="17">
        <v>1015</v>
      </c>
      <c r="B1018" s="31" t="s">
        <v>258</v>
      </c>
      <c r="C1018" s="47" t="s">
        <v>6507</v>
      </c>
      <c r="D1018" s="47" t="s">
        <v>1692</v>
      </c>
      <c r="E1018" s="47">
        <v>4.35</v>
      </c>
      <c r="F1018" s="47">
        <v>10000</v>
      </c>
      <c r="G1018" s="52" t="s">
        <v>131</v>
      </c>
      <c r="H1018" s="52" t="s">
        <v>132</v>
      </c>
      <c r="I1018" s="47">
        <v>138.96</v>
      </c>
      <c r="J1018" s="52" t="s">
        <v>2404</v>
      </c>
      <c r="K1018" s="47" t="s">
        <v>4333</v>
      </c>
      <c r="L1018" s="47">
        <v>4.35</v>
      </c>
      <c r="M1018" s="47" t="s">
        <v>150</v>
      </c>
      <c r="N1018" s="47" t="s">
        <v>6507</v>
      </c>
      <c r="O1018" s="19" t="s">
        <v>6508</v>
      </c>
      <c r="P1018" s="17" t="s">
        <v>4202</v>
      </c>
      <c r="Q1018" s="17" t="s">
        <v>4202</v>
      </c>
      <c r="R1018" s="17" t="str">
        <f>VLOOKUP(O1018,'[13]2019年11月-2020年3月31新贷款人员'!$O$4:$R$56,4,FALSE)</f>
        <v>张志华</v>
      </c>
      <c r="S1018" s="17" t="str">
        <f>VLOOKUP(O1018,'[13]2019年11月-2020年3月31新贷款人员'!$O$4:$S$56,5,FALSE)</f>
        <v>623059137803614048</v>
      </c>
      <c r="T1018" s="9"/>
    </row>
    <row r="1019" customHeight="1" spans="1:20">
      <c r="A1019" s="17">
        <v>1016</v>
      </c>
      <c r="B1019" s="31" t="s">
        <v>258</v>
      </c>
      <c r="C1019" s="47" t="s">
        <v>6507</v>
      </c>
      <c r="D1019" s="47" t="s">
        <v>3755</v>
      </c>
      <c r="E1019" s="47">
        <v>4.35</v>
      </c>
      <c r="F1019" s="47">
        <v>5000</v>
      </c>
      <c r="G1019" s="52" t="s">
        <v>131</v>
      </c>
      <c r="H1019" s="52" t="s">
        <v>132</v>
      </c>
      <c r="I1019" s="47">
        <v>62.83</v>
      </c>
      <c r="J1019" s="52" t="s">
        <v>6499</v>
      </c>
      <c r="K1019" s="47" t="s">
        <v>4333</v>
      </c>
      <c r="L1019" s="47">
        <v>4.35</v>
      </c>
      <c r="M1019" s="47" t="s">
        <v>150</v>
      </c>
      <c r="N1019" s="47" t="s">
        <v>6507</v>
      </c>
      <c r="O1019" s="19" t="s">
        <v>6509</v>
      </c>
      <c r="P1019" s="17" t="s">
        <v>4202</v>
      </c>
      <c r="Q1019" s="17" t="s">
        <v>4202</v>
      </c>
      <c r="R1019" s="17" t="str">
        <f>VLOOKUP(O1019,'[13]2019年11月-2020年3月31新贷款人员'!$O$4:$R$56,4,FALSE)</f>
        <v>张战领</v>
      </c>
      <c r="S1019" s="17" t="str">
        <f>VLOOKUP(O1019,'[13]2019年11月-2020年3月31新贷款人员'!$O$4:$S$56,5,FALSE)</f>
        <v>623059137803547297</v>
      </c>
      <c r="T1019" s="9"/>
    </row>
    <row r="1020" customHeight="1" spans="1:20">
      <c r="A1020" s="17">
        <v>1017</v>
      </c>
      <c r="B1020" s="31" t="s">
        <v>258</v>
      </c>
      <c r="C1020" s="47" t="s">
        <v>6510</v>
      </c>
      <c r="D1020" s="47" t="s">
        <v>3696</v>
      </c>
      <c r="E1020" s="47">
        <v>4.35</v>
      </c>
      <c r="F1020" s="47">
        <v>3000</v>
      </c>
      <c r="G1020" s="52" t="s">
        <v>131</v>
      </c>
      <c r="H1020" s="52" t="s">
        <v>132</v>
      </c>
      <c r="I1020" s="47">
        <v>40.24</v>
      </c>
      <c r="J1020" s="52" t="s">
        <v>2397</v>
      </c>
      <c r="K1020" s="47" t="s">
        <v>4333</v>
      </c>
      <c r="L1020" s="47">
        <v>4.35</v>
      </c>
      <c r="M1020" s="47" t="s">
        <v>150</v>
      </c>
      <c r="N1020" s="47" t="s">
        <v>6510</v>
      </c>
      <c r="O1020" s="19" t="s">
        <v>6511</v>
      </c>
      <c r="P1020" s="17" t="s">
        <v>4202</v>
      </c>
      <c r="Q1020" s="17" t="s">
        <v>4202</v>
      </c>
      <c r="R1020" s="17" t="str">
        <f>VLOOKUP(O1020,'[13]2019年11月-2020年3月31新贷款人员'!$O$4:$R$56,4,FALSE)</f>
        <v>王利</v>
      </c>
      <c r="S1020" s="74" t="str">
        <f>VLOOKUP(O1020,'[13]2019年11月-2020年3月31新贷款人员'!$O$4:$S$56,5,FALSE)</f>
        <v>623059137801191759</v>
      </c>
      <c r="T1020" s="9"/>
    </row>
    <row r="1021" customHeight="1" spans="1:20">
      <c r="A1021" s="17">
        <v>1018</v>
      </c>
      <c r="B1021" s="31" t="s">
        <v>258</v>
      </c>
      <c r="C1021" s="47" t="s">
        <v>6512</v>
      </c>
      <c r="D1021" s="47" t="s">
        <v>1685</v>
      </c>
      <c r="E1021" s="47">
        <v>4.35</v>
      </c>
      <c r="F1021" s="47">
        <v>5000</v>
      </c>
      <c r="G1021" s="52" t="s">
        <v>131</v>
      </c>
      <c r="H1021" s="52" t="s">
        <v>132</v>
      </c>
      <c r="I1021" s="47">
        <v>62.83</v>
      </c>
      <c r="J1021" s="52" t="s">
        <v>6499</v>
      </c>
      <c r="K1021" s="47" t="s">
        <v>4333</v>
      </c>
      <c r="L1021" s="47">
        <v>4.35</v>
      </c>
      <c r="M1021" s="47" t="s">
        <v>150</v>
      </c>
      <c r="N1021" s="47" t="s">
        <v>6512</v>
      </c>
      <c r="O1021" s="19" t="s">
        <v>6513</v>
      </c>
      <c r="P1021" s="17" t="s">
        <v>4202</v>
      </c>
      <c r="Q1021" s="17" t="s">
        <v>4202</v>
      </c>
      <c r="R1021" s="17" t="str">
        <f>VLOOKUP(O1021,'[13]2019年11月-2020年3月31新贷款人员'!$O$4:$R$56,4,FALSE)</f>
        <v>李同发</v>
      </c>
      <c r="S1021" s="74" t="str">
        <f>VLOOKUP(O1021,'[13]2019年11月-2020年3月31新贷款人员'!$O$4:$S$56,5,FALSE)</f>
        <v>623059137801564799</v>
      </c>
      <c r="T1021" s="9"/>
    </row>
    <row r="1022" customHeight="1" spans="1:20">
      <c r="A1022" s="17">
        <v>1019</v>
      </c>
      <c r="B1022" s="31" t="s">
        <v>258</v>
      </c>
      <c r="C1022" s="47" t="s">
        <v>6505</v>
      </c>
      <c r="D1022" s="47" t="s">
        <v>3722</v>
      </c>
      <c r="E1022" s="47">
        <v>4.35</v>
      </c>
      <c r="F1022" s="47">
        <v>10000</v>
      </c>
      <c r="G1022" s="52" t="s">
        <v>131</v>
      </c>
      <c r="H1022" s="52" t="s">
        <v>132</v>
      </c>
      <c r="I1022" s="47">
        <v>128.08</v>
      </c>
      <c r="J1022" s="52" t="s">
        <v>6376</v>
      </c>
      <c r="K1022" s="47" t="s">
        <v>4333</v>
      </c>
      <c r="L1022" s="47">
        <v>4.35</v>
      </c>
      <c r="M1022" s="47" t="s">
        <v>150</v>
      </c>
      <c r="N1022" s="47" t="s">
        <v>6505</v>
      </c>
      <c r="O1022" s="19" t="s">
        <v>6514</v>
      </c>
      <c r="P1022" s="17" t="s">
        <v>4202</v>
      </c>
      <c r="Q1022" s="17" t="s">
        <v>4202</v>
      </c>
      <c r="R1022" s="17" t="str">
        <f>VLOOKUP(O1022,'[13]2019年11月-2020年3月31新贷款人员'!$O$4:$R$56,4,FALSE)</f>
        <v>刘理想</v>
      </c>
      <c r="S1022" s="74" t="str">
        <f>VLOOKUP(O1022,'[13]2019年11月-2020年3月31新贷款人员'!$O$4:$S$56,5,FALSE)</f>
        <v>623059137802636943</v>
      </c>
      <c r="T1022" s="9"/>
    </row>
    <row r="1023" customHeight="1" spans="1:20">
      <c r="A1023" s="17">
        <v>1020</v>
      </c>
      <c r="B1023" s="31" t="s">
        <v>258</v>
      </c>
      <c r="C1023" s="47" t="s">
        <v>6515</v>
      </c>
      <c r="D1023" s="47" t="s">
        <v>1696</v>
      </c>
      <c r="E1023" s="47">
        <v>4.35</v>
      </c>
      <c r="F1023" s="47">
        <v>10000</v>
      </c>
      <c r="G1023" s="52" t="s">
        <v>131</v>
      </c>
      <c r="H1023" s="52" t="s">
        <v>132</v>
      </c>
      <c r="I1023" s="47">
        <v>125.67</v>
      </c>
      <c r="J1023" s="52" t="s">
        <v>6499</v>
      </c>
      <c r="K1023" s="47" t="s">
        <v>4333</v>
      </c>
      <c r="L1023" s="47">
        <v>4.35</v>
      </c>
      <c r="M1023" s="47" t="s">
        <v>150</v>
      </c>
      <c r="N1023" s="47" t="s">
        <v>6515</v>
      </c>
      <c r="O1023" s="19" t="s">
        <v>6516</v>
      </c>
      <c r="P1023" s="17" t="s">
        <v>4202</v>
      </c>
      <c r="Q1023" s="17" t="s">
        <v>4202</v>
      </c>
      <c r="R1023" s="17" t="str">
        <f>VLOOKUP(O1023,'[13]2019年11月-2020年3月31新贷款人员'!$O$4:$R$56,4,FALSE)</f>
        <v>赵玉西</v>
      </c>
      <c r="S1023" s="74" t="str">
        <f>VLOOKUP(O1023,'[13]2019年11月-2020年3月31新贷款人员'!$O$4:$S$56,5,FALSE)</f>
        <v>623059137801596272</v>
      </c>
      <c r="T1023" s="9"/>
    </row>
    <row r="1024" customHeight="1" spans="1:20">
      <c r="A1024" s="17">
        <v>1021</v>
      </c>
      <c r="B1024" s="31" t="s">
        <v>258</v>
      </c>
      <c r="C1024" s="47" t="s">
        <v>6517</v>
      </c>
      <c r="D1024" s="47" t="s">
        <v>3732</v>
      </c>
      <c r="E1024" s="47">
        <v>4.35</v>
      </c>
      <c r="F1024" s="47">
        <v>5000</v>
      </c>
      <c r="G1024" s="52" t="s">
        <v>1728</v>
      </c>
      <c r="H1024" s="52" t="s">
        <v>1729</v>
      </c>
      <c r="I1024" s="47">
        <v>60.42</v>
      </c>
      <c r="J1024" s="52" t="s">
        <v>6518</v>
      </c>
      <c r="K1024" s="47" t="s">
        <v>4333</v>
      </c>
      <c r="L1024" s="47">
        <v>4.35</v>
      </c>
      <c r="M1024" s="47" t="s">
        <v>87</v>
      </c>
      <c r="N1024" s="47" t="s">
        <v>6517</v>
      </c>
      <c r="O1024" s="19" t="s">
        <v>6519</v>
      </c>
      <c r="P1024" s="17" t="s">
        <v>4202</v>
      </c>
      <c r="Q1024" s="17" t="s">
        <v>4202</v>
      </c>
      <c r="R1024" s="17" t="str">
        <f>VLOOKUP(O1024,'[13]2019年11月-2020年3月31新贷款人员'!$O$4:$R$56,4,FALSE)</f>
        <v>李华友</v>
      </c>
      <c r="S1024" s="74" t="str">
        <f>VLOOKUP(O1024,'[13]2019年11月-2020年3月31新贷款人员'!$O$4:$S$56,5,FALSE)</f>
        <v>623059137801700898</v>
      </c>
      <c r="T1024" s="9"/>
    </row>
    <row r="1025" customHeight="1" spans="1:20">
      <c r="A1025" s="17">
        <v>1022</v>
      </c>
      <c r="B1025" s="31" t="s">
        <v>258</v>
      </c>
      <c r="C1025" s="47" t="s">
        <v>6520</v>
      </c>
      <c r="D1025" s="47" t="s">
        <v>3742</v>
      </c>
      <c r="E1025" s="47">
        <v>4.35</v>
      </c>
      <c r="F1025" s="47">
        <v>5000</v>
      </c>
      <c r="G1025" s="52" t="s">
        <v>1728</v>
      </c>
      <c r="H1025" s="52" t="s">
        <v>1729</v>
      </c>
      <c r="I1025" s="47">
        <v>70.69</v>
      </c>
      <c r="J1025" s="52" t="s">
        <v>2178</v>
      </c>
      <c r="K1025" s="47" t="s">
        <v>4333</v>
      </c>
      <c r="L1025" s="47">
        <v>4.35</v>
      </c>
      <c r="M1025" s="47" t="s">
        <v>150</v>
      </c>
      <c r="N1025" s="47" t="s">
        <v>6520</v>
      </c>
      <c r="O1025" s="19" t="s">
        <v>6521</v>
      </c>
      <c r="P1025" s="17" t="s">
        <v>4202</v>
      </c>
      <c r="Q1025" s="17" t="s">
        <v>4202</v>
      </c>
      <c r="R1025" s="17" t="str">
        <f>VLOOKUP(O1025,'[13]2019年11月-2020年3月31新贷款人员'!$O$4:$R$56,4,FALSE)</f>
        <v>王志喜</v>
      </c>
      <c r="S1025" s="74" t="str">
        <f>VLOOKUP(O1025,'[13]2019年11月-2020年3月31新贷款人员'!$O$4:$S$56,5,FALSE)</f>
        <v>623059137801879072</v>
      </c>
      <c r="T1025" s="9"/>
    </row>
    <row r="1026" customHeight="1" spans="1:20">
      <c r="A1026" s="17">
        <v>1023</v>
      </c>
      <c r="B1026" s="31" t="s">
        <v>258</v>
      </c>
      <c r="C1026" s="47" t="s">
        <v>6522</v>
      </c>
      <c r="D1026" s="47" t="s">
        <v>3747</v>
      </c>
      <c r="E1026" s="47">
        <v>4.35</v>
      </c>
      <c r="F1026" s="47">
        <v>5000</v>
      </c>
      <c r="G1026" s="52" t="s">
        <v>1728</v>
      </c>
      <c r="H1026" s="52" t="s">
        <v>1729</v>
      </c>
      <c r="I1026" s="47">
        <v>60.42</v>
      </c>
      <c r="J1026" s="52" t="s">
        <v>6518</v>
      </c>
      <c r="K1026" s="47" t="s">
        <v>4333</v>
      </c>
      <c r="L1026" s="47">
        <v>4.35</v>
      </c>
      <c r="M1026" s="47" t="s">
        <v>1580</v>
      </c>
      <c r="N1026" s="47" t="s">
        <v>6522</v>
      </c>
      <c r="O1026" s="19" t="s">
        <v>6523</v>
      </c>
      <c r="P1026" s="17" t="s">
        <v>4202</v>
      </c>
      <c r="Q1026" s="17" t="s">
        <v>4202</v>
      </c>
      <c r="R1026" s="17" t="str">
        <f>VLOOKUP(O1026,'[13]2019年11月-2020年3月31新贷款人员'!$O$4:$R$56,4,FALSE)</f>
        <v>王峰</v>
      </c>
      <c r="S1026" s="74" t="str">
        <f>VLOOKUP(O1026,'[13]2019年11月-2020年3月31新贷款人员'!$O$4:$S$56,5,FALSE)</f>
        <v>623059137802437979</v>
      </c>
      <c r="T1026" s="9"/>
    </row>
    <row r="1027" customHeight="1" spans="1:20">
      <c r="A1027" s="17">
        <v>1024</v>
      </c>
      <c r="B1027" s="31" t="s">
        <v>258</v>
      </c>
      <c r="C1027" s="47" t="s">
        <v>6524</v>
      </c>
      <c r="D1027" s="47" t="s">
        <v>3725</v>
      </c>
      <c r="E1027" s="47">
        <v>4.35</v>
      </c>
      <c r="F1027" s="47">
        <v>3000</v>
      </c>
      <c r="G1027" s="52" t="s">
        <v>1728</v>
      </c>
      <c r="H1027" s="52" t="s">
        <v>1729</v>
      </c>
      <c r="I1027" s="47">
        <v>36.25</v>
      </c>
      <c r="J1027" s="52" t="s">
        <v>6518</v>
      </c>
      <c r="K1027" s="47" t="s">
        <v>4333</v>
      </c>
      <c r="L1027" s="47">
        <v>4.35</v>
      </c>
      <c r="M1027" s="47" t="s">
        <v>150</v>
      </c>
      <c r="N1027" s="47" t="s">
        <v>6524</v>
      </c>
      <c r="O1027" s="19" t="s">
        <v>6525</v>
      </c>
      <c r="P1027" s="17" t="s">
        <v>4202</v>
      </c>
      <c r="Q1027" s="17" t="s">
        <v>4202</v>
      </c>
      <c r="R1027" s="17" t="str">
        <f>VLOOKUP(O1027,'[13]2019年11月-2020年3月31新贷款人员'!$O$4:$R$56,4,FALSE)</f>
        <v>李永坦</v>
      </c>
      <c r="S1027" s="74" t="str">
        <f>VLOOKUP(O1027,'[13]2019年11月-2020年3月31新贷款人员'!$O$4:$S$56,5,FALSE)</f>
        <v>623059137801318170</v>
      </c>
      <c r="T1027" s="9"/>
    </row>
    <row r="1028" customHeight="1" spans="1:20">
      <c r="A1028" s="17">
        <v>1025</v>
      </c>
      <c r="B1028" s="31" t="s">
        <v>258</v>
      </c>
      <c r="C1028" s="47" t="s">
        <v>6526</v>
      </c>
      <c r="D1028" s="47" t="s">
        <v>3715</v>
      </c>
      <c r="E1028" s="47">
        <v>4.35</v>
      </c>
      <c r="F1028" s="47">
        <v>10000</v>
      </c>
      <c r="G1028" s="52" t="s">
        <v>169</v>
      </c>
      <c r="H1028" s="52" t="s">
        <v>170</v>
      </c>
      <c r="I1028" s="47">
        <v>143.79</v>
      </c>
      <c r="J1028" s="52" t="s">
        <v>6527</v>
      </c>
      <c r="K1028" s="47" t="s">
        <v>4333</v>
      </c>
      <c r="L1028" s="47">
        <v>4.35</v>
      </c>
      <c r="M1028" s="47" t="s">
        <v>87</v>
      </c>
      <c r="N1028" s="47" t="s">
        <v>6526</v>
      </c>
      <c r="O1028" s="19" t="s">
        <v>6528</v>
      </c>
      <c r="P1028" s="17" t="s">
        <v>4202</v>
      </c>
      <c r="Q1028" s="17" t="s">
        <v>4202</v>
      </c>
      <c r="R1028" s="17" t="str">
        <f>VLOOKUP(O1028,'[13]2019年11月-2020年3月31新贷款人员'!$O$4:$R$56,4,FALSE)</f>
        <v>刘丽</v>
      </c>
      <c r="S1028" s="74" t="str">
        <f>VLOOKUP(O1028,'[13]2019年11月-2020年3月31新贷款人员'!$O$4:$S$56,5,FALSE)</f>
        <v>623059137800201344</v>
      </c>
      <c r="T1028" s="9"/>
    </row>
    <row r="1029" customHeight="1" spans="1:20">
      <c r="A1029" s="17">
        <v>1026</v>
      </c>
      <c r="B1029" s="31" t="s">
        <v>258</v>
      </c>
      <c r="C1029" s="47" t="s">
        <v>6529</v>
      </c>
      <c r="D1029" s="47" t="s">
        <v>1676</v>
      </c>
      <c r="E1029" s="47">
        <v>4.35</v>
      </c>
      <c r="F1029" s="47">
        <v>20000</v>
      </c>
      <c r="G1029" s="52" t="s">
        <v>169</v>
      </c>
      <c r="H1029" s="52" t="s">
        <v>170</v>
      </c>
      <c r="I1029" s="47">
        <v>316.58</v>
      </c>
      <c r="J1029" s="52" t="s">
        <v>2057</v>
      </c>
      <c r="K1029" s="47" t="s">
        <v>4199</v>
      </c>
      <c r="L1029" s="47">
        <v>4.35</v>
      </c>
      <c r="M1029" s="47" t="s">
        <v>150</v>
      </c>
      <c r="N1029" s="47" t="s">
        <v>6529</v>
      </c>
      <c r="O1029" s="19" t="s">
        <v>6530</v>
      </c>
      <c r="P1029" s="17" t="s">
        <v>4202</v>
      </c>
      <c r="Q1029" s="17" t="s">
        <v>4202</v>
      </c>
      <c r="R1029" s="17" t="str">
        <f>VLOOKUP(O1029,'[13]2019年11月-2020年3月31新贷款人员'!$O$4:$R$56,4,FALSE)</f>
        <v>陈美霞</v>
      </c>
      <c r="S1029" s="74" t="str">
        <f>VLOOKUP(O1029,'[13]2019年11月-2020年3月31新贷款人员'!$O$4:$S$56,5,FALSE)</f>
        <v>623059137801486035</v>
      </c>
      <c r="T1029" s="9"/>
    </row>
    <row r="1030" customHeight="1" spans="1:20">
      <c r="A1030" s="17">
        <v>1027</v>
      </c>
      <c r="B1030" s="31" t="s">
        <v>258</v>
      </c>
      <c r="C1030" s="47" t="s">
        <v>6507</v>
      </c>
      <c r="D1030" s="47" t="s">
        <v>1683</v>
      </c>
      <c r="E1030" s="47">
        <v>4.35</v>
      </c>
      <c r="F1030" s="47">
        <v>30000</v>
      </c>
      <c r="G1030" s="52" t="s">
        <v>169</v>
      </c>
      <c r="H1030" s="52" t="s">
        <v>170</v>
      </c>
      <c r="I1030" s="47">
        <v>369.75</v>
      </c>
      <c r="J1030" s="52" t="s">
        <v>6499</v>
      </c>
      <c r="K1030" s="47" t="s">
        <v>4333</v>
      </c>
      <c r="L1030" s="47">
        <v>4.35</v>
      </c>
      <c r="M1030" s="47" t="s">
        <v>150</v>
      </c>
      <c r="N1030" s="47" t="s">
        <v>6507</v>
      </c>
      <c r="O1030" s="19" t="s">
        <v>6531</v>
      </c>
      <c r="P1030" s="17" t="s">
        <v>4202</v>
      </c>
      <c r="Q1030" s="17" t="s">
        <v>4202</v>
      </c>
      <c r="R1030" s="17" t="str">
        <f>VLOOKUP(O1030,'[13]2019年11月-2020年3月31新贷款人员'!$O$4:$R$56,4,FALSE)</f>
        <v>张文涛</v>
      </c>
      <c r="S1030" s="17" t="str">
        <f>VLOOKUP(O1030,'[13]2019年11月-2020年3月31新贷款人员'!$O$4:$S$56,5,FALSE)</f>
        <v>623059137803614097</v>
      </c>
      <c r="T1030" s="9"/>
    </row>
    <row r="1031" customHeight="1" spans="1:20">
      <c r="A1031" s="17">
        <v>1028</v>
      </c>
      <c r="B1031" s="31" t="s">
        <v>258</v>
      </c>
      <c r="C1031" s="47" t="s">
        <v>6532</v>
      </c>
      <c r="D1031" s="47" t="s">
        <v>6533</v>
      </c>
      <c r="E1031" s="47">
        <v>4.35</v>
      </c>
      <c r="F1031" s="47">
        <v>10000</v>
      </c>
      <c r="G1031" s="52" t="s">
        <v>169</v>
      </c>
      <c r="H1031" s="52" t="s">
        <v>170</v>
      </c>
      <c r="I1031" s="47">
        <v>123.25</v>
      </c>
      <c r="J1031" s="52" t="s">
        <v>6499</v>
      </c>
      <c r="K1031" s="47" t="s">
        <v>4333</v>
      </c>
      <c r="L1031" s="47">
        <v>4.35</v>
      </c>
      <c r="M1031" s="47" t="s">
        <v>150</v>
      </c>
      <c r="N1031" s="47" t="s">
        <v>6532</v>
      </c>
      <c r="O1031" s="19" t="s">
        <v>6534</v>
      </c>
      <c r="P1031" s="17" t="s">
        <v>4202</v>
      </c>
      <c r="Q1031" s="17" t="s">
        <v>4202</v>
      </c>
      <c r="R1031" s="17" t="str">
        <f>VLOOKUP(O1031,'[13]2019年11月-2020年3月31新贷款人员'!$O$4:$R$56,4,FALSE)</f>
        <v>赵利伟</v>
      </c>
      <c r="S1031" s="17" t="str">
        <f>VLOOKUP(O1031,'[13]2019年11月-2020年3月31新贷款人员'!$O$4:$S$56,5,FALSE)</f>
        <v>623059137802280981</v>
      </c>
      <c r="T1031" s="9"/>
    </row>
    <row r="1032" customHeight="1" spans="1:20">
      <c r="A1032" s="17">
        <v>1029</v>
      </c>
      <c r="B1032" s="31" t="s">
        <v>258</v>
      </c>
      <c r="C1032" s="47" t="s">
        <v>6535</v>
      </c>
      <c r="D1032" s="47" t="s">
        <v>3701</v>
      </c>
      <c r="E1032" s="47">
        <v>4.35</v>
      </c>
      <c r="F1032" s="47">
        <v>50000</v>
      </c>
      <c r="G1032" s="52" t="s">
        <v>169</v>
      </c>
      <c r="H1032" s="52" t="s">
        <v>170</v>
      </c>
      <c r="I1032" s="47">
        <v>767.29</v>
      </c>
      <c r="J1032" s="52" t="s">
        <v>1766</v>
      </c>
      <c r="K1032" s="47" t="s">
        <v>4333</v>
      </c>
      <c r="L1032" s="47">
        <v>4.35</v>
      </c>
      <c r="M1032" s="47" t="s">
        <v>150</v>
      </c>
      <c r="N1032" s="47" t="s">
        <v>6535</v>
      </c>
      <c r="O1032" s="19" t="s">
        <v>6536</v>
      </c>
      <c r="P1032" s="17" t="s">
        <v>4202</v>
      </c>
      <c r="Q1032" s="17" t="s">
        <v>4202</v>
      </c>
      <c r="R1032" s="17" t="str">
        <f>VLOOKUP(O1032,'[13]2019年11月-2020年3月31新贷款人员'!$O$4:$R$56,4,FALSE)</f>
        <v>王杠</v>
      </c>
      <c r="S1032" s="74" t="str">
        <f>VLOOKUP(O1032,'[13]2019年11月-2020年3月31新贷款人员'!$O$4:$S$56,5,FALSE)</f>
        <v>623059137801923532</v>
      </c>
      <c r="T1032" s="9"/>
    </row>
    <row r="1033" customHeight="1" spans="1:20">
      <c r="A1033" s="17">
        <v>1030</v>
      </c>
      <c r="B1033" s="31" t="s">
        <v>258</v>
      </c>
      <c r="C1033" s="47" t="s">
        <v>6537</v>
      </c>
      <c r="D1033" s="47" t="s">
        <v>831</v>
      </c>
      <c r="E1033" s="47">
        <v>4.35</v>
      </c>
      <c r="F1033" s="47">
        <v>5000</v>
      </c>
      <c r="G1033" s="52" t="s">
        <v>2633</v>
      </c>
      <c r="H1033" s="52" t="s">
        <v>2634</v>
      </c>
      <c r="I1033" s="47">
        <v>74.92</v>
      </c>
      <c r="J1033" s="52" t="s">
        <v>2057</v>
      </c>
      <c r="K1033" s="47" t="s">
        <v>4199</v>
      </c>
      <c r="L1033" s="47">
        <v>4.35</v>
      </c>
      <c r="M1033" s="47" t="s">
        <v>150</v>
      </c>
      <c r="N1033" s="47" t="s">
        <v>6537</v>
      </c>
      <c r="O1033" s="19" t="s">
        <v>6538</v>
      </c>
      <c r="P1033" s="17" t="s">
        <v>4202</v>
      </c>
      <c r="Q1033" s="17" t="s">
        <v>4202</v>
      </c>
      <c r="R1033" s="17" t="str">
        <f>VLOOKUP(O1033,'[13]2019年11月-2020年3月31新贷款人员'!$O$4:$R$56,4,FALSE)</f>
        <v>刘杰</v>
      </c>
      <c r="S1033" s="74" t="str">
        <f>VLOOKUP(O1033,'[13]2019年11月-2020年3月31新贷款人员'!$O$4:$S$56,5,FALSE)</f>
        <v>623059137801533521</v>
      </c>
      <c r="T1033" s="9"/>
    </row>
    <row r="1034" customHeight="1" spans="1:20">
      <c r="A1034" s="17">
        <v>1031</v>
      </c>
      <c r="B1034" s="31" t="s">
        <v>258</v>
      </c>
      <c r="C1034" s="47" t="s">
        <v>6539</v>
      </c>
      <c r="D1034" s="47" t="s">
        <v>1693</v>
      </c>
      <c r="E1034" s="47">
        <v>4.35</v>
      </c>
      <c r="F1034" s="47">
        <v>5000</v>
      </c>
      <c r="G1034" s="52" t="s">
        <v>2030</v>
      </c>
      <c r="H1034" s="52" t="s">
        <v>2031</v>
      </c>
      <c r="I1034" s="47">
        <v>62.23</v>
      </c>
      <c r="J1034" s="52" t="s">
        <v>6360</v>
      </c>
      <c r="K1034" s="47" t="s">
        <v>4333</v>
      </c>
      <c r="L1034" s="47">
        <v>4.35</v>
      </c>
      <c r="M1034" s="47" t="s">
        <v>150</v>
      </c>
      <c r="N1034" s="47" t="s">
        <v>6539</v>
      </c>
      <c r="O1034" s="19" t="s">
        <v>6540</v>
      </c>
      <c r="P1034" s="17" t="s">
        <v>4202</v>
      </c>
      <c r="Q1034" s="17" t="s">
        <v>4202</v>
      </c>
      <c r="R1034" s="17" t="str">
        <f>VLOOKUP(O1034,'[13]2019年11月-2020年3月31新贷款人员'!$O$4:$R$56,4,FALSE)</f>
        <v>李存彬</v>
      </c>
      <c r="S1034" s="74" t="str">
        <f>VLOOKUP(O1034,'[13]2019年11月-2020年3月31新贷款人员'!$O$4:$S$56,5,FALSE)</f>
        <v>623059137801764852</v>
      </c>
      <c r="T1034" s="9"/>
    </row>
    <row r="1035" customHeight="1" spans="1:20">
      <c r="A1035" s="17">
        <v>1032</v>
      </c>
      <c r="B1035" s="31" t="s">
        <v>258</v>
      </c>
      <c r="C1035" s="17" t="s">
        <v>6541</v>
      </c>
      <c r="D1035" s="17" t="s">
        <v>1678</v>
      </c>
      <c r="E1035" s="17">
        <v>4.35</v>
      </c>
      <c r="F1035" s="19">
        <v>5000</v>
      </c>
      <c r="G1035" s="30" t="s">
        <v>2408</v>
      </c>
      <c r="H1035" s="30" t="s">
        <v>2409</v>
      </c>
      <c r="I1035" s="17">
        <v>9.67</v>
      </c>
      <c r="J1035" s="30">
        <v>20200331</v>
      </c>
      <c r="K1035" s="17" t="s">
        <v>4199</v>
      </c>
      <c r="L1035" s="17">
        <v>4.35</v>
      </c>
      <c r="M1035" s="17" t="s">
        <v>150</v>
      </c>
      <c r="N1035" s="17" t="s">
        <v>6542</v>
      </c>
      <c r="O1035" s="17" t="s">
        <v>6543</v>
      </c>
      <c r="P1035" s="17" t="s">
        <v>4202</v>
      </c>
      <c r="Q1035" s="17" t="s">
        <v>4202</v>
      </c>
      <c r="R1035" s="17" t="str">
        <f>VLOOKUP(O1035,'[13]2019年11月-2020年3月31新贷款人员'!$O$4:$R$56,4,FALSE)</f>
        <v>吕力得</v>
      </c>
      <c r="S1035" s="74" t="str">
        <f>VLOOKUP(O1035,'[13]2019年11月-2020年3月31新贷款人员'!$O$4:$S$56,5,FALSE)</f>
        <v>623059137802506617</v>
      </c>
      <c r="T1035" s="9"/>
    </row>
    <row r="1036" customHeight="1" spans="1:20">
      <c r="A1036" s="17">
        <v>1033</v>
      </c>
      <c r="B1036" s="31" t="s">
        <v>258</v>
      </c>
      <c r="C1036" s="17" t="s">
        <v>6544</v>
      </c>
      <c r="D1036" s="17" t="s">
        <v>1682</v>
      </c>
      <c r="E1036" s="17">
        <v>4.35</v>
      </c>
      <c r="F1036" s="19">
        <v>50000</v>
      </c>
      <c r="G1036" s="30" t="s">
        <v>2408</v>
      </c>
      <c r="H1036" s="30" t="s">
        <v>2409</v>
      </c>
      <c r="I1036" s="17">
        <v>96.67</v>
      </c>
      <c r="J1036" s="30">
        <v>20200331</v>
      </c>
      <c r="K1036" s="17" t="s">
        <v>4199</v>
      </c>
      <c r="L1036" s="17">
        <v>4.35</v>
      </c>
      <c r="M1036" s="17" t="s">
        <v>150</v>
      </c>
      <c r="N1036" s="17" t="s">
        <v>6544</v>
      </c>
      <c r="O1036" s="17" t="s">
        <v>6545</v>
      </c>
      <c r="P1036" s="17" t="s">
        <v>4202</v>
      </c>
      <c r="Q1036" s="17" t="s">
        <v>4202</v>
      </c>
      <c r="R1036" s="17" t="str">
        <f>VLOOKUP(O1036,'[13]2019年11月-2020年3月31新贷款人员'!$O$4:$R$56,4,FALSE)</f>
        <v>杨兰玲</v>
      </c>
      <c r="S1036" s="74" t="str">
        <f>VLOOKUP(O1036,'[13]2019年11月-2020年3月31新贷款人员'!$O$4:$S$56,5,FALSE)</f>
        <v>621585137800602407</v>
      </c>
      <c r="T1036" s="9"/>
    </row>
    <row r="1037" customHeight="1" spans="1:20">
      <c r="A1037" s="17">
        <v>1034</v>
      </c>
      <c r="B1037" s="31" t="s">
        <v>258</v>
      </c>
      <c r="C1037" s="17" t="s">
        <v>6498</v>
      </c>
      <c r="D1037" s="17" t="s">
        <v>1679</v>
      </c>
      <c r="E1037" s="17">
        <v>4.35</v>
      </c>
      <c r="F1037" s="19">
        <v>10000</v>
      </c>
      <c r="G1037" s="30" t="s">
        <v>2408</v>
      </c>
      <c r="H1037" s="30" t="s">
        <v>2409</v>
      </c>
      <c r="I1037" s="17">
        <v>19.33</v>
      </c>
      <c r="J1037" s="30">
        <v>20200331</v>
      </c>
      <c r="K1037" s="17" t="s">
        <v>4199</v>
      </c>
      <c r="L1037" s="17">
        <v>4.35</v>
      </c>
      <c r="M1037" s="17" t="s">
        <v>150</v>
      </c>
      <c r="N1037" s="17" t="s">
        <v>6498</v>
      </c>
      <c r="O1037" s="17" t="s">
        <v>6500</v>
      </c>
      <c r="P1037" s="17" t="s">
        <v>4202</v>
      </c>
      <c r="Q1037" s="17" t="s">
        <v>4202</v>
      </c>
      <c r="R1037" s="17" t="str">
        <f>VLOOKUP(O1037,'[13]2019年11月-2020年3月31新贷款人员'!$O$4:$R$56,4,FALSE)</f>
        <v>王军明</v>
      </c>
      <c r="S1037" s="74" t="str">
        <f>VLOOKUP(O1037,'[13]2019年11月-2020年3月31新贷款人员'!$O$4:$S$56,5,FALSE)</f>
        <v>623059137801486035</v>
      </c>
      <c r="T1037" s="9"/>
    </row>
    <row r="1038" customHeight="1" spans="1:20">
      <c r="A1038" s="17">
        <v>1035</v>
      </c>
      <c r="B1038" s="31" t="s">
        <v>258</v>
      </c>
      <c r="C1038" s="17" t="s">
        <v>6546</v>
      </c>
      <c r="D1038" s="17" t="s">
        <v>1677</v>
      </c>
      <c r="E1038" s="17">
        <v>4.35</v>
      </c>
      <c r="F1038" s="19">
        <v>3000</v>
      </c>
      <c r="G1038" s="30" t="s">
        <v>2408</v>
      </c>
      <c r="H1038" s="30" t="s">
        <v>2409</v>
      </c>
      <c r="I1038" s="17">
        <v>5.8</v>
      </c>
      <c r="J1038" s="30">
        <v>20200331</v>
      </c>
      <c r="K1038" s="17" t="s">
        <v>4199</v>
      </c>
      <c r="L1038" s="17">
        <v>4.35</v>
      </c>
      <c r="M1038" s="17" t="s">
        <v>150</v>
      </c>
      <c r="N1038" s="17" t="s">
        <v>6546</v>
      </c>
      <c r="O1038" s="17" t="s">
        <v>6547</v>
      </c>
      <c r="P1038" s="17" t="s">
        <v>4202</v>
      </c>
      <c r="Q1038" s="17" t="s">
        <v>4202</v>
      </c>
      <c r="R1038" s="17" t="str">
        <f>VLOOKUP(O1038,'[13]2019年11月-2020年3月31新贷款人员'!$O$4:$R$56,4,FALSE)</f>
        <v>吕子杰</v>
      </c>
      <c r="S1038" s="74" t="str">
        <f>VLOOKUP(O1038,'[13]2019年11月-2020年3月31新贷款人员'!$O$4:$S$56,5,FALSE)</f>
        <v>623059137801926311</v>
      </c>
      <c r="T1038" s="9"/>
    </row>
    <row r="1039" customHeight="1" spans="1:20">
      <c r="A1039" s="17">
        <v>1036</v>
      </c>
      <c r="B1039" s="31" t="s">
        <v>258</v>
      </c>
      <c r="C1039" s="17" t="s">
        <v>6541</v>
      </c>
      <c r="D1039" s="17" t="s">
        <v>1680</v>
      </c>
      <c r="E1039" s="17">
        <v>4.35</v>
      </c>
      <c r="F1039" s="19">
        <v>10000</v>
      </c>
      <c r="G1039" s="30" t="s">
        <v>2408</v>
      </c>
      <c r="H1039" s="30" t="s">
        <v>2409</v>
      </c>
      <c r="I1039" s="17">
        <v>19.33</v>
      </c>
      <c r="J1039" s="30">
        <v>20200331</v>
      </c>
      <c r="K1039" s="17" t="s">
        <v>4199</v>
      </c>
      <c r="L1039" s="17">
        <v>4.35</v>
      </c>
      <c r="M1039" s="17" t="s">
        <v>150</v>
      </c>
      <c r="N1039" s="17" t="s">
        <v>6548</v>
      </c>
      <c r="O1039" s="17" t="s">
        <v>6549</v>
      </c>
      <c r="P1039" s="17" t="s">
        <v>4202</v>
      </c>
      <c r="Q1039" s="17" t="s">
        <v>4202</v>
      </c>
      <c r="R1039" s="17" t="str">
        <f>VLOOKUP(O1039,'[13]2019年11月-2020年3月31新贷款人员'!$O$4:$R$56,4,FALSE)</f>
        <v>吕俊威</v>
      </c>
      <c r="S1039" s="74" t="str">
        <f>VLOOKUP(O1039,'[13]2019年11月-2020年3月31新贷款人员'!$O$4:$S$56,5,FALSE)</f>
        <v>623059137800806498</v>
      </c>
      <c r="T1039" s="9"/>
    </row>
    <row r="1040" customHeight="1" spans="1:20">
      <c r="A1040" s="17">
        <v>1037</v>
      </c>
      <c r="B1040" s="31" t="s">
        <v>258</v>
      </c>
      <c r="C1040" s="17" t="s">
        <v>6550</v>
      </c>
      <c r="D1040" s="17" t="s">
        <v>1681</v>
      </c>
      <c r="E1040" s="17">
        <v>4.35</v>
      </c>
      <c r="F1040" s="19">
        <v>10000</v>
      </c>
      <c r="G1040" s="30" t="s">
        <v>2408</v>
      </c>
      <c r="H1040" s="30" t="s">
        <v>2409</v>
      </c>
      <c r="I1040" s="17">
        <v>19.33</v>
      </c>
      <c r="J1040" s="30">
        <v>20200331</v>
      </c>
      <c r="K1040" s="17" t="s">
        <v>4199</v>
      </c>
      <c r="L1040" s="17">
        <v>4.35</v>
      </c>
      <c r="M1040" s="17" t="s">
        <v>150</v>
      </c>
      <c r="N1040" s="17" t="s">
        <v>6550</v>
      </c>
      <c r="O1040" s="17" t="s">
        <v>6551</v>
      </c>
      <c r="P1040" s="17" t="s">
        <v>4202</v>
      </c>
      <c r="Q1040" s="17" t="s">
        <v>4202</v>
      </c>
      <c r="R1040" s="17" t="str">
        <f>VLOOKUP(O1040,'[13]2019年11月-2020年3月31新贷款人员'!$O$4:$R$56,4,FALSE)</f>
        <v>吕彩荣</v>
      </c>
      <c r="S1040" s="74" t="str">
        <f>VLOOKUP(O1040,'[13]2019年11月-2020年3月31新贷款人员'!$O$4:$S$56,5,FALSE)</f>
        <v>623059137800658469</v>
      </c>
      <c r="T1040" s="9"/>
    </row>
    <row r="1041" customHeight="1" spans="1:20">
      <c r="A1041" s="17">
        <v>1038</v>
      </c>
      <c r="B1041" s="31" t="s">
        <v>258</v>
      </c>
      <c r="C1041" s="17" t="s">
        <v>6507</v>
      </c>
      <c r="D1041" s="17" t="s">
        <v>1683</v>
      </c>
      <c r="E1041" s="17">
        <v>4.35</v>
      </c>
      <c r="F1041" s="19">
        <v>30000</v>
      </c>
      <c r="G1041" s="30" t="s">
        <v>1760</v>
      </c>
      <c r="H1041" s="30" t="s">
        <v>1761</v>
      </c>
      <c r="I1041" s="17">
        <v>50.75</v>
      </c>
      <c r="J1041" s="30">
        <v>20200331</v>
      </c>
      <c r="K1041" s="17" t="s">
        <v>4199</v>
      </c>
      <c r="L1041" s="17">
        <v>4.35</v>
      </c>
      <c r="M1041" s="17" t="s">
        <v>150</v>
      </c>
      <c r="N1041" s="17" t="s">
        <v>6507</v>
      </c>
      <c r="O1041" s="17" t="s">
        <v>6531</v>
      </c>
      <c r="P1041" s="17" t="s">
        <v>4202</v>
      </c>
      <c r="Q1041" s="17" t="s">
        <v>4202</v>
      </c>
      <c r="R1041" s="17" t="str">
        <f>VLOOKUP(O1041,'[13]2019年11月-2020年3月31新贷款人员'!$O$4:$R$56,4,FALSE)</f>
        <v>张文涛</v>
      </c>
      <c r="S1041" s="17" t="str">
        <f>VLOOKUP(O1041,'[13]2019年11月-2020年3月31新贷款人员'!$O$4:$S$56,5,FALSE)</f>
        <v>623059137803614097</v>
      </c>
      <c r="T1041" s="9"/>
    </row>
    <row r="1042" customHeight="1" spans="1:20">
      <c r="A1042" s="17">
        <v>1039</v>
      </c>
      <c r="B1042" s="31" t="s">
        <v>258</v>
      </c>
      <c r="C1042" s="17" t="s">
        <v>6552</v>
      </c>
      <c r="D1042" s="17" t="s">
        <v>1684</v>
      </c>
      <c r="E1042" s="17">
        <v>4.35</v>
      </c>
      <c r="F1042" s="19">
        <v>3000</v>
      </c>
      <c r="G1042" s="30" t="s">
        <v>2820</v>
      </c>
      <c r="H1042" s="30" t="s">
        <v>2692</v>
      </c>
      <c r="I1042" s="17">
        <v>4.71</v>
      </c>
      <c r="J1042" s="30">
        <v>20200331</v>
      </c>
      <c r="K1042" s="17" t="s">
        <v>4199</v>
      </c>
      <c r="L1042" s="17">
        <v>4.35</v>
      </c>
      <c r="M1042" s="17" t="s">
        <v>150</v>
      </c>
      <c r="N1042" s="17" t="s">
        <v>6552</v>
      </c>
      <c r="O1042" s="17" t="s">
        <v>6553</v>
      </c>
      <c r="P1042" s="17" t="s">
        <v>4202</v>
      </c>
      <c r="Q1042" s="17" t="s">
        <v>4202</v>
      </c>
      <c r="R1042" s="17" t="str">
        <f>VLOOKUP(O1042,'[13]2019年11月-2020年3月31新贷款人员'!$O$4:$R$56,4,FALSE)</f>
        <v>刘银莲</v>
      </c>
      <c r="S1042" s="74" t="str">
        <f>VLOOKUP(O1042,'[13]2019年11月-2020年3月31新贷款人员'!$O$4:$S$56,5,FALSE)</f>
        <v>623059137800411117</v>
      </c>
      <c r="T1042" s="9"/>
    </row>
    <row r="1043" customHeight="1" spans="1:20">
      <c r="A1043" s="17">
        <v>1040</v>
      </c>
      <c r="B1043" s="31" t="s">
        <v>258</v>
      </c>
      <c r="C1043" s="17" t="s">
        <v>6512</v>
      </c>
      <c r="D1043" s="17" t="s">
        <v>1685</v>
      </c>
      <c r="E1043" s="17">
        <v>4.35</v>
      </c>
      <c r="F1043" s="19">
        <v>5000</v>
      </c>
      <c r="G1043" s="30" t="s">
        <v>2820</v>
      </c>
      <c r="H1043" s="30" t="s">
        <v>2692</v>
      </c>
      <c r="I1043" s="17">
        <v>7.85</v>
      </c>
      <c r="J1043" s="30">
        <v>20200331</v>
      </c>
      <c r="K1043" s="17" t="s">
        <v>4199</v>
      </c>
      <c r="L1043" s="17">
        <v>4.35</v>
      </c>
      <c r="M1043" s="17" t="s">
        <v>150</v>
      </c>
      <c r="N1043" s="17" t="s">
        <v>6512</v>
      </c>
      <c r="O1043" s="17" t="s">
        <v>6513</v>
      </c>
      <c r="P1043" s="17" t="s">
        <v>4202</v>
      </c>
      <c r="Q1043" s="17" t="s">
        <v>4202</v>
      </c>
      <c r="R1043" s="17" t="str">
        <f>VLOOKUP(O1043,'[13]2019年11月-2020年3月31新贷款人员'!$O$4:$R$56,4,FALSE)</f>
        <v>李同发</v>
      </c>
      <c r="S1043" s="74" t="str">
        <f>VLOOKUP(O1043,'[13]2019年11月-2020年3月31新贷款人员'!$O$4:$S$56,5,FALSE)</f>
        <v>623059137801564799</v>
      </c>
      <c r="T1043" s="9"/>
    </row>
    <row r="1044" customHeight="1" spans="1:20">
      <c r="A1044" s="17">
        <v>1041</v>
      </c>
      <c r="B1044" s="31" t="s">
        <v>258</v>
      </c>
      <c r="C1044" s="17" t="s">
        <v>6554</v>
      </c>
      <c r="D1044" s="17" t="s">
        <v>1686</v>
      </c>
      <c r="E1044" s="17">
        <v>4.35</v>
      </c>
      <c r="F1044" s="19">
        <v>5000</v>
      </c>
      <c r="G1044" s="30" t="s">
        <v>6527</v>
      </c>
      <c r="H1044" s="30" t="s">
        <v>2696</v>
      </c>
      <c r="I1044" s="17">
        <v>7.25</v>
      </c>
      <c r="J1044" s="30">
        <v>20200331</v>
      </c>
      <c r="K1044" s="17" t="s">
        <v>4199</v>
      </c>
      <c r="L1044" s="17">
        <v>4.35</v>
      </c>
      <c r="M1044" s="17" t="s">
        <v>150</v>
      </c>
      <c r="N1044" s="17" t="s">
        <v>6554</v>
      </c>
      <c r="O1044" s="17" t="s">
        <v>6555</v>
      </c>
      <c r="P1044" s="17" t="s">
        <v>4202</v>
      </c>
      <c r="Q1044" s="17" t="s">
        <v>4202</v>
      </c>
      <c r="R1044" s="17" t="str">
        <f>VLOOKUP(O1044,'[13]2019年11月-2020年3月31新贷款人员'!$O$4:$R$56,4,FALSE)</f>
        <v>梁自然</v>
      </c>
      <c r="S1044" s="74" t="str">
        <f>VLOOKUP(O1044,'[13]2019年11月-2020年3月31新贷款人员'!$O$4:$S$56,5,FALSE)</f>
        <v>623059137804286038</v>
      </c>
      <c r="T1044" s="9"/>
    </row>
    <row r="1045" customHeight="1" spans="1:20">
      <c r="A1045" s="17">
        <v>1042</v>
      </c>
      <c r="B1045" s="31" t="s">
        <v>258</v>
      </c>
      <c r="C1045" s="17" t="s">
        <v>6554</v>
      </c>
      <c r="D1045" s="17" t="s">
        <v>1687</v>
      </c>
      <c r="E1045" s="17">
        <v>4.35</v>
      </c>
      <c r="F1045" s="19">
        <v>5000</v>
      </c>
      <c r="G1045" s="30" t="s">
        <v>6527</v>
      </c>
      <c r="H1045" s="30" t="s">
        <v>2696</v>
      </c>
      <c r="I1045" s="17">
        <v>7.25</v>
      </c>
      <c r="J1045" s="30">
        <v>20200331</v>
      </c>
      <c r="K1045" s="17" t="s">
        <v>4199</v>
      </c>
      <c r="L1045" s="17">
        <v>4.35</v>
      </c>
      <c r="M1045" s="17" t="s">
        <v>150</v>
      </c>
      <c r="N1045" s="17" t="s">
        <v>6554</v>
      </c>
      <c r="O1045" s="17" t="s">
        <v>6556</v>
      </c>
      <c r="P1045" s="17" t="s">
        <v>4202</v>
      </c>
      <c r="Q1045" s="17" t="s">
        <v>4202</v>
      </c>
      <c r="R1045" s="17" t="str">
        <f>VLOOKUP(O1045,'[13]2019年11月-2020年3月31新贷款人员'!$O$4:$R$56,4,FALSE)</f>
        <v>周锋</v>
      </c>
      <c r="S1045" s="74" t="str">
        <f>VLOOKUP(O1045,'[13]2019年11月-2020年3月31新贷款人员'!$O$4:$S$56,5,FALSE)</f>
        <v>623059137803519551</v>
      </c>
      <c r="T1045" s="9"/>
    </row>
    <row r="1046" customHeight="1" spans="1:20">
      <c r="A1046" s="17">
        <v>1043</v>
      </c>
      <c r="B1046" s="31" t="s">
        <v>258</v>
      </c>
      <c r="C1046" s="17" t="s">
        <v>6488</v>
      </c>
      <c r="D1046" s="17" t="s">
        <v>1690</v>
      </c>
      <c r="E1046" s="17">
        <v>4.35</v>
      </c>
      <c r="F1046" s="19">
        <v>20000</v>
      </c>
      <c r="G1046" s="30" t="s">
        <v>2044</v>
      </c>
      <c r="H1046" s="30" t="s">
        <v>2045</v>
      </c>
      <c r="I1046" s="17">
        <v>16.92</v>
      </c>
      <c r="J1046" s="30">
        <v>20200331</v>
      </c>
      <c r="K1046" s="17" t="s">
        <v>4199</v>
      </c>
      <c r="L1046" s="17">
        <v>4.35</v>
      </c>
      <c r="M1046" s="17" t="s">
        <v>150</v>
      </c>
      <c r="N1046" s="17" t="s">
        <v>6488</v>
      </c>
      <c r="O1046" s="17" t="s">
        <v>6489</v>
      </c>
      <c r="P1046" s="17" t="s">
        <v>4202</v>
      </c>
      <c r="Q1046" s="17" t="s">
        <v>4202</v>
      </c>
      <c r="R1046" s="17" t="str">
        <f>VLOOKUP(O1046,'[13]2019年11月-2020年3月31新贷款人员'!$O$4:$R$56,4,FALSE)</f>
        <v>袁明亮</v>
      </c>
      <c r="S1046" s="74" t="str">
        <f>VLOOKUP(O1046,'[13]2019年11月-2020年3月31新贷款人员'!$O$4:$S$56,5,FALSE)</f>
        <v>623059137802017136</v>
      </c>
      <c r="T1046" s="9"/>
    </row>
    <row r="1047" customHeight="1" spans="1:20">
      <c r="A1047" s="17">
        <v>1044</v>
      </c>
      <c r="B1047" s="31" t="s">
        <v>258</v>
      </c>
      <c r="C1047" s="17" t="s">
        <v>6554</v>
      </c>
      <c r="D1047" s="17" t="s">
        <v>1688</v>
      </c>
      <c r="E1047" s="17">
        <v>4.35</v>
      </c>
      <c r="F1047" s="19">
        <v>10000</v>
      </c>
      <c r="G1047" s="30" t="s">
        <v>2044</v>
      </c>
      <c r="H1047" s="30" t="s">
        <v>2045</v>
      </c>
      <c r="I1047" s="17">
        <v>8.46</v>
      </c>
      <c r="J1047" s="30">
        <v>20200331</v>
      </c>
      <c r="K1047" s="17" t="s">
        <v>4199</v>
      </c>
      <c r="L1047" s="17">
        <v>4.35</v>
      </c>
      <c r="M1047" s="17" t="s">
        <v>150</v>
      </c>
      <c r="N1047" s="17" t="s">
        <v>6554</v>
      </c>
      <c r="O1047" s="17" t="s">
        <v>6557</v>
      </c>
      <c r="P1047" s="17" t="s">
        <v>4202</v>
      </c>
      <c r="Q1047" s="17" t="s">
        <v>4202</v>
      </c>
      <c r="R1047" s="17" t="str">
        <f>VLOOKUP(O1047,'[13]2019年11月-2020年3月31新贷款人员'!$O$4:$R$56,4,FALSE)</f>
        <v>梁靖</v>
      </c>
      <c r="S1047" s="74" t="str">
        <f>VLOOKUP(O1047,'[13]2019年11月-2020年3月31新贷款人员'!$O$4:$S$56,5,FALSE)</f>
        <v>623059137803519668</v>
      </c>
      <c r="T1047" s="9"/>
    </row>
    <row r="1048" customHeight="1" spans="1:20">
      <c r="A1048" s="17">
        <v>1045</v>
      </c>
      <c r="B1048" s="31" t="s">
        <v>258</v>
      </c>
      <c r="C1048" s="17" t="s">
        <v>6558</v>
      </c>
      <c r="D1048" s="17" t="s">
        <v>1689</v>
      </c>
      <c r="E1048" s="17">
        <v>4.35</v>
      </c>
      <c r="F1048" s="19">
        <v>10000</v>
      </c>
      <c r="G1048" s="30" t="s">
        <v>2044</v>
      </c>
      <c r="H1048" s="30" t="s">
        <v>2045</v>
      </c>
      <c r="I1048" s="17">
        <v>8.46</v>
      </c>
      <c r="J1048" s="30">
        <v>20200331</v>
      </c>
      <c r="K1048" s="17" t="s">
        <v>4199</v>
      </c>
      <c r="L1048" s="17">
        <v>4.35</v>
      </c>
      <c r="M1048" s="17" t="s">
        <v>150</v>
      </c>
      <c r="N1048" s="17" t="s">
        <v>6559</v>
      </c>
      <c r="O1048" s="17" t="s">
        <v>6560</v>
      </c>
      <c r="P1048" s="17" t="s">
        <v>4202</v>
      </c>
      <c r="Q1048" s="17" t="s">
        <v>4202</v>
      </c>
      <c r="R1048" s="17" t="str">
        <f>VLOOKUP(O1048,'[13]2019年11月-2020年3月31新贷款人员'!$O$4:$R$56,4,FALSE)</f>
        <v>张新春</v>
      </c>
      <c r="S1048" s="74" t="str">
        <f>VLOOKUP(O1048,'[13]2019年11月-2020年3月31新贷款人员'!$O$4:$S$56,5,FALSE)</f>
        <v>623059137803184380</v>
      </c>
      <c r="T1048" s="9"/>
    </row>
    <row r="1049" customHeight="1" spans="1:20">
      <c r="A1049" s="17">
        <v>1046</v>
      </c>
      <c r="B1049" s="31" t="s">
        <v>258</v>
      </c>
      <c r="C1049" s="17" t="s">
        <v>6561</v>
      </c>
      <c r="D1049" s="17" t="s">
        <v>1691</v>
      </c>
      <c r="E1049" s="17">
        <v>4.35</v>
      </c>
      <c r="F1049" s="19">
        <v>5000</v>
      </c>
      <c r="G1049" s="30" t="s">
        <v>6562</v>
      </c>
      <c r="H1049" s="30" t="s">
        <v>6563</v>
      </c>
      <c r="I1049" s="17">
        <v>3.63</v>
      </c>
      <c r="J1049" s="30">
        <v>20200331</v>
      </c>
      <c r="K1049" s="17" t="s">
        <v>4199</v>
      </c>
      <c r="L1049" s="17">
        <v>4.35</v>
      </c>
      <c r="M1049" s="17" t="s">
        <v>150</v>
      </c>
      <c r="N1049" s="17" t="s">
        <v>6561</v>
      </c>
      <c r="O1049" s="17" t="s">
        <v>6564</v>
      </c>
      <c r="P1049" s="17" t="s">
        <v>4202</v>
      </c>
      <c r="Q1049" s="17" t="s">
        <v>4202</v>
      </c>
      <c r="R1049" s="17" t="str">
        <f>VLOOKUP(O1049,'[13]2019年11月-2020年3月31新贷款人员'!$O$4:$R$56,4,FALSE)</f>
        <v>高云涛</v>
      </c>
      <c r="S1049" s="74" t="str">
        <f>VLOOKUP(O1049,'[13]2019年11月-2020年3月31新贷款人员'!$O$4:$S$56,5,FALSE)</f>
        <v>621585137800588267</v>
      </c>
      <c r="T1049" s="9"/>
    </row>
    <row r="1050" customHeight="1" spans="1:20">
      <c r="A1050" s="17">
        <v>1047</v>
      </c>
      <c r="B1050" s="31" t="s">
        <v>258</v>
      </c>
      <c r="C1050" s="17" t="s">
        <v>6507</v>
      </c>
      <c r="D1050" s="17" t="s">
        <v>1692</v>
      </c>
      <c r="E1050" s="17">
        <v>4.35</v>
      </c>
      <c r="F1050" s="19">
        <v>10000</v>
      </c>
      <c r="G1050" s="30" t="s">
        <v>1766</v>
      </c>
      <c r="H1050" s="30" t="s">
        <v>1767</v>
      </c>
      <c r="I1050" s="17">
        <v>4.83</v>
      </c>
      <c r="J1050" s="30">
        <v>20200331</v>
      </c>
      <c r="K1050" s="17" t="s">
        <v>4199</v>
      </c>
      <c r="L1050" s="17">
        <v>4.35</v>
      </c>
      <c r="M1050" s="17" t="s">
        <v>150</v>
      </c>
      <c r="N1050" s="17" t="s">
        <v>6507</v>
      </c>
      <c r="O1050" s="17" t="s">
        <v>6508</v>
      </c>
      <c r="P1050" s="17" t="s">
        <v>4202</v>
      </c>
      <c r="Q1050" s="17" t="s">
        <v>4202</v>
      </c>
      <c r="R1050" s="17" t="str">
        <f>VLOOKUP(O1050,'[13]2019年11月-2020年3月31新贷款人员'!$O$4:$R$56,4,FALSE)</f>
        <v>张志华</v>
      </c>
      <c r="S1050" s="17" t="str">
        <f>VLOOKUP(O1050,'[13]2019年11月-2020年3月31新贷款人员'!$O$4:$S$56,5,FALSE)</f>
        <v>623059137803614048</v>
      </c>
      <c r="T1050" s="9"/>
    </row>
    <row r="1051" customHeight="1" spans="1:20">
      <c r="A1051" s="17">
        <v>1048</v>
      </c>
      <c r="B1051" s="31" t="s">
        <v>258</v>
      </c>
      <c r="C1051" s="17" t="s">
        <v>6539</v>
      </c>
      <c r="D1051" s="17" t="s">
        <v>1693</v>
      </c>
      <c r="E1051" s="17">
        <v>4.35</v>
      </c>
      <c r="F1051" s="19">
        <v>5000</v>
      </c>
      <c r="G1051" s="30" t="s">
        <v>2423</v>
      </c>
      <c r="H1051" s="30" t="s">
        <v>2424</v>
      </c>
      <c r="I1051" s="17">
        <v>0.6</v>
      </c>
      <c r="J1051" s="30">
        <v>20200331</v>
      </c>
      <c r="K1051" s="17" t="s">
        <v>4199</v>
      </c>
      <c r="L1051" s="17">
        <v>4.35</v>
      </c>
      <c r="M1051" s="17" t="s">
        <v>150</v>
      </c>
      <c r="N1051" s="17" t="s">
        <v>6539</v>
      </c>
      <c r="O1051" s="17" t="s">
        <v>6540</v>
      </c>
      <c r="P1051" s="17" t="s">
        <v>4202</v>
      </c>
      <c r="Q1051" s="17" t="s">
        <v>4202</v>
      </c>
      <c r="R1051" s="17" t="str">
        <f>VLOOKUP(O1051,'[13]2019年11月-2020年3月31新贷款人员'!$O$4:$R$56,4,FALSE)</f>
        <v>李存彬</v>
      </c>
      <c r="S1051" s="74" t="str">
        <f>VLOOKUP(O1051,'[13]2019年11月-2020年3月31新贷款人员'!$O$4:$S$56,5,FALSE)</f>
        <v>623059137801764852</v>
      </c>
      <c r="T1051" s="9"/>
    </row>
    <row r="1052" customHeight="1" spans="1:20">
      <c r="A1052" s="17">
        <v>1049</v>
      </c>
      <c r="B1052" s="31" t="s">
        <v>258</v>
      </c>
      <c r="C1052" s="17" t="s">
        <v>6565</v>
      </c>
      <c r="D1052" s="17" t="s">
        <v>1694</v>
      </c>
      <c r="E1052" s="17">
        <v>4.35</v>
      </c>
      <c r="F1052" s="19">
        <v>10000</v>
      </c>
      <c r="G1052" s="30" t="s">
        <v>2423</v>
      </c>
      <c r="H1052" s="30" t="s">
        <v>2424</v>
      </c>
      <c r="I1052" s="17">
        <v>1.21</v>
      </c>
      <c r="J1052" s="30">
        <v>20200331</v>
      </c>
      <c r="K1052" s="17" t="s">
        <v>4199</v>
      </c>
      <c r="L1052" s="17">
        <v>4.35</v>
      </c>
      <c r="M1052" s="17" t="s">
        <v>150</v>
      </c>
      <c r="N1052" s="17" t="s">
        <v>6565</v>
      </c>
      <c r="O1052" s="17" t="s">
        <v>6566</v>
      </c>
      <c r="P1052" s="17" t="s">
        <v>4202</v>
      </c>
      <c r="Q1052" s="17" t="s">
        <v>4202</v>
      </c>
      <c r="R1052" s="17" t="str">
        <f>VLOOKUP(O1052,'[13]2019年11月-2020年3月31新贷款人员'!$O$4:$R$56,4,FALSE)</f>
        <v>杨振伟</v>
      </c>
      <c r="S1052" s="17" t="str">
        <f>VLOOKUP(O1052,'[13]2019年11月-2020年3月31新贷款人员'!$O$4:$S$56,5,FALSE)</f>
        <v>623059137803545598</v>
      </c>
      <c r="T1052" s="9"/>
    </row>
    <row r="1053" customHeight="1" spans="1:20">
      <c r="A1053" s="17">
        <v>1050</v>
      </c>
      <c r="B1053" s="17" t="s">
        <v>47</v>
      </c>
      <c r="C1053" s="17" t="s">
        <v>5694</v>
      </c>
      <c r="D1053" s="17" t="s">
        <v>3218</v>
      </c>
      <c r="E1053" s="17">
        <v>4.35</v>
      </c>
      <c r="F1053" s="19">
        <v>50000</v>
      </c>
      <c r="G1053" s="30" t="s">
        <v>2178</v>
      </c>
      <c r="H1053" s="30" t="s">
        <v>2179</v>
      </c>
      <c r="I1053" s="24">
        <v>90.625</v>
      </c>
      <c r="J1053" s="30">
        <v>20200331</v>
      </c>
      <c r="K1053" s="17" t="s">
        <v>4199</v>
      </c>
      <c r="L1053" s="17">
        <v>4.35</v>
      </c>
      <c r="M1053" s="17" t="s">
        <v>87</v>
      </c>
      <c r="N1053" s="17" t="s">
        <v>5694</v>
      </c>
      <c r="O1053" s="17" t="s">
        <v>6567</v>
      </c>
      <c r="P1053" s="17" t="s">
        <v>4202</v>
      </c>
      <c r="Q1053" s="17" t="s">
        <v>4202</v>
      </c>
      <c r="R1053" s="17" t="str">
        <f>VLOOKUP(O1053,'[8]2019年11月-2020年3月31新贷款人员'!$O$4:$R$124,4,FALSE)</f>
        <v>李保</v>
      </c>
      <c r="S1053" s="17" t="str">
        <f>VLOOKUP(O1053,'[8]2019年11月-2020年3月31新贷款人员'!$O$4:$S$124,5,FALSE)</f>
        <v>623059137803795763</v>
      </c>
      <c r="T1053" s="9"/>
    </row>
    <row r="1054" customHeight="1" spans="1:20">
      <c r="A1054" s="17">
        <v>1051</v>
      </c>
      <c r="B1054" s="17" t="s">
        <v>47</v>
      </c>
      <c r="C1054" s="17" t="s">
        <v>6568</v>
      </c>
      <c r="D1054" s="17" t="s">
        <v>3219</v>
      </c>
      <c r="E1054" s="17">
        <v>4.35</v>
      </c>
      <c r="F1054" s="19">
        <v>5000</v>
      </c>
      <c r="G1054" s="30" t="s">
        <v>2178</v>
      </c>
      <c r="H1054" s="30" t="s">
        <v>2179</v>
      </c>
      <c r="I1054" s="24">
        <v>9.0625</v>
      </c>
      <c r="J1054" s="30">
        <v>20200331</v>
      </c>
      <c r="K1054" s="17" t="s">
        <v>4199</v>
      </c>
      <c r="L1054" s="17">
        <v>4.35</v>
      </c>
      <c r="M1054" s="17" t="s">
        <v>87</v>
      </c>
      <c r="N1054" s="17" t="s">
        <v>6568</v>
      </c>
      <c r="O1054" s="17" t="s">
        <v>6569</v>
      </c>
      <c r="P1054" s="17" t="s">
        <v>4202</v>
      </c>
      <c r="Q1054" s="17" t="s">
        <v>4202</v>
      </c>
      <c r="R1054" s="17" t="str">
        <f>VLOOKUP(O1054,'[8]2019年11月-2020年3月31新贷款人员'!$O$4:$R$124,4,FALSE)</f>
        <v>赵刘稳</v>
      </c>
      <c r="S1054" s="74" t="str">
        <f>VLOOKUP(O1054,'[8]2019年11月-2020年3月31新贷款人员'!$O$4:$S$124,5,FALSE)</f>
        <v>623059137803795003</v>
      </c>
      <c r="T1054" s="9"/>
    </row>
    <row r="1055" customHeight="1" spans="1:20">
      <c r="A1055" s="17">
        <v>1052</v>
      </c>
      <c r="B1055" s="17" t="s">
        <v>47</v>
      </c>
      <c r="C1055" s="17" t="s">
        <v>6568</v>
      </c>
      <c r="D1055" s="17" t="s">
        <v>3220</v>
      </c>
      <c r="E1055" s="17">
        <v>4.35</v>
      </c>
      <c r="F1055" s="19">
        <v>5000</v>
      </c>
      <c r="G1055" s="30" t="s">
        <v>2178</v>
      </c>
      <c r="H1055" s="30" t="s">
        <v>2179</v>
      </c>
      <c r="I1055" s="24">
        <v>9.0625</v>
      </c>
      <c r="J1055" s="30">
        <v>20200331</v>
      </c>
      <c r="K1055" s="17" t="s">
        <v>4199</v>
      </c>
      <c r="L1055" s="17">
        <v>4.35</v>
      </c>
      <c r="M1055" s="17" t="s">
        <v>150</v>
      </c>
      <c r="N1055" s="17" t="s">
        <v>6568</v>
      </c>
      <c r="O1055" s="17" t="s">
        <v>6570</v>
      </c>
      <c r="P1055" s="17" t="s">
        <v>4202</v>
      </c>
      <c r="Q1055" s="17" t="s">
        <v>4202</v>
      </c>
      <c r="R1055" s="17" t="str">
        <f>VLOOKUP(O1055,'[8]2019年11月-2020年3月31新贷款人员'!$O$4:$R$124,4,FALSE)</f>
        <v>赵永心</v>
      </c>
      <c r="S1055" s="74" t="str">
        <f>VLOOKUP(O1055,'[8]2019年11月-2020年3月31新贷款人员'!$O$4:$S$124,5,FALSE)</f>
        <v>623059137803298206</v>
      </c>
      <c r="T1055" s="9"/>
    </row>
    <row r="1056" customHeight="1" spans="1:20">
      <c r="A1056" s="17">
        <v>1053</v>
      </c>
      <c r="B1056" s="17" t="s">
        <v>47</v>
      </c>
      <c r="C1056" s="17" t="s">
        <v>6568</v>
      </c>
      <c r="D1056" s="17" t="s">
        <v>3221</v>
      </c>
      <c r="E1056" s="17">
        <v>4.35</v>
      </c>
      <c r="F1056" s="19">
        <v>20000</v>
      </c>
      <c r="G1056" s="30" t="s">
        <v>2178</v>
      </c>
      <c r="H1056" s="30" t="s">
        <v>2179</v>
      </c>
      <c r="I1056" s="24">
        <v>36.25</v>
      </c>
      <c r="J1056" s="30">
        <v>20200331</v>
      </c>
      <c r="K1056" s="17" t="s">
        <v>4199</v>
      </c>
      <c r="L1056" s="17">
        <v>4.35</v>
      </c>
      <c r="M1056" s="17" t="s">
        <v>87</v>
      </c>
      <c r="N1056" s="17" t="s">
        <v>6568</v>
      </c>
      <c r="O1056" s="17" t="s">
        <v>6571</v>
      </c>
      <c r="P1056" s="17" t="s">
        <v>4202</v>
      </c>
      <c r="Q1056" s="17" t="s">
        <v>4202</v>
      </c>
      <c r="R1056" s="17" t="str">
        <f>VLOOKUP(O1056,'[8]2019年11月-2020年3月31新贷款人员'!$O$4:$R$124,4,FALSE)</f>
        <v>赵永华</v>
      </c>
      <c r="S1056" s="74" t="str">
        <f>VLOOKUP(O1056,'[8]2019年11月-2020年3月31新贷款人员'!$O$4:$S$124,5,FALSE)</f>
        <v>623059137801971986</v>
      </c>
      <c r="T1056" s="9"/>
    </row>
    <row r="1057" customHeight="1" spans="1:20">
      <c r="A1057" s="17">
        <v>1054</v>
      </c>
      <c r="B1057" s="17" t="s">
        <v>47</v>
      </c>
      <c r="C1057" s="17" t="s">
        <v>5560</v>
      </c>
      <c r="D1057" s="17" t="s">
        <v>3222</v>
      </c>
      <c r="E1057" s="17">
        <v>4.35</v>
      </c>
      <c r="F1057" s="19">
        <v>50000</v>
      </c>
      <c r="G1057" s="30" t="s">
        <v>2178</v>
      </c>
      <c r="H1057" s="30" t="s">
        <v>2179</v>
      </c>
      <c r="I1057" s="24">
        <v>90.625</v>
      </c>
      <c r="J1057" s="30">
        <v>20200331</v>
      </c>
      <c r="K1057" s="17" t="s">
        <v>4199</v>
      </c>
      <c r="L1057" s="17">
        <v>4.35</v>
      </c>
      <c r="M1057" s="17" t="s">
        <v>87</v>
      </c>
      <c r="N1057" s="17" t="s">
        <v>5560</v>
      </c>
      <c r="O1057" s="17" t="s">
        <v>6572</v>
      </c>
      <c r="P1057" s="17" t="s">
        <v>4202</v>
      </c>
      <c r="Q1057" s="17" t="s">
        <v>4202</v>
      </c>
      <c r="R1057" s="17" t="str">
        <f>VLOOKUP(O1057,'[8]2019年11月-2020年3月31新贷款人员'!$O$4:$R$124,4,FALSE)</f>
        <v>宋广荣</v>
      </c>
      <c r="S1057" s="74" t="str">
        <f>VLOOKUP(O1057,'[8]2019年11月-2020年3月31新贷款人员'!$O$4:$S$124,5,FALSE)</f>
        <v>00000023846983784889</v>
      </c>
      <c r="T1057" s="9"/>
    </row>
    <row r="1058" customHeight="1" spans="1:20">
      <c r="A1058" s="17">
        <v>1055</v>
      </c>
      <c r="B1058" s="17" t="s">
        <v>47</v>
      </c>
      <c r="C1058" s="17" t="s">
        <v>6573</v>
      </c>
      <c r="D1058" s="17" t="s">
        <v>6574</v>
      </c>
      <c r="E1058" s="17">
        <v>4.35</v>
      </c>
      <c r="F1058" s="19">
        <v>20000</v>
      </c>
      <c r="G1058" s="30" t="s">
        <v>2178</v>
      </c>
      <c r="H1058" s="30" t="s">
        <v>2179</v>
      </c>
      <c r="I1058" s="24">
        <v>36.25</v>
      </c>
      <c r="J1058" s="30">
        <v>20200331</v>
      </c>
      <c r="K1058" s="17" t="s">
        <v>4199</v>
      </c>
      <c r="L1058" s="17">
        <v>4.35</v>
      </c>
      <c r="M1058" s="17" t="s">
        <v>87</v>
      </c>
      <c r="N1058" s="17" t="s">
        <v>6573</v>
      </c>
      <c r="O1058" s="17" t="s">
        <v>6575</v>
      </c>
      <c r="P1058" s="17" t="s">
        <v>4202</v>
      </c>
      <c r="Q1058" s="17" t="s">
        <v>4202</v>
      </c>
      <c r="R1058" s="17" t="str">
        <f>VLOOKUP(O1058,'[8]2019年11月-2020年3月31新贷款人员'!$O$4:$R$124,4,FALSE)</f>
        <v>王爱芹</v>
      </c>
      <c r="S1058" s="74" t="str">
        <f>VLOOKUP(O1058,'[8]2019年11月-2020年3月31新贷款人员'!$O$4:$S$124,5,FALSE)</f>
        <v>623059137801297614</v>
      </c>
      <c r="T1058" s="9"/>
    </row>
    <row r="1059" customHeight="1" spans="1:20">
      <c r="A1059" s="17">
        <v>1056</v>
      </c>
      <c r="B1059" s="17" t="s">
        <v>47</v>
      </c>
      <c r="C1059" s="17" t="s">
        <v>6576</v>
      </c>
      <c r="D1059" s="17" t="s">
        <v>3223</v>
      </c>
      <c r="E1059" s="17">
        <v>4.35</v>
      </c>
      <c r="F1059" s="19">
        <v>20000</v>
      </c>
      <c r="G1059" s="30" t="s">
        <v>2178</v>
      </c>
      <c r="H1059" s="30" t="s">
        <v>2179</v>
      </c>
      <c r="I1059" s="24">
        <v>36.25</v>
      </c>
      <c r="J1059" s="30">
        <v>20200331</v>
      </c>
      <c r="K1059" s="17" t="s">
        <v>4199</v>
      </c>
      <c r="L1059" s="17">
        <v>4.35</v>
      </c>
      <c r="M1059" s="17" t="s">
        <v>87</v>
      </c>
      <c r="N1059" s="17" t="s">
        <v>6576</v>
      </c>
      <c r="O1059" s="17" t="s">
        <v>6577</v>
      </c>
      <c r="P1059" s="17" t="s">
        <v>4202</v>
      </c>
      <c r="Q1059" s="17" t="s">
        <v>4202</v>
      </c>
      <c r="R1059" s="17" t="str">
        <f>VLOOKUP(O1059,'[8]2019年11月-2020年3月31新贷款人员'!$O$4:$R$124,4,FALSE)</f>
        <v>徐公重</v>
      </c>
      <c r="S1059" s="74" t="str">
        <f>VLOOKUP(O1059,'[8]2019年11月-2020年3月31新贷款人员'!$O$4:$S$124,5,FALSE)</f>
        <v>00000023942603784889</v>
      </c>
      <c r="T1059" s="9"/>
    </row>
    <row r="1060" customHeight="1" spans="1:20">
      <c r="A1060" s="17">
        <v>1057</v>
      </c>
      <c r="B1060" s="17" t="s">
        <v>47</v>
      </c>
      <c r="C1060" s="17" t="s">
        <v>5651</v>
      </c>
      <c r="D1060" s="17" t="s">
        <v>3224</v>
      </c>
      <c r="E1060" s="17">
        <v>4.35</v>
      </c>
      <c r="F1060" s="19">
        <v>5000</v>
      </c>
      <c r="G1060" s="30" t="s">
        <v>2178</v>
      </c>
      <c r="H1060" s="30" t="s">
        <v>2179</v>
      </c>
      <c r="I1060" s="24">
        <v>9.0625</v>
      </c>
      <c r="J1060" s="30">
        <v>20200331</v>
      </c>
      <c r="K1060" s="17" t="s">
        <v>4199</v>
      </c>
      <c r="L1060" s="17">
        <v>4.35</v>
      </c>
      <c r="M1060" s="17" t="s">
        <v>87</v>
      </c>
      <c r="N1060" s="17" t="s">
        <v>5651</v>
      </c>
      <c r="O1060" s="17" t="s">
        <v>6578</v>
      </c>
      <c r="P1060" s="17" t="s">
        <v>4202</v>
      </c>
      <c r="Q1060" s="17" t="s">
        <v>4202</v>
      </c>
      <c r="R1060" s="17" t="str">
        <f>VLOOKUP(O1060,'[8]2019年11月-2020年3月31新贷款人员'!$O$4:$R$124,4,FALSE)</f>
        <v>王有平</v>
      </c>
      <c r="S1060" s="74" t="str">
        <f>VLOOKUP(O1060,'[8]2019年11月-2020年3月31新贷款人员'!$O$4:$S$124,5,FALSE)</f>
        <v>00000022431313781889</v>
      </c>
      <c r="T1060" s="9"/>
    </row>
    <row r="1061" customHeight="1" spans="1:20">
      <c r="A1061" s="17">
        <v>1058</v>
      </c>
      <c r="B1061" s="17" t="s">
        <v>47</v>
      </c>
      <c r="C1061" s="17" t="s">
        <v>6568</v>
      </c>
      <c r="D1061" s="17" t="s">
        <v>3225</v>
      </c>
      <c r="E1061" s="17">
        <v>4.35</v>
      </c>
      <c r="F1061" s="19">
        <v>15000</v>
      </c>
      <c r="G1061" s="30" t="s">
        <v>2178</v>
      </c>
      <c r="H1061" s="30" t="s">
        <v>2179</v>
      </c>
      <c r="I1061" s="24">
        <v>27.1875</v>
      </c>
      <c r="J1061" s="30">
        <v>20200331</v>
      </c>
      <c r="K1061" s="17" t="s">
        <v>4199</v>
      </c>
      <c r="L1061" s="17">
        <v>4.35</v>
      </c>
      <c r="M1061" s="17" t="s">
        <v>87</v>
      </c>
      <c r="N1061" s="17" t="s">
        <v>6568</v>
      </c>
      <c r="O1061" s="17" t="s">
        <v>6579</v>
      </c>
      <c r="P1061" s="17" t="s">
        <v>4202</v>
      </c>
      <c r="Q1061" s="17" t="s">
        <v>4202</v>
      </c>
      <c r="R1061" s="17" t="str">
        <f>VLOOKUP(O1061,'[8]2019年11月-2020年3月31新贷款人员'!$O$4:$R$124,4,FALSE)</f>
        <v>赵建峰</v>
      </c>
      <c r="S1061" s="74" t="str">
        <f>VLOOKUP(O1061,'[8]2019年11月-2020年3月31新贷款人员'!$O$4:$S$124,5,FALSE)</f>
        <v>623059137803659266</v>
      </c>
      <c r="T1061" s="9"/>
    </row>
    <row r="1062" customHeight="1" spans="1:20">
      <c r="A1062" s="17">
        <v>1059</v>
      </c>
      <c r="B1062" s="17" t="s">
        <v>47</v>
      </c>
      <c r="C1062" s="17" t="s">
        <v>6576</v>
      </c>
      <c r="D1062" s="17" t="s">
        <v>3226</v>
      </c>
      <c r="E1062" s="17">
        <v>4.35</v>
      </c>
      <c r="F1062" s="19">
        <v>20000</v>
      </c>
      <c r="G1062" s="30" t="s">
        <v>2178</v>
      </c>
      <c r="H1062" s="30" t="s">
        <v>2179</v>
      </c>
      <c r="I1062" s="24">
        <v>36.25</v>
      </c>
      <c r="J1062" s="30">
        <v>20200331</v>
      </c>
      <c r="K1062" s="17" t="s">
        <v>4199</v>
      </c>
      <c r="L1062" s="17">
        <v>4.35</v>
      </c>
      <c r="M1062" s="17" t="s">
        <v>87</v>
      </c>
      <c r="N1062" s="17" t="s">
        <v>6576</v>
      </c>
      <c r="O1062" s="17" t="s">
        <v>6580</v>
      </c>
      <c r="P1062" s="17" t="s">
        <v>4202</v>
      </c>
      <c r="Q1062" s="17" t="s">
        <v>4202</v>
      </c>
      <c r="R1062" s="17" t="str">
        <f>VLOOKUP(O1062,'[8]2019年11月-2020年3月31新贷款人员'!$O$4:$R$124,4,FALSE)</f>
        <v>翟刚明</v>
      </c>
      <c r="S1062" s="74" t="str">
        <f>VLOOKUP(O1062,'[8]2019年11月-2020年3月31新贷款人员'!$O$4:$S$124,5,FALSE)</f>
        <v>00000023948923780889</v>
      </c>
      <c r="T1062" s="9"/>
    </row>
    <row r="1063" customHeight="1" spans="1:20">
      <c r="A1063" s="17">
        <v>1060</v>
      </c>
      <c r="B1063" s="17" t="s">
        <v>47</v>
      </c>
      <c r="C1063" s="17" t="s">
        <v>5679</v>
      </c>
      <c r="D1063" s="17" t="s">
        <v>6581</v>
      </c>
      <c r="E1063" s="17">
        <v>4.35</v>
      </c>
      <c r="F1063" s="19">
        <v>20000</v>
      </c>
      <c r="G1063" s="30" t="s">
        <v>2178</v>
      </c>
      <c r="H1063" s="30" t="s">
        <v>2179</v>
      </c>
      <c r="I1063" s="24">
        <v>36.25</v>
      </c>
      <c r="J1063" s="30">
        <v>20200331</v>
      </c>
      <c r="K1063" s="17" t="s">
        <v>4199</v>
      </c>
      <c r="L1063" s="17">
        <v>4.35</v>
      </c>
      <c r="M1063" s="17" t="s">
        <v>87</v>
      </c>
      <c r="N1063" s="17" t="s">
        <v>5679</v>
      </c>
      <c r="O1063" s="17" t="s">
        <v>6582</v>
      </c>
      <c r="P1063" s="17" t="s">
        <v>4202</v>
      </c>
      <c r="Q1063" s="17" t="s">
        <v>4202</v>
      </c>
      <c r="R1063" s="17" t="str">
        <f>VLOOKUP(O1063,'[8]2019年11月-2020年3月31新贷款人员'!$O$4:$R$124,4,FALSE)</f>
        <v>张红立</v>
      </c>
      <c r="S1063" s="74" t="str">
        <f>VLOOKUP(O1063,'[8]2019年11月-2020年3月31新贷款人员'!$O$4:$S$124,5,FALSE)</f>
        <v>00000023801273787889</v>
      </c>
      <c r="T1063" s="9"/>
    </row>
    <row r="1064" customHeight="1" spans="1:20">
      <c r="A1064" s="17">
        <v>1061</v>
      </c>
      <c r="B1064" s="17" t="s">
        <v>47</v>
      </c>
      <c r="C1064" s="17" t="s">
        <v>6568</v>
      </c>
      <c r="D1064" s="17" t="s">
        <v>3227</v>
      </c>
      <c r="E1064" s="17">
        <v>4.35</v>
      </c>
      <c r="F1064" s="19">
        <v>15000</v>
      </c>
      <c r="G1064" s="30" t="s">
        <v>2178</v>
      </c>
      <c r="H1064" s="30" t="s">
        <v>2179</v>
      </c>
      <c r="I1064" s="24">
        <v>27.1875</v>
      </c>
      <c r="J1064" s="30">
        <v>20200331</v>
      </c>
      <c r="K1064" s="17" t="s">
        <v>4199</v>
      </c>
      <c r="L1064" s="17">
        <v>4.35</v>
      </c>
      <c r="M1064" s="17" t="s">
        <v>87</v>
      </c>
      <c r="N1064" s="17" t="s">
        <v>6568</v>
      </c>
      <c r="O1064" s="17" t="s">
        <v>6583</v>
      </c>
      <c r="P1064" s="17" t="s">
        <v>4202</v>
      </c>
      <c r="Q1064" s="17" t="s">
        <v>4202</v>
      </c>
      <c r="R1064" s="17" t="str">
        <f>VLOOKUP(O1064,'[8]2019年11月-2020年3月31新贷款人员'!$O$4:$R$124,4,FALSE)</f>
        <v>赵冬山</v>
      </c>
      <c r="S1064" s="74" t="str">
        <f>VLOOKUP(O1064,'[8]2019年11月-2020年3月31新贷款人员'!$O$4:$S$124,5,FALSE)</f>
        <v>623059137801971184</v>
      </c>
      <c r="T1064" s="9"/>
    </row>
    <row r="1065" customHeight="1" spans="1:20">
      <c r="A1065" s="17">
        <v>1062</v>
      </c>
      <c r="B1065" s="17" t="s">
        <v>47</v>
      </c>
      <c r="C1065" s="17" t="s">
        <v>6568</v>
      </c>
      <c r="D1065" s="17" t="s">
        <v>3228</v>
      </c>
      <c r="E1065" s="17">
        <v>4.35</v>
      </c>
      <c r="F1065" s="19">
        <v>10000</v>
      </c>
      <c r="G1065" s="30" t="s">
        <v>2178</v>
      </c>
      <c r="H1065" s="30" t="s">
        <v>2179</v>
      </c>
      <c r="I1065" s="24">
        <v>18.125</v>
      </c>
      <c r="J1065" s="30">
        <v>20200331</v>
      </c>
      <c r="K1065" s="17" t="s">
        <v>4199</v>
      </c>
      <c r="L1065" s="17">
        <v>4.35</v>
      </c>
      <c r="M1065" s="17" t="s">
        <v>87</v>
      </c>
      <c r="N1065" s="17" t="s">
        <v>6568</v>
      </c>
      <c r="O1065" s="17" t="s">
        <v>6584</v>
      </c>
      <c r="P1065" s="17" t="s">
        <v>4202</v>
      </c>
      <c r="Q1065" s="17" t="s">
        <v>4202</v>
      </c>
      <c r="R1065" s="17" t="str">
        <f>VLOOKUP(O1065,'[8]2019年11月-2020年3月31新贷款人员'!$O$4:$R$124,4,FALSE)</f>
        <v>赵春冬</v>
      </c>
      <c r="S1065" s="74" t="str">
        <f>VLOOKUP(O1065,'[8]2019年11月-2020年3月31新贷款人员'!$O$4:$S$124,5,FALSE)</f>
        <v>623059137801043026</v>
      </c>
      <c r="T1065" s="9"/>
    </row>
    <row r="1066" customHeight="1" spans="1:20">
      <c r="A1066" s="17">
        <v>1063</v>
      </c>
      <c r="B1066" s="17" t="s">
        <v>47</v>
      </c>
      <c r="C1066" s="17" t="s">
        <v>6585</v>
      </c>
      <c r="D1066" s="17" t="s">
        <v>3229</v>
      </c>
      <c r="E1066" s="17">
        <v>4.35</v>
      </c>
      <c r="F1066" s="19">
        <v>20000</v>
      </c>
      <c r="G1066" s="30" t="s">
        <v>2178</v>
      </c>
      <c r="H1066" s="30" t="s">
        <v>2179</v>
      </c>
      <c r="I1066" s="24">
        <v>36.25</v>
      </c>
      <c r="J1066" s="30">
        <v>20200331</v>
      </c>
      <c r="K1066" s="17" t="s">
        <v>4199</v>
      </c>
      <c r="L1066" s="17">
        <v>4.35</v>
      </c>
      <c r="M1066" s="17" t="s">
        <v>87</v>
      </c>
      <c r="N1066" s="17" t="s">
        <v>6585</v>
      </c>
      <c r="O1066" s="17" t="s">
        <v>6586</v>
      </c>
      <c r="P1066" s="17" t="s">
        <v>4202</v>
      </c>
      <c r="Q1066" s="17" t="s">
        <v>4202</v>
      </c>
      <c r="R1066" s="17" t="str">
        <f>VLOOKUP(O1066,'[8]2019年11月-2020年3月31新贷款人员'!$O$4:$R$124,4,FALSE)</f>
        <v>卞兰荣</v>
      </c>
      <c r="S1066" s="74" t="str">
        <f>VLOOKUP(O1066,'[8]2019年11月-2020年3月31新贷款人员'!$O$4:$S$124,5,FALSE)</f>
        <v>00000024495973786889</v>
      </c>
      <c r="T1066" s="9"/>
    </row>
    <row r="1067" customHeight="1" spans="1:20">
      <c r="A1067" s="17">
        <v>1064</v>
      </c>
      <c r="B1067" s="17" t="s">
        <v>5158</v>
      </c>
      <c r="C1067" s="17" t="s">
        <v>6587</v>
      </c>
      <c r="D1067" s="17" t="s">
        <v>654</v>
      </c>
      <c r="E1067" s="17">
        <v>4.35</v>
      </c>
      <c r="F1067" s="19">
        <v>5000</v>
      </c>
      <c r="G1067" s="30" t="s">
        <v>2820</v>
      </c>
      <c r="H1067" s="30" t="s">
        <v>2692</v>
      </c>
      <c r="I1067" s="24">
        <v>7.85416666666666</v>
      </c>
      <c r="J1067" s="30">
        <v>20200331</v>
      </c>
      <c r="K1067" s="17" t="s">
        <v>4199</v>
      </c>
      <c r="L1067" s="17">
        <v>4.35</v>
      </c>
      <c r="M1067" s="17" t="s">
        <v>87</v>
      </c>
      <c r="N1067" s="17" t="s">
        <v>6587</v>
      </c>
      <c r="O1067" s="17" t="s">
        <v>6588</v>
      </c>
      <c r="P1067" s="17" t="s">
        <v>4202</v>
      </c>
      <c r="Q1067" s="17" t="s">
        <v>4202</v>
      </c>
      <c r="R1067" s="17" t="str">
        <f>VLOOKUP(O1067,[9]贷款未到期或已还款需贴息人员1!$L$3:$O$219,4,FALSE)</f>
        <v>张红军</v>
      </c>
      <c r="S1067" s="17" t="str">
        <f>VLOOKUP(O1067,[9]贷款未到期或已还款需贴息人员1!$L$3:$P$219,5,FALSE)</f>
        <v>623059137801468892</v>
      </c>
      <c r="T1067" s="9"/>
    </row>
    <row r="1068" customHeight="1" spans="1:20">
      <c r="A1068" s="17">
        <v>1065</v>
      </c>
      <c r="B1068" s="17" t="s">
        <v>5158</v>
      </c>
      <c r="C1068" s="17" t="s">
        <v>6589</v>
      </c>
      <c r="D1068" s="17" t="s">
        <v>3230</v>
      </c>
      <c r="E1068" s="17">
        <v>4.35</v>
      </c>
      <c r="F1068" s="19">
        <v>5000</v>
      </c>
      <c r="G1068" s="30" t="s">
        <v>2820</v>
      </c>
      <c r="H1068" s="30" t="s">
        <v>2692</v>
      </c>
      <c r="I1068" s="24">
        <v>7.85416666666666</v>
      </c>
      <c r="J1068" s="30">
        <v>20200331</v>
      </c>
      <c r="K1068" s="17" t="s">
        <v>4199</v>
      </c>
      <c r="L1068" s="17">
        <v>4.35</v>
      </c>
      <c r="M1068" s="17" t="s">
        <v>87</v>
      </c>
      <c r="N1068" s="17" t="s">
        <v>6589</v>
      </c>
      <c r="O1068" s="17" t="s">
        <v>6590</v>
      </c>
      <c r="P1068" s="17" t="s">
        <v>4202</v>
      </c>
      <c r="Q1068" s="17" t="s">
        <v>4202</v>
      </c>
      <c r="R1068" s="17" t="str">
        <f>VLOOKUP(O1068,[9]贷款未到期或已还款需贴息人员1!$L$3:$O$219,4,FALSE)</f>
        <v>韩现云</v>
      </c>
      <c r="S1068" s="17" t="str">
        <f>VLOOKUP(O1068,[9]贷款未到期或已还款需贴息人员1!$L$3:$P$219,5,FALSE)</f>
        <v>623059137801786905</v>
      </c>
      <c r="T1068" s="9"/>
    </row>
    <row r="1069" customHeight="1" spans="1:20">
      <c r="A1069" s="17">
        <v>1066</v>
      </c>
      <c r="B1069" s="17" t="s">
        <v>5158</v>
      </c>
      <c r="C1069" s="17" t="s">
        <v>6591</v>
      </c>
      <c r="D1069" s="17" t="s">
        <v>3231</v>
      </c>
      <c r="E1069" s="17">
        <v>4.35</v>
      </c>
      <c r="F1069" s="19">
        <v>5000</v>
      </c>
      <c r="G1069" s="30" t="s">
        <v>2820</v>
      </c>
      <c r="H1069" s="30" t="s">
        <v>2692</v>
      </c>
      <c r="I1069" s="24">
        <v>7.85416666666666</v>
      </c>
      <c r="J1069" s="30">
        <v>20200331</v>
      </c>
      <c r="K1069" s="17" t="s">
        <v>4199</v>
      </c>
      <c r="L1069" s="17">
        <v>4.35</v>
      </c>
      <c r="M1069" s="17" t="s">
        <v>87</v>
      </c>
      <c r="N1069" s="17" t="s">
        <v>6591</v>
      </c>
      <c r="O1069" s="17" t="s">
        <v>6592</v>
      </c>
      <c r="P1069" s="17" t="s">
        <v>4202</v>
      </c>
      <c r="Q1069" s="17" t="s">
        <v>4202</v>
      </c>
      <c r="R1069" s="17" t="str">
        <f>VLOOKUP(O1069,[9]贷款未到期或已还款需贴息人员1!$L$3:$O$219,4,FALSE)</f>
        <v>李东林</v>
      </c>
      <c r="S1069" s="17" t="str">
        <f>VLOOKUP(O1069,[9]贷款未到期或已还款需贴息人员1!$L$3:$P$219,5,FALSE)</f>
        <v>623059137802403286</v>
      </c>
      <c r="T1069" s="9"/>
    </row>
    <row r="1070" customHeight="1" spans="1:20">
      <c r="A1070" s="17">
        <v>1067</v>
      </c>
      <c r="B1070" s="17" t="s">
        <v>71</v>
      </c>
      <c r="C1070" s="17" t="s">
        <v>6593</v>
      </c>
      <c r="D1070" s="17" t="s">
        <v>3232</v>
      </c>
      <c r="E1070" s="17">
        <v>4.35</v>
      </c>
      <c r="F1070" s="19">
        <v>50000</v>
      </c>
      <c r="G1070" s="30" t="s">
        <v>2044</v>
      </c>
      <c r="H1070" s="30" t="s">
        <v>2045</v>
      </c>
      <c r="I1070" s="24">
        <v>42.2916666666667</v>
      </c>
      <c r="J1070" s="30">
        <v>20200331</v>
      </c>
      <c r="K1070" s="17" t="s">
        <v>4199</v>
      </c>
      <c r="L1070" s="17">
        <v>4.35</v>
      </c>
      <c r="M1070" s="17" t="s">
        <v>383</v>
      </c>
      <c r="N1070" s="17" t="s">
        <v>6593</v>
      </c>
      <c r="O1070" s="17" t="s">
        <v>6594</v>
      </c>
      <c r="P1070" s="17" t="s">
        <v>4202</v>
      </c>
      <c r="Q1070" s="17" t="s">
        <v>4202</v>
      </c>
      <c r="R1070" s="17" t="str">
        <f>VLOOKUP(O1070,'[7]2019年11月-2020年3月31新贷款人员'!$O$133:$R$1129,4,FALSE)</f>
        <v>李高山</v>
      </c>
      <c r="S1070" s="17" t="str">
        <f>VLOOKUP(O1070,'[7]2019年11月-2020年3月31新贷款人员'!$O$133:$S$1129,5,FALSE)</f>
        <v>623059137803033587</v>
      </c>
      <c r="T1070" s="29"/>
    </row>
    <row r="1071" customHeight="1" spans="1:20">
      <c r="A1071" s="17">
        <v>1068</v>
      </c>
      <c r="B1071" s="17" t="s">
        <v>71</v>
      </c>
      <c r="C1071" s="17" t="s">
        <v>6595</v>
      </c>
      <c r="D1071" s="17" t="s">
        <v>3233</v>
      </c>
      <c r="E1071" s="17">
        <v>4.35</v>
      </c>
      <c r="F1071" s="19">
        <v>20000</v>
      </c>
      <c r="G1071" s="30" t="s">
        <v>2044</v>
      </c>
      <c r="H1071" s="30" t="s">
        <v>2045</v>
      </c>
      <c r="I1071" s="24">
        <v>16.9166666666667</v>
      </c>
      <c r="J1071" s="30">
        <v>20200331</v>
      </c>
      <c r="K1071" s="17" t="s">
        <v>4199</v>
      </c>
      <c r="L1071" s="17">
        <v>4.35</v>
      </c>
      <c r="M1071" s="17" t="s">
        <v>3234</v>
      </c>
      <c r="N1071" s="17" t="s">
        <v>6595</v>
      </c>
      <c r="O1071" s="17" t="s">
        <v>6596</v>
      </c>
      <c r="P1071" s="17" t="s">
        <v>4202</v>
      </c>
      <c r="Q1071" s="17" t="s">
        <v>4202</v>
      </c>
      <c r="R1071" s="17" t="str">
        <f>VLOOKUP(O1071,'[7]2019年11月-2020年3月31新贷款人员'!$O$133:$R$1129,4,FALSE)</f>
        <v>李志伟</v>
      </c>
      <c r="S1071" s="17" t="str">
        <f>VLOOKUP(O1071,'[7]2019年11月-2020年3月31新贷款人员'!$O$133:$S$1129,5,FALSE)</f>
        <v>623059137803756617</v>
      </c>
      <c r="T1071" s="29"/>
    </row>
    <row r="1072" customHeight="1" spans="1:20">
      <c r="A1072" s="17">
        <v>1069</v>
      </c>
      <c r="B1072" s="17" t="s">
        <v>71</v>
      </c>
      <c r="C1072" s="17" t="s">
        <v>6593</v>
      </c>
      <c r="D1072" s="17" t="s">
        <v>3235</v>
      </c>
      <c r="E1072" s="17">
        <v>4.35</v>
      </c>
      <c r="F1072" s="19">
        <v>30000</v>
      </c>
      <c r="G1072" s="30" t="s">
        <v>2044</v>
      </c>
      <c r="H1072" s="30" t="s">
        <v>2045</v>
      </c>
      <c r="I1072" s="24">
        <v>25.375</v>
      </c>
      <c r="J1072" s="30">
        <v>20200331</v>
      </c>
      <c r="K1072" s="17" t="s">
        <v>4199</v>
      </c>
      <c r="L1072" s="17">
        <v>4.35</v>
      </c>
      <c r="M1072" s="17" t="s">
        <v>3236</v>
      </c>
      <c r="N1072" s="17" t="s">
        <v>6593</v>
      </c>
      <c r="O1072" s="17" t="s">
        <v>6597</v>
      </c>
      <c r="P1072" s="17" t="s">
        <v>4202</v>
      </c>
      <c r="Q1072" s="17" t="s">
        <v>4202</v>
      </c>
      <c r="R1072" s="17" t="str">
        <f>VLOOKUP(O1072,'[7]2019年11月-2020年3月31新贷款人员'!$O$133:$R$1129,4,FALSE)</f>
        <v>郑金辉</v>
      </c>
      <c r="S1072" s="17" t="str">
        <f>VLOOKUP(O1072,'[7]2019年11月-2020年3月31新贷款人员'!$O$133:$S$1129,5,FALSE)</f>
        <v>623059137800148297</v>
      </c>
      <c r="T1072" s="29"/>
    </row>
    <row r="1073" customHeight="1" spans="1:20">
      <c r="A1073" s="17">
        <v>1070</v>
      </c>
      <c r="B1073" s="17" t="s">
        <v>5158</v>
      </c>
      <c r="C1073" s="17" t="s">
        <v>6598</v>
      </c>
      <c r="D1073" s="17" t="s">
        <v>1412</v>
      </c>
      <c r="E1073" s="17">
        <v>4.35</v>
      </c>
      <c r="F1073" s="19">
        <v>20000</v>
      </c>
      <c r="G1073" s="30" t="s">
        <v>2044</v>
      </c>
      <c r="H1073" s="30" t="s">
        <v>2045</v>
      </c>
      <c r="I1073" s="24">
        <v>16.9166666666667</v>
      </c>
      <c r="J1073" s="30">
        <v>20200331</v>
      </c>
      <c r="K1073" s="17" t="s">
        <v>4199</v>
      </c>
      <c r="L1073" s="17">
        <v>4.35</v>
      </c>
      <c r="M1073" s="17" t="s">
        <v>87</v>
      </c>
      <c r="N1073" s="17" t="s">
        <v>5158</v>
      </c>
      <c r="O1073" s="17" t="s">
        <v>6599</v>
      </c>
      <c r="P1073" s="17" t="s">
        <v>4202</v>
      </c>
      <c r="Q1073" s="17" t="s">
        <v>4202</v>
      </c>
      <c r="R1073" s="17" t="str">
        <f>VLOOKUP(O1073,[9]贷款未到期或已还款需贴息人员1!$L$3:$O$219,4,FALSE)</f>
        <v>张娜娜</v>
      </c>
      <c r="S1073" s="17" t="str">
        <f>VLOOKUP(O1073,[9]贷款未到期或已还款需贴息人员1!$L$3:$P$219,5,FALSE)</f>
        <v>623059137800838871</v>
      </c>
      <c r="T1073" s="9"/>
    </row>
    <row r="1074" customHeight="1" spans="1:20">
      <c r="A1074" s="17">
        <v>1071</v>
      </c>
      <c r="B1074" s="17" t="s">
        <v>71</v>
      </c>
      <c r="C1074" s="17" t="s">
        <v>6600</v>
      </c>
      <c r="D1074" s="17" t="s">
        <v>3237</v>
      </c>
      <c r="E1074" s="17">
        <v>4.35</v>
      </c>
      <c r="F1074" s="19">
        <v>40000</v>
      </c>
      <c r="G1074" s="30" t="s">
        <v>2044</v>
      </c>
      <c r="H1074" s="30" t="s">
        <v>2045</v>
      </c>
      <c r="I1074" s="24">
        <v>33.8333333333333</v>
      </c>
      <c r="J1074" s="30">
        <v>20200331</v>
      </c>
      <c r="K1074" s="17" t="s">
        <v>4199</v>
      </c>
      <c r="L1074" s="17">
        <v>4.35</v>
      </c>
      <c r="M1074" s="17" t="s">
        <v>363</v>
      </c>
      <c r="N1074" s="17" t="s">
        <v>6600</v>
      </c>
      <c r="O1074" s="17" t="s">
        <v>6601</v>
      </c>
      <c r="P1074" s="17" t="s">
        <v>4202</v>
      </c>
      <c r="Q1074" s="17" t="s">
        <v>4202</v>
      </c>
      <c r="R1074" s="17" t="str">
        <f>VLOOKUP(O1074,'[7]2019年11月-2020年3月31新贷款人员'!$O$133:$R$1129,4,FALSE)</f>
        <v>黄占芳</v>
      </c>
      <c r="S1074" s="17" t="str">
        <f>VLOOKUP(O1074,'[7]2019年11月-2020年3月31新贷款人员'!$O$133:$S$1129,5,FALSE)</f>
        <v>623059137803786184</v>
      </c>
      <c r="T1074" s="29"/>
    </row>
    <row r="1075" customHeight="1" spans="1:20">
      <c r="A1075" s="17">
        <v>1072</v>
      </c>
      <c r="B1075" s="17" t="s">
        <v>71</v>
      </c>
      <c r="C1075" s="17" t="s">
        <v>6600</v>
      </c>
      <c r="D1075" s="17" t="s">
        <v>3238</v>
      </c>
      <c r="E1075" s="17">
        <v>4.35</v>
      </c>
      <c r="F1075" s="19">
        <v>20000</v>
      </c>
      <c r="G1075" s="30" t="s">
        <v>2044</v>
      </c>
      <c r="H1075" s="30" t="s">
        <v>2045</v>
      </c>
      <c r="I1075" s="24">
        <v>16.9166666666667</v>
      </c>
      <c r="J1075" s="30">
        <v>20200331</v>
      </c>
      <c r="K1075" s="17" t="s">
        <v>4199</v>
      </c>
      <c r="L1075" s="17">
        <v>4.35</v>
      </c>
      <c r="M1075" s="17" t="s">
        <v>363</v>
      </c>
      <c r="N1075" s="17" t="s">
        <v>6600</v>
      </c>
      <c r="O1075" s="17" t="s">
        <v>6602</v>
      </c>
      <c r="P1075" s="17" t="s">
        <v>4202</v>
      </c>
      <c r="Q1075" s="17" t="s">
        <v>4202</v>
      </c>
      <c r="R1075" s="17" t="str">
        <f>VLOOKUP(O1075,'[7]2019年11月-2020年3月31新贷款人员'!$O$133:$R$1129,4,FALSE)</f>
        <v>李赛赛</v>
      </c>
      <c r="S1075" s="17" t="str">
        <f>VLOOKUP(O1075,'[7]2019年11月-2020年3月31新贷款人员'!$O$133:$S$1129,5,FALSE)</f>
        <v>623059137803437820</v>
      </c>
      <c r="T1075" s="29"/>
    </row>
    <row r="1076" customHeight="1" spans="1:20">
      <c r="A1076" s="17">
        <v>1073</v>
      </c>
      <c r="B1076" s="17" t="s">
        <v>71</v>
      </c>
      <c r="C1076" s="17" t="s">
        <v>6603</v>
      </c>
      <c r="D1076" s="17" t="s">
        <v>3239</v>
      </c>
      <c r="E1076" s="17">
        <v>4.35</v>
      </c>
      <c r="F1076" s="19">
        <v>20000</v>
      </c>
      <c r="G1076" s="30" t="s">
        <v>2044</v>
      </c>
      <c r="H1076" s="30" t="s">
        <v>2045</v>
      </c>
      <c r="I1076" s="24">
        <v>16.9166666666667</v>
      </c>
      <c r="J1076" s="30">
        <v>20200331</v>
      </c>
      <c r="K1076" s="17" t="s">
        <v>4199</v>
      </c>
      <c r="L1076" s="17">
        <v>4.35</v>
      </c>
      <c r="M1076" s="17" t="s">
        <v>363</v>
      </c>
      <c r="N1076" s="17" t="s">
        <v>6603</v>
      </c>
      <c r="O1076" s="17" t="s">
        <v>6604</v>
      </c>
      <c r="P1076" s="17" t="s">
        <v>4202</v>
      </c>
      <c r="Q1076" s="17" t="s">
        <v>4202</v>
      </c>
      <c r="R1076" s="17" t="str">
        <f>VLOOKUP(O1076,'[7]2019年11月-2020年3月31新贷款人员'!$O$133:$R$1129,4,FALSE)</f>
        <v>高华涛</v>
      </c>
      <c r="S1076" s="17" t="str">
        <f>VLOOKUP(O1076,'[7]2019年11月-2020年3月31新贷款人员'!$O$133:$S$1129,5,FALSE)</f>
        <v>623059137803785590</v>
      </c>
      <c r="T1076" s="29"/>
    </row>
    <row r="1077" customHeight="1" spans="1:20">
      <c r="A1077" s="17">
        <v>1074</v>
      </c>
      <c r="B1077" s="17" t="s">
        <v>71</v>
      </c>
      <c r="C1077" s="17" t="s">
        <v>6605</v>
      </c>
      <c r="D1077" s="17" t="s">
        <v>3240</v>
      </c>
      <c r="E1077" s="17">
        <v>4.35</v>
      </c>
      <c r="F1077" s="19">
        <v>20000</v>
      </c>
      <c r="G1077" s="30" t="s">
        <v>2044</v>
      </c>
      <c r="H1077" s="30" t="s">
        <v>2045</v>
      </c>
      <c r="I1077" s="24">
        <v>16.9166666666667</v>
      </c>
      <c r="J1077" s="30">
        <v>20200331</v>
      </c>
      <c r="K1077" s="17" t="s">
        <v>4199</v>
      </c>
      <c r="L1077" s="17">
        <v>4.35</v>
      </c>
      <c r="M1077" s="17" t="s">
        <v>363</v>
      </c>
      <c r="N1077" s="17" t="s">
        <v>6605</v>
      </c>
      <c r="O1077" s="17" t="s">
        <v>6606</v>
      </c>
      <c r="P1077" s="17" t="s">
        <v>4202</v>
      </c>
      <c r="Q1077" s="17" t="s">
        <v>4202</v>
      </c>
      <c r="R1077" s="17" t="str">
        <f>VLOOKUP(O1077,'[7]2019年11月-2020年3月31新贷款人员'!$O$133:$R$1129,4,FALSE)</f>
        <v>张学领</v>
      </c>
      <c r="S1077" s="17" t="str">
        <f>VLOOKUP(O1077,'[7]2019年11月-2020年3月31新贷款人员'!$O$133:$S$1129,5,FALSE)</f>
        <v>623059137803287662</v>
      </c>
      <c r="T1077" s="29"/>
    </row>
    <row r="1078" customHeight="1" spans="1:20">
      <c r="A1078" s="17">
        <v>1075</v>
      </c>
      <c r="B1078" s="17" t="s">
        <v>5158</v>
      </c>
      <c r="C1078" s="17" t="s">
        <v>6607</v>
      </c>
      <c r="D1078" s="17" t="s">
        <v>3241</v>
      </c>
      <c r="E1078" s="17">
        <v>4.35</v>
      </c>
      <c r="F1078" s="19">
        <v>5000</v>
      </c>
      <c r="G1078" s="30" t="s">
        <v>2044</v>
      </c>
      <c r="H1078" s="30" t="s">
        <v>2045</v>
      </c>
      <c r="I1078" s="24">
        <v>4.22916666666667</v>
      </c>
      <c r="J1078" s="30">
        <v>20200331</v>
      </c>
      <c r="K1078" s="17" t="s">
        <v>4199</v>
      </c>
      <c r="L1078" s="17">
        <v>4.35</v>
      </c>
      <c r="M1078" s="17" t="s">
        <v>87</v>
      </c>
      <c r="N1078" s="17" t="s">
        <v>6607</v>
      </c>
      <c r="O1078" s="17" t="s">
        <v>6608</v>
      </c>
      <c r="P1078" s="17" t="s">
        <v>4202</v>
      </c>
      <c r="Q1078" s="17" t="s">
        <v>4202</v>
      </c>
      <c r="R1078" s="17" t="str">
        <f>VLOOKUP(O1078,[9]贷款未到期或已还款需贴息人员1!$L$3:$O$219,4,FALSE)</f>
        <v>邢玉芝</v>
      </c>
      <c r="S1078" s="17" t="str">
        <f>VLOOKUP(O1078,[9]贷款未到期或已还款需贴息人员1!$L$3:$P$219,5,FALSE)</f>
        <v>623059137803342434</v>
      </c>
      <c r="T1078" s="9"/>
    </row>
    <row r="1079" customHeight="1" spans="1:20">
      <c r="A1079" s="17">
        <v>1076</v>
      </c>
      <c r="B1079" s="17" t="s">
        <v>71</v>
      </c>
      <c r="C1079" s="17" t="s">
        <v>6609</v>
      </c>
      <c r="D1079" s="17" t="s">
        <v>3242</v>
      </c>
      <c r="E1079" s="17">
        <v>4.35</v>
      </c>
      <c r="F1079" s="19">
        <v>50000</v>
      </c>
      <c r="G1079" s="30" t="s">
        <v>2044</v>
      </c>
      <c r="H1079" s="30" t="s">
        <v>2045</v>
      </c>
      <c r="I1079" s="24">
        <v>42.2916666666667</v>
      </c>
      <c r="J1079" s="30">
        <v>20200331</v>
      </c>
      <c r="K1079" s="17" t="s">
        <v>4199</v>
      </c>
      <c r="L1079" s="17">
        <v>4.35</v>
      </c>
      <c r="M1079" s="17" t="s">
        <v>3243</v>
      </c>
      <c r="N1079" s="17" t="s">
        <v>6609</v>
      </c>
      <c r="O1079" s="17" t="s">
        <v>6610</v>
      </c>
      <c r="P1079" s="17" t="s">
        <v>4202</v>
      </c>
      <c r="Q1079" s="17" t="s">
        <v>4202</v>
      </c>
      <c r="R1079" s="17" t="str">
        <f>VLOOKUP(O1079,'[7]2019年11月-2020年3月31新贷款人员'!$O$133:$R$1129,4,FALSE)</f>
        <v>张艳领</v>
      </c>
      <c r="S1079" s="17" t="str">
        <f>VLOOKUP(O1079,'[7]2019年11月-2020年3月31新贷款人员'!$O$133:$S$1129,5,FALSE)</f>
        <v>623059137801848748</v>
      </c>
      <c r="T1079" s="29"/>
    </row>
    <row r="1080" customHeight="1" spans="1:20">
      <c r="A1080" s="17">
        <v>1077</v>
      </c>
      <c r="B1080" s="17" t="s">
        <v>71</v>
      </c>
      <c r="C1080" s="17" t="s">
        <v>6595</v>
      </c>
      <c r="D1080" s="17" t="s">
        <v>3244</v>
      </c>
      <c r="E1080" s="17">
        <v>4.35</v>
      </c>
      <c r="F1080" s="19">
        <v>30000</v>
      </c>
      <c r="G1080" s="30" t="s">
        <v>2044</v>
      </c>
      <c r="H1080" s="30" t="s">
        <v>2045</v>
      </c>
      <c r="I1080" s="24">
        <v>25.375</v>
      </c>
      <c r="J1080" s="30">
        <v>20200331</v>
      </c>
      <c r="K1080" s="17" t="s">
        <v>4199</v>
      </c>
      <c r="L1080" s="17">
        <v>4.35</v>
      </c>
      <c r="M1080" s="17" t="s">
        <v>363</v>
      </c>
      <c r="N1080" s="17" t="s">
        <v>6595</v>
      </c>
      <c r="O1080" s="17" t="s">
        <v>6611</v>
      </c>
      <c r="P1080" s="17" t="s">
        <v>4202</v>
      </c>
      <c r="Q1080" s="17" t="s">
        <v>4202</v>
      </c>
      <c r="R1080" s="17" t="str">
        <f>VLOOKUP(O1080,'[7]2019年11月-2020年3月31新贷款人员'!$O$133:$R$1129,4,FALSE)</f>
        <v>李刘堂</v>
      </c>
      <c r="S1080" s="17" t="str">
        <f>VLOOKUP(O1080,'[7]2019年11月-2020年3月31新贷款人员'!$O$133:$S$1129,5,FALSE)</f>
        <v>623059137803784965</v>
      </c>
      <c r="T1080" s="29"/>
    </row>
    <row r="1081" customHeight="1" spans="1:20">
      <c r="A1081" s="17">
        <v>1078</v>
      </c>
      <c r="B1081" s="17" t="s">
        <v>5158</v>
      </c>
      <c r="C1081" s="17" t="s">
        <v>6612</v>
      </c>
      <c r="D1081" s="17" t="s">
        <v>3245</v>
      </c>
      <c r="E1081" s="17">
        <v>4.35</v>
      </c>
      <c r="F1081" s="19">
        <v>20000</v>
      </c>
      <c r="G1081" s="30" t="s">
        <v>2044</v>
      </c>
      <c r="H1081" s="30" t="s">
        <v>2045</v>
      </c>
      <c r="I1081" s="24">
        <v>16.9166666666667</v>
      </c>
      <c r="J1081" s="30">
        <v>20200331</v>
      </c>
      <c r="K1081" s="17" t="s">
        <v>4199</v>
      </c>
      <c r="L1081" s="17">
        <v>4.35</v>
      </c>
      <c r="M1081" s="17" t="s">
        <v>87</v>
      </c>
      <c r="N1081" s="17" t="s">
        <v>6612</v>
      </c>
      <c r="O1081" s="17" t="s">
        <v>6613</v>
      </c>
      <c r="P1081" s="17" t="s">
        <v>4202</v>
      </c>
      <c r="Q1081" s="17" t="s">
        <v>4202</v>
      </c>
      <c r="R1081" s="17" t="str">
        <f>VLOOKUP(O1081,[9]贷款未到期或已还款需贴息人员1!$L$3:$O$219,4,FALSE)</f>
        <v>钟顺宽</v>
      </c>
      <c r="S1081" s="74" t="str">
        <f>VLOOKUP(O1081,[9]贷款未到期或已还款需贴息人员1!$L$3:$P$219,5,FALSE)</f>
        <v>623059137803788669</v>
      </c>
      <c r="T1081" s="9"/>
    </row>
    <row r="1082" customHeight="1" spans="1:20">
      <c r="A1082" s="17">
        <v>1079</v>
      </c>
      <c r="B1082" s="17" t="s">
        <v>71</v>
      </c>
      <c r="C1082" s="17" t="s">
        <v>6605</v>
      </c>
      <c r="D1082" s="17" t="s">
        <v>3246</v>
      </c>
      <c r="E1082" s="17">
        <v>4.35</v>
      </c>
      <c r="F1082" s="19">
        <v>20000</v>
      </c>
      <c r="G1082" s="30" t="s">
        <v>2044</v>
      </c>
      <c r="H1082" s="30" t="s">
        <v>2045</v>
      </c>
      <c r="I1082" s="24">
        <v>16.9166666666667</v>
      </c>
      <c r="J1082" s="30">
        <v>20200331</v>
      </c>
      <c r="K1082" s="17" t="s">
        <v>4199</v>
      </c>
      <c r="L1082" s="17">
        <v>4.35</v>
      </c>
      <c r="M1082" s="17" t="s">
        <v>150</v>
      </c>
      <c r="N1082" s="17" t="s">
        <v>6605</v>
      </c>
      <c r="O1082" s="17" t="s">
        <v>6614</v>
      </c>
      <c r="P1082" s="17" t="s">
        <v>4202</v>
      </c>
      <c r="Q1082" s="17" t="s">
        <v>4202</v>
      </c>
      <c r="R1082" s="17" t="str">
        <f>VLOOKUP(O1082,'[7]2019年11月-2020年3月31新贷款人员'!$O$133:$R$1129,4,FALSE)</f>
        <v>王金梅</v>
      </c>
      <c r="S1082" s="17" t="str">
        <f>VLOOKUP(O1082,'[7]2019年11月-2020年3月31新贷款人员'!$O$133:$S$1129,5,FALSE)</f>
        <v>623059137802151562</v>
      </c>
      <c r="T1082" s="29"/>
    </row>
    <row r="1083" customHeight="1" spans="1:20">
      <c r="A1083" s="17">
        <v>1080</v>
      </c>
      <c r="B1083" s="17" t="s">
        <v>71</v>
      </c>
      <c r="C1083" s="17" t="s">
        <v>6593</v>
      </c>
      <c r="D1083" s="17" t="s">
        <v>3247</v>
      </c>
      <c r="E1083" s="17">
        <v>4.35</v>
      </c>
      <c r="F1083" s="19">
        <v>10000</v>
      </c>
      <c r="G1083" s="30" t="s">
        <v>2044</v>
      </c>
      <c r="H1083" s="30" t="s">
        <v>2045</v>
      </c>
      <c r="I1083" s="24">
        <v>8.45833333333333</v>
      </c>
      <c r="J1083" s="30">
        <v>20200331</v>
      </c>
      <c r="K1083" s="17" t="s">
        <v>4199</v>
      </c>
      <c r="L1083" s="17">
        <v>4.35</v>
      </c>
      <c r="M1083" s="17" t="s">
        <v>3248</v>
      </c>
      <c r="N1083" s="17" t="s">
        <v>6593</v>
      </c>
      <c r="O1083" s="17" t="s">
        <v>6615</v>
      </c>
      <c r="P1083" s="17" t="s">
        <v>4202</v>
      </c>
      <c r="Q1083" s="17" t="s">
        <v>4202</v>
      </c>
      <c r="R1083" s="17" t="str">
        <f>VLOOKUP(O1083,'[7]2019年11月-2020年3月31新贷款人员'!$O$133:$R$1129,4,FALSE)</f>
        <v>李如义</v>
      </c>
      <c r="S1083" s="17" t="str">
        <f>VLOOKUP(O1083,'[7]2019年11月-2020年3月31新贷款人员'!$O$133:$S$1129,5,FALSE)</f>
        <v>623059137802056423</v>
      </c>
      <c r="T1083" s="29"/>
    </row>
    <row r="1084" customHeight="1" spans="1:20">
      <c r="A1084" s="17">
        <v>1081</v>
      </c>
      <c r="B1084" s="17" t="s">
        <v>71</v>
      </c>
      <c r="C1084" s="17" t="s">
        <v>6600</v>
      </c>
      <c r="D1084" s="17" t="s">
        <v>3249</v>
      </c>
      <c r="E1084" s="17">
        <v>4.35</v>
      </c>
      <c r="F1084" s="19">
        <v>5000</v>
      </c>
      <c r="G1084" s="30" t="s">
        <v>2044</v>
      </c>
      <c r="H1084" s="30" t="s">
        <v>2045</v>
      </c>
      <c r="I1084" s="24">
        <v>4.22916666666667</v>
      </c>
      <c r="J1084" s="30">
        <v>20200331</v>
      </c>
      <c r="K1084" s="17" t="s">
        <v>4199</v>
      </c>
      <c r="L1084" s="17">
        <v>4.35</v>
      </c>
      <c r="M1084" s="17" t="s">
        <v>3250</v>
      </c>
      <c r="N1084" s="17" t="s">
        <v>6600</v>
      </c>
      <c r="O1084" s="17" t="s">
        <v>6616</v>
      </c>
      <c r="P1084" s="17" t="s">
        <v>4202</v>
      </c>
      <c r="Q1084" s="17" t="s">
        <v>4202</v>
      </c>
      <c r="R1084" s="17" t="str">
        <f>VLOOKUP(O1084,'[7]2019年11月-2020年3月31新贷款人员'!$O$133:$R$1129,4,FALSE)</f>
        <v>黄言廷</v>
      </c>
      <c r="S1084" s="17" t="str">
        <f>VLOOKUP(O1084,'[7]2019年11月-2020年3月31新贷款人员'!$O$133:$S$1129,5,FALSE)</f>
        <v>623059137802932714</v>
      </c>
      <c r="T1084" s="29"/>
    </row>
    <row r="1085" customHeight="1" spans="1:20">
      <c r="A1085" s="17">
        <v>1082</v>
      </c>
      <c r="B1085" s="17" t="s">
        <v>5158</v>
      </c>
      <c r="C1085" s="17" t="s">
        <v>6617</v>
      </c>
      <c r="D1085" s="17" t="s">
        <v>2366</v>
      </c>
      <c r="E1085" s="17">
        <v>4.35</v>
      </c>
      <c r="F1085" s="19">
        <v>5000</v>
      </c>
      <c r="G1085" s="30" t="s">
        <v>2044</v>
      </c>
      <c r="H1085" s="30" t="s">
        <v>2045</v>
      </c>
      <c r="I1085" s="24">
        <v>4.22916666666667</v>
      </c>
      <c r="J1085" s="30">
        <v>20200331</v>
      </c>
      <c r="K1085" s="17" t="s">
        <v>4199</v>
      </c>
      <c r="L1085" s="17">
        <v>4.35</v>
      </c>
      <c r="M1085" s="17" t="s">
        <v>363</v>
      </c>
      <c r="N1085" s="17" t="s">
        <v>6617</v>
      </c>
      <c r="O1085" s="17" t="s">
        <v>6618</v>
      </c>
      <c r="P1085" s="17" t="s">
        <v>4202</v>
      </c>
      <c r="Q1085" s="17" t="s">
        <v>4202</v>
      </c>
      <c r="R1085" s="17" t="str">
        <f>VLOOKUP(O1085,[9]贷款未到期或已还款需贴息人员1!$L$3:$O$219,4,FALSE)</f>
        <v>韩玉坤</v>
      </c>
      <c r="S1085" s="74" t="str">
        <f>VLOOKUP(O1085,[9]贷款未到期或已还款需贴息人员1!$L$3:$P$219,5,FALSE)</f>
        <v>623059137802443852</v>
      </c>
      <c r="T1085" s="9"/>
    </row>
    <row r="1086" customHeight="1" spans="1:20">
      <c r="A1086" s="17">
        <v>1083</v>
      </c>
      <c r="B1086" s="17" t="s">
        <v>71</v>
      </c>
      <c r="C1086" s="17" t="s">
        <v>6600</v>
      </c>
      <c r="D1086" s="17" t="s">
        <v>3251</v>
      </c>
      <c r="E1086" s="17">
        <v>4.35</v>
      </c>
      <c r="F1086" s="19">
        <v>10000</v>
      </c>
      <c r="G1086" s="30" t="s">
        <v>2044</v>
      </c>
      <c r="H1086" s="30" t="s">
        <v>2045</v>
      </c>
      <c r="I1086" s="24">
        <v>8.45833333333333</v>
      </c>
      <c r="J1086" s="30">
        <v>20200331</v>
      </c>
      <c r="K1086" s="17" t="s">
        <v>4199</v>
      </c>
      <c r="L1086" s="17">
        <v>4.35</v>
      </c>
      <c r="M1086" s="17" t="s">
        <v>363</v>
      </c>
      <c r="N1086" s="17" t="s">
        <v>6600</v>
      </c>
      <c r="O1086" s="17" t="s">
        <v>6619</v>
      </c>
      <c r="P1086" s="17" t="s">
        <v>4202</v>
      </c>
      <c r="Q1086" s="17" t="s">
        <v>4202</v>
      </c>
      <c r="R1086" s="17" t="str">
        <f>VLOOKUP(O1086,'[7]2019年11月-2020年3月31新贷款人员'!$O$133:$R$1129,4,FALSE)</f>
        <v>李深</v>
      </c>
      <c r="S1086" s="17" t="str">
        <f>VLOOKUP(O1086,'[7]2019年11月-2020年3月31新贷款人员'!$O$133:$S$1129,5,FALSE)</f>
        <v>623059137803757185</v>
      </c>
      <c r="T1086" s="29"/>
    </row>
    <row r="1087" customHeight="1" spans="1:20">
      <c r="A1087" s="17">
        <v>1084</v>
      </c>
      <c r="B1087" s="17" t="s">
        <v>71</v>
      </c>
      <c r="C1087" s="17" t="s">
        <v>6595</v>
      </c>
      <c r="D1087" s="17" t="s">
        <v>2683</v>
      </c>
      <c r="E1087" s="17">
        <v>4.35</v>
      </c>
      <c r="F1087" s="19">
        <v>10000</v>
      </c>
      <c r="G1087" s="30" t="s">
        <v>2044</v>
      </c>
      <c r="H1087" s="30" t="s">
        <v>2045</v>
      </c>
      <c r="I1087" s="24">
        <v>8.45833333333333</v>
      </c>
      <c r="J1087" s="30">
        <v>20200331</v>
      </c>
      <c r="K1087" s="17" t="s">
        <v>4199</v>
      </c>
      <c r="L1087" s="17">
        <v>4.35</v>
      </c>
      <c r="M1087" s="17" t="s">
        <v>363</v>
      </c>
      <c r="N1087" s="17" t="s">
        <v>6595</v>
      </c>
      <c r="O1087" s="17" t="s">
        <v>6620</v>
      </c>
      <c r="P1087" s="17" t="s">
        <v>4202</v>
      </c>
      <c r="Q1087" s="17" t="s">
        <v>4202</v>
      </c>
      <c r="R1087" s="17" t="str">
        <f>VLOOKUP(O1087,'[7]2019年11月-2020年3月31新贷款人员'!$O$133:$R$1129,4,FALSE)</f>
        <v>李金钟</v>
      </c>
      <c r="S1087" s="17" t="str">
        <f>VLOOKUP(O1087,'[7]2019年11月-2020年3月31新贷款人员'!$O$133:$S$1129,5,FALSE)</f>
        <v>622991137800179626</v>
      </c>
      <c r="T1087" s="29"/>
    </row>
    <row r="1088" customHeight="1" spans="1:20">
      <c r="A1088" s="17">
        <v>1085</v>
      </c>
      <c r="B1088" s="17" t="s">
        <v>71</v>
      </c>
      <c r="C1088" s="17" t="s">
        <v>6600</v>
      </c>
      <c r="D1088" s="17" t="s">
        <v>3252</v>
      </c>
      <c r="E1088" s="17">
        <v>4.35</v>
      </c>
      <c r="F1088" s="19">
        <v>10000</v>
      </c>
      <c r="G1088" s="30" t="s">
        <v>2044</v>
      </c>
      <c r="H1088" s="30" t="s">
        <v>2045</v>
      </c>
      <c r="I1088" s="24">
        <v>8.45833333333333</v>
      </c>
      <c r="J1088" s="30">
        <v>20200331</v>
      </c>
      <c r="K1088" s="17" t="s">
        <v>4199</v>
      </c>
      <c r="L1088" s="17">
        <v>4.35</v>
      </c>
      <c r="M1088" s="17" t="s">
        <v>3234</v>
      </c>
      <c r="N1088" s="17" t="s">
        <v>6600</v>
      </c>
      <c r="O1088" s="17" t="s">
        <v>6621</v>
      </c>
      <c r="P1088" s="17" t="s">
        <v>4202</v>
      </c>
      <c r="Q1088" s="17" t="s">
        <v>4202</v>
      </c>
      <c r="R1088" s="17" t="str">
        <f>VLOOKUP(O1088,'[7]2019年11月-2020年3月31新贷款人员'!$O$133:$R$1129,4,FALSE)</f>
        <v>王大增</v>
      </c>
      <c r="S1088" s="17" t="str">
        <f>VLOOKUP(O1088,'[7]2019年11月-2020年3月31新贷款人员'!$O$133:$S$1129,5,FALSE)</f>
        <v>623059137803106094</v>
      </c>
      <c r="T1088" s="29"/>
    </row>
    <row r="1089" customHeight="1" spans="1:20">
      <c r="A1089" s="17">
        <v>1086</v>
      </c>
      <c r="B1089" s="17" t="s">
        <v>71</v>
      </c>
      <c r="C1089" s="17" t="s">
        <v>6593</v>
      </c>
      <c r="D1089" s="17" t="s">
        <v>3253</v>
      </c>
      <c r="E1089" s="17">
        <v>4.35</v>
      </c>
      <c r="F1089" s="19">
        <v>10000</v>
      </c>
      <c r="G1089" s="30" t="s">
        <v>2044</v>
      </c>
      <c r="H1089" s="30" t="s">
        <v>2045</v>
      </c>
      <c r="I1089" s="24">
        <v>8.45833333333333</v>
      </c>
      <c r="J1089" s="30">
        <v>20200331</v>
      </c>
      <c r="K1089" s="17" t="s">
        <v>4199</v>
      </c>
      <c r="L1089" s="17">
        <v>4.35</v>
      </c>
      <c r="M1089" s="17" t="s">
        <v>3236</v>
      </c>
      <c r="N1089" s="17" t="s">
        <v>6593</v>
      </c>
      <c r="O1089" s="17" t="s">
        <v>6622</v>
      </c>
      <c r="P1089" s="17" t="s">
        <v>4202</v>
      </c>
      <c r="Q1089" s="17" t="s">
        <v>4202</v>
      </c>
      <c r="R1089" s="17" t="str">
        <f>VLOOKUP(O1089,'[7]2019年11月-2020年3月31新贷款人员'!$O$133:$R$1129,4,FALSE)</f>
        <v>李全民</v>
      </c>
      <c r="S1089" s="17" t="str">
        <f>VLOOKUP(O1089,'[7]2019年11月-2020年3月31新贷款人员'!$O$133:$S$1129,5,FALSE)</f>
        <v>00000023701833782889</v>
      </c>
      <c r="T1089" s="29"/>
    </row>
    <row r="1090" customHeight="1" spans="1:20">
      <c r="A1090" s="17">
        <v>1087</v>
      </c>
      <c r="B1090" s="17" t="s">
        <v>5158</v>
      </c>
      <c r="C1090" s="17" t="s">
        <v>6623</v>
      </c>
      <c r="D1090" s="17" t="s">
        <v>3254</v>
      </c>
      <c r="E1090" s="17">
        <v>4.35</v>
      </c>
      <c r="F1090" s="19">
        <v>5000</v>
      </c>
      <c r="G1090" s="30" t="s">
        <v>2044</v>
      </c>
      <c r="H1090" s="30" t="s">
        <v>2045</v>
      </c>
      <c r="I1090" s="24">
        <v>4.22916666666667</v>
      </c>
      <c r="J1090" s="30">
        <v>20200331</v>
      </c>
      <c r="K1090" s="17" t="s">
        <v>4199</v>
      </c>
      <c r="L1090" s="17">
        <v>4.35</v>
      </c>
      <c r="M1090" s="17" t="s">
        <v>87</v>
      </c>
      <c r="N1090" s="17" t="s">
        <v>6623</v>
      </c>
      <c r="O1090" s="17" t="s">
        <v>6624</v>
      </c>
      <c r="P1090" s="17" t="s">
        <v>4202</v>
      </c>
      <c r="Q1090" s="17" t="s">
        <v>4202</v>
      </c>
      <c r="R1090" s="17" t="str">
        <f>VLOOKUP(O1090,[9]贷款未到期或已还款需贴息人员1!$L$3:$O$219,4,FALSE)</f>
        <v>刘胜利</v>
      </c>
      <c r="S1090" s="17" t="str">
        <f>VLOOKUP(O1090,[9]贷款未到期或已还款需贴息人员1!$L$3:$P$219,5,FALSE)</f>
        <v>623059137803205607 </v>
      </c>
      <c r="T1090" s="9"/>
    </row>
    <row r="1091" customHeight="1" spans="1:20">
      <c r="A1091" s="17">
        <v>1088</v>
      </c>
      <c r="B1091" s="17" t="s">
        <v>5158</v>
      </c>
      <c r="C1091" s="17" t="s">
        <v>6625</v>
      </c>
      <c r="D1091" s="17" t="s">
        <v>3255</v>
      </c>
      <c r="E1091" s="17">
        <v>4.35</v>
      </c>
      <c r="F1091" s="19">
        <v>20000</v>
      </c>
      <c r="G1091" s="30" t="s">
        <v>2044</v>
      </c>
      <c r="H1091" s="30" t="s">
        <v>2045</v>
      </c>
      <c r="I1091" s="24">
        <v>16.9166666666667</v>
      </c>
      <c r="J1091" s="30">
        <v>20200331</v>
      </c>
      <c r="K1091" s="17" t="s">
        <v>4199</v>
      </c>
      <c r="L1091" s="17">
        <v>4.35</v>
      </c>
      <c r="M1091" s="17" t="s">
        <v>363</v>
      </c>
      <c r="N1091" s="17" t="s">
        <v>6625</v>
      </c>
      <c r="O1091" s="17" t="s">
        <v>6626</v>
      </c>
      <c r="P1091" s="17" t="s">
        <v>4202</v>
      </c>
      <c r="Q1091" s="17" t="s">
        <v>4202</v>
      </c>
      <c r="R1091" s="17" t="str">
        <f>VLOOKUP(O1091,[9]贷款未到期或已还款需贴息人员1!$L$3:$O$219,4,FALSE)</f>
        <v>张海岗</v>
      </c>
      <c r="S1091" s="74" t="str">
        <f>VLOOKUP(O1091,[9]贷款未到期或已还款需贴息人员1!$L$3:$P$219,5,FALSE)</f>
        <v>623059137803789204</v>
      </c>
      <c r="T1091" s="9"/>
    </row>
    <row r="1092" customHeight="1" spans="1:20">
      <c r="A1092" s="17">
        <v>1089</v>
      </c>
      <c r="B1092" s="17" t="s">
        <v>5158</v>
      </c>
      <c r="C1092" s="17" t="s">
        <v>6627</v>
      </c>
      <c r="D1092" s="17" t="s">
        <v>3256</v>
      </c>
      <c r="E1092" s="17">
        <v>4.35</v>
      </c>
      <c r="F1092" s="19">
        <v>10000</v>
      </c>
      <c r="G1092" s="30" t="s">
        <v>2044</v>
      </c>
      <c r="H1092" s="30" t="s">
        <v>2045</v>
      </c>
      <c r="I1092" s="24">
        <v>8.45833333333333</v>
      </c>
      <c r="J1092" s="30">
        <v>20200331</v>
      </c>
      <c r="K1092" s="17" t="s">
        <v>4199</v>
      </c>
      <c r="L1092" s="17">
        <v>4.35</v>
      </c>
      <c r="M1092" s="17" t="s">
        <v>87</v>
      </c>
      <c r="N1092" s="17" t="s">
        <v>6627</v>
      </c>
      <c r="O1092" s="17" t="s">
        <v>6628</v>
      </c>
      <c r="P1092" s="17" t="s">
        <v>4202</v>
      </c>
      <c r="Q1092" s="17" t="s">
        <v>4202</v>
      </c>
      <c r="R1092" s="17" t="str">
        <f>VLOOKUP(O1092,[9]贷款未到期或已还款需贴息人员1!$L$3:$O$219,4,FALSE)</f>
        <v>张华礼</v>
      </c>
      <c r="S1092" s="17" t="str">
        <f>VLOOKUP(O1092,[9]贷款未到期或已还款需贴息人员1!$L$3:$P$219,5,FALSE)</f>
        <v>623059137803789220</v>
      </c>
      <c r="T1092" s="9"/>
    </row>
    <row r="1093" customHeight="1" spans="1:20">
      <c r="A1093" s="17">
        <v>1090</v>
      </c>
      <c r="B1093" s="17" t="s">
        <v>5158</v>
      </c>
      <c r="C1093" s="17" t="s">
        <v>6623</v>
      </c>
      <c r="D1093" s="17" t="s">
        <v>3257</v>
      </c>
      <c r="E1093" s="17">
        <v>4.35</v>
      </c>
      <c r="F1093" s="19">
        <v>10000</v>
      </c>
      <c r="G1093" s="30" t="s">
        <v>2044</v>
      </c>
      <c r="H1093" s="30" t="s">
        <v>2045</v>
      </c>
      <c r="I1093" s="24">
        <v>8.45833333333333</v>
      </c>
      <c r="J1093" s="30">
        <v>20200331</v>
      </c>
      <c r="K1093" s="17" t="s">
        <v>4199</v>
      </c>
      <c r="L1093" s="17">
        <v>4.35</v>
      </c>
      <c r="M1093" s="17" t="s">
        <v>87</v>
      </c>
      <c r="N1093" s="17" t="s">
        <v>6623</v>
      </c>
      <c r="O1093" s="17" t="s">
        <v>6629</v>
      </c>
      <c r="P1093" s="17" t="s">
        <v>4202</v>
      </c>
      <c r="Q1093" s="17" t="s">
        <v>4202</v>
      </c>
      <c r="R1093" s="17" t="str">
        <f>VLOOKUP(O1093,[9]贷款未到期或已还款需贴息人员1!$L$3:$O$219,4,FALSE)</f>
        <v>王连山</v>
      </c>
      <c r="S1093" s="17" t="str">
        <f>VLOOKUP(O1093,[9]贷款未到期或已还款需贴息人员1!$L$3:$P$219,5,FALSE)</f>
        <v>623059137802958727</v>
      </c>
      <c r="T1093" s="9"/>
    </row>
    <row r="1094" customHeight="1" spans="1:20">
      <c r="A1094" s="17">
        <v>1091</v>
      </c>
      <c r="B1094" s="17" t="s">
        <v>71</v>
      </c>
      <c r="C1094" s="17" t="s">
        <v>6593</v>
      </c>
      <c r="D1094" s="17" t="s">
        <v>3258</v>
      </c>
      <c r="E1094" s="17">
        <v>4.35</v>
      </c>
      <c r="F1094" s="19">
        <v>20000</v>
      </c>
      <c r="G1094" s="30" t="s">
        <v>2044</v>
      </c>
      <c r="H1094" s="30" t="s">
        <v>2045</v>
      </c>
      <c r="I1094" s="24">
        <v>16.9166666666667</v>
      </c>
      <c r="J1094" s="30">
        <v>20200331</v>
      </c>
      <c r="K1094" s="17" t="s">
        <v>4199</v>
      </c>
      <c r="L1094" s="17">
        <v>4.35</v>
      </c>
      <c r="M1094" s="17" t="s">
        <v>3259</v>
      </c>
      <c r="N1094" s="17" t="s">
        <v>6593</v>
      </c>
      <c r="O1094" s="17" t="s">
        <v>6630</v>
      </c>
      <c r="P1094" s="17" t="s">
        <v>4202</v>
      </c>
      <c r="Q1094" s="17" t="s">
        <v>4202</v>
      </c>
      <c r="R1094" s="17" t="str">
        <f>VLOOKUP(O1094,'[7]2019年11月-2020年3月31新贷款人员'!$O$133:$R$1129,4,FALSE)</f>
        <v>李志杰</v>
      </c>
      <c r="S1094" s="17" t="str">
        <f>VLOOKUP(O1094,'[7]2019年11月-2020年3月31新贷款人员'!$O$133:$S$1129,5,FALSE)</f>
        <v>00000152456683781889</v>
      </c>
      <c r="T1094" s="29"/>
    </row>
    <row r="1095" customHeight="1" spans="1:20">
      <c r="A1095" s="17">
        <v>1092</v>
      </c>
      <c r="B1095" s="17" t="s">
        <v>71</v>
      </c>
      <c r="C1095" s="17" t="s">
        <v>6631</v>
      </c>
      <c r="D1095" s="17" t="s">
        <v>3260</v>
      </c>
      <c r="E1095" s="17">
        <v>4.35</v>
      </c>
      <c r="F1095" s="19">
        <v>20000</v>
      </c>
      <c r="G1095" s="30" t="s">
        <v>2044</v>
      </c>
      <c r="H1095" s="30" t="s">
        <v>2045</v>
      </c>
      <c r="I1095" s="24">
        <v>16.9166666666667</v>
      </c>
      <c r="J1095" s="30">
        <v>20200331</v>
      </c>
      <c r="K1095" s="17" t="s">
        <v>4199</v>
      </c>
      <c r="L1095" s="17">
        <v>4.35</v>
      </c>
      <c r="M1095" s="17" t="s">
        <v>361</v>
      </c>
      <c r="N1095" s="17" t="s">
        <v>6631</v>
      </c>
      <c r="O1095" s="17" t="s">
        <v>6632</v>
      </c>
      <c r="P1095" s="17" t="s">
        <v>4202</v>
      </c>
      <c r="Q1095" s="17" t="s">
        <v>4202</v>
      </c>
      <c r="R1095" s="17" t="str">
        <f>VLOOKUP(O1095,'[7]2019年11月-2020年3月31新贷款人员'!$O$133:$R$1129,4,FALSE)</f>
        <v>张中林</v>
      </c>
      <c r="S1095" s="17" t="str">
        <f>VLOOKUP(O1095,'[7]2019年11月-2020年3月31新贷款人员'!$O$133:$S$1129,5,FALSE)</f>
        <v>00000207739913783889</v>
      </c>
      <c r="T1095" s="29"/>
    </row>
    <row r="1096" customHeight="1" spans="1:20">
      <c r="A1096" s="17">
        <v>1093</v>
      </c>
      <c r="B1096" s="17" t="s">
        <v>71</v>
      </c>
      <c r="C1096" s="17" t="s">
        <v>6605</v>
      </c>
      <c r="D1096" s="17" t="s">
        <v>3261</v>
      </c>
      <c r="E1096" s="17">
        <v>4.35</v>
      </c>
      <c r="F1096" s="19">
        <v>30000</v>
      </c>
      <c r="G1096" s="30" t="s">
        <v>2044</v>
      </c>
      <c r="H1096" s="30" t="s">
        <v>2045</v>
      </c>
      <c r="I1096" s="24">
        <v>25.375</v>
      </c>
      <c r="J1096" s="30">
        <v>20200331</v>
      </c>
      <c r="K1096" s="17" t="s">
        <v>4199</v>
      </c>
      <c r="L1096" s="17">
        <v>4.35</v>
      </c>
      <c r="M1096" s="17" t="s">
        <v>3262</v>
      </c>
      <c r="N1096" s="17" t="s">
        <v>6605</v>
      </c>
      <c r="O1096" s="17" t="s">
        <v>6633</v>
      </c>
      <c r="P1096" s="17" t="s">
        <v>4202</v>
      </c>
      <c r="Q1096" s="17" t="s">
        <v>4202</v>
      </c>
      <c r="R1096" s="17" t="str">
        <f>VLOOKUP(O1096,'[7]2019年11月-2020年3月31新贷款人员'!$O$133:$R$1129,4,FALSE)</f>
        <v>霍慧芳</v>
      </c>
      <c r="S1096" s="17" t="str">
        <f>VLOOKUP(O1096,'[7]2019年11月-2020年3月31新贷款人员'!$O$133:$S$1129,5,FALSE)</f>
        <v>623059100403659854</v>
      </c>
      <c r="T1096" s="29"/>
    </row>
    <row r="1097" customHeight="1" spans="1:20">
      <c r="A1097" s="17">
        <v>1094</v>
      </c>
      <c r="B1097" s="17" t="s">
        <v>71</v>
      </c>
      <c r="C1097" s="17" t="s">
        <v>6600</v>
      </c>
      <c r="D1097" s="17" t="s">
        <v>2574</v>
      </c>
      <c r="E1097" s="17">
        <v>4.35</v>
      </c>
      <c r="F1097" s="19">
        <v>5000</v>
      </c>
      <c r="G1097" s="30" t="s">
        <v>2044</v>
      </c>
      <c r="H1097" s="30" t="s">
        <v>2045</v>
      </c>
      <c r="I1097" s="24">
        <v>4.22916666666667</v>
      </c>
      <c r="J1097" s="30">
        <v>20200331</v>
      </c>
      <c r="K1097" s="17" t="s">
        <v>4199</v>
      </c>
      <c r="L1097" s="17">
        <v>4.35</v>
      </c>
      <c r="M1097" s="17" t="s">
        <v>3263</v>
      </c>
      <c r="N1097" s="17" t="s">
        <v>6600</v>
      </c>
      <c r="O1097" s="17" t="s">
        <v>6634</v>
      </c>
      <c r="P1097" s="17" t="s">
        <v>4202</v>
      </c>
      <c r="Q1097" s="17" t="s">
        <v>4202</v>
      </c>
      <c r="R1097" s="17" t="str">
        <f>VLOOKUP(O1097,'[7]2019年11月-2020年3月31新贷款人员'!$O$133:$R$1129,4,FALSE)</f>
        <v>李海林</v>
      </c>
      <c r="S1097" s="17" t="str">
        <f>VLOOKUP(O1097,'[7]2019年11月-2020年3月31新贷款人员'!$O$133:$S$1129,5,FALSE)</f>
        <v>623059137802688944</v>
      </c>
      <c r="T1097" s="29"/>
    </row>
    <row r="1098" customHeight="1" spans="1:20">
      <c r="A1098" s="17">
        <v>1095</v>
      </c>
      <c r="B1098" s="17" t="s">
        <v>43</v>
      </c>
      <c r="C1098" s="17" t="s">
        <v>6635</v>
      </c>
      <c r="D1098" s="17" t="s">
        <v>3264</v>
      </c>
      <c r="E1098" s="17">
        <v>4.35</v>
      </c>
      <c r="F1098" s="19">
        <v>40000</v>
      </c>
      <c r="G1098" s="30" t="s">
        <v>1763</v>
      </c>
      <c r="H1098" s="30" t="s">
        <v>1764</v>
      </c>
      <c r="I1098" s="24">
        <v>24.1666666666667</v>
      </c>
      <c r="J1098" s="30">
        <v>20200331</v>
      </c>
      <c r="K1098" s="17" t="s">
        <v>4199</v>
      </c>
      <c r="L1098" s="17">
        <v>4.35</v>
      </c>
      <c r="M1098" s="17" t="s">
        <v>32</v>
      </c>
      <c r="N1098" s="17" t="s">
        <v>6635</v>
      </c>
      <c r="O1098" s="17" t="s">
        <v>6636</v>
      </c>
      <c r="P1098" s="17" t="s">
        <v>4202</v>
      </c>
      <c r="Q1098" s="17" t="s">
        <v>4202</v>
      </c>
      <c r="R1098" s="17" t="str">
        <f>VLOOKUP(O1098,'[10]2019年11月-2020年3月31新贷款人员'!$O$539:$R$1131,4,FALSE)</f>
        <v>王翠连</v>
      </c>
      <c r="S1098" s="74" t="str">
        <f>VLOOKUP(O1098,'[10]2019年11月-2020年3月31新贷款人员'!$O$539:$S$1131,5,FALSE)</f>
        <v>623059137802774587</v>
      </c>
      <c r="T1098" s="9"/>
    </row>
    <row r="1099" customHeight="1" spans="1:20">
      <c r="A1099" s="17">
        <v>1096</v>
      </c>
      <c r="B1099" s="17" t="s">
        <v>5158</v>
      </c>
      <c r="C1099" s="17" t="s">
        <v>6623</v>
      </c>
      <c r="D1099" s="17" t="s">
        <v>3265</v>
      </c>
      <c r="E1099" s="17">
        <v>4.35</v>
      </c>
      <c r="F1099" s="19">
        <v>10000</v>
      </c>
      <c r="G1099" s="30" t="s">
        <v>1763</v>
      </c>
      <c r="H1099" s="30" t="s">
        <v>1764</v>
      </c>
      <c r="I1099" s="24">
        <v>6.04166666666667</v>
      </c>
      <c r="J1099" s="30">
        <v>20200331</v>
      </c>
      <c r="K1099" s="17" t="s">
        <v>4199</v>
      </c>
      <c r="L1099" s="17">
        <v>4.35</v>
      </c>
      <c r="M1099" s="17" t="s">
        <v>363</v>
      </c>
      <c r="N1099" s="17" t="s">
        <v>6623</v>
      </c>
      <c r="O1099" s="17" t="s">
        <v>6637</v>
      </c>
      <c r="P1099" s="17" t="s">
        <v>4202</v>
      </c>
      <c r="Q1099" s="17" t="s">
        <v>4202</v>
      </c>
      <c r="R1099" s="17" t="str">
        <f>VLOOKUP(O1099,[9]贷款未到期或已还款需贴息人员1!$L$3:$O$219,4,FALSE)</f>
        <v>刘占营</v>
      </c>
      <c r="S1099" s="17" t="str">
        <f>VLOOKUP(O1099,[9]贷款未到期或已还款需贴息人员1!$L$3:$P$219,5,FALSE)</f>
        <v>623059137801786384</v>
      </c>
      <c r="T1099" s="9"/>
    </row>
    <row r="1100" customHeight="1" spans="1:20">
      <c r="A1100" s="17">
        <v>1097</v>
      </c>
      <c r="B1100" s="17" t="s">
        <v>43</v>
      </c>
      <c r="C1100" s="17" t="s">
        <v>6638</v>
      </c>
      <c r="D1100" s="17" t="s">
        <v>3266</v>
      </c>
      <c r="E1100" s="17">
        <v>4.35</v>
      </c>
      <c r="F1100" s="19">
        <v>10000</v>
      </c>
      <c r="G1100" s="30" t="s">
        <v>1763</v>
      </c>
      <c r="H1100" s="30" t="s">
        <v>1764</v>
      </c>
      <c r="I1100" s="24">
        <v>6.04166666666667</v>
      </c>
      <c r="J1100" s="30">
        <v>20200331</v>
      </c>
      <c r="K1100" s="17" t="s">
        <v>4199</v>
      </c>
      <c r="L1100" s="17">
        <v>4.35</v>
      </c>
      <c r="M1100" s="17" t="s">
        <v>436</v>
      </c>
      <c r="N1100" s="17" t="s">
        <v>6638</v>
      </c>
      <c r="O1100" s="17" t="s">
        <v>6639</v>
      </c>
      <c r="P1100" s="17" t="s">
        <v>4202</v>
      </c>
      <c r="Q1100" s="17" t="s">
        <v>4202</v>
      </c>
      <c r="R1100" s="17" t="str">
        <f>VLOOKUP(O1100,'[10]2019年11月-2020年3月31新贷款人员'!$O$539:$R$1131,4,FALSE)</f>
        <v>吕宝生</v>
      </c>
      <c r="S1100" s="74" t="str">
        <f>VLOOKUP(O1100,'[10]2019年11月-2020年3月31新贷款人员'!$O$539:$S$1131,5,FALSE)</f>
        <v>623059137803697803</v>
      </c>
      <c r="T1100" s="9"/>
    </row>
    <row r="1101" customHeight="1" spans="1:20">
      <c r="A1101" s="17">
        <v>1098</v>
      </c>
      <c r="B1101" s="17" t="s">
        <v>43</v>
      </c>
      <c r="C1101" s="17" t="s">
        <v>6640</v>
      </c>
      <c r="D1101" s="17" t="s">
        <v>3267</v>
      </c>
      <c r="E1101" s="17">
        <v>4.35</v>
      </c>
      <c r="F1101" s="19">
        <v>20000</v>
      </c>
      <c r="G1101" s="30" t="s">
        <v>1763</v>
      </c>
      <c r="H1101" s="30" t="s">
        <v>1764</v>
      </c>
      <c r="I1101" s="24">
        <v>12.0833333333333</v>
      </c>
      <c r="J1101" s="30">
        <v>20200331</v>
      </c>
      <c r="K1101" s="17" t="s">
        <v>4199</v>
      </c>
      <c r="L1101" s="17">
        <v>4.35</v>
      </c>
      <c r="M1101" s="17" t="s">
        <v>27</v>
      </c>
      <c r="N1101" s="17" t="s">
        <v>6640</v>
      </c>
      <c r="O1101" s="17" t="s">
        <v>6641</v>
      </c>
      <c r="P1101" s="17" t="s">
        <v>4202</v>
      </c>
      <c r="Q1101" s="17" t="s">
        <v>4202</v>
      </c>
      <c r="R1101" s="17" t="str">
        <f>VLOOKUP(O1101,'[10]2019年11月-2020年3月31新贷款人员'!$O$539:$R$1131,4,FALSE)</f>
        <v>贾红岩</v>
      </c>
      <c r="S1101" s="74" t="str">
        <f>VLOOKUP(O1101,'[10]2019年11月-2020年3月31新贷款人员'!$O$539:$S$1131,5,FALSE)</f>
        <v>623059137803790988</v>
      </c>
      <c r="T1101" s="9"/>
    </row>
    <row r="1102" customHeight="1" spans="1:20">
      <c r="A1102" s="17">
        <v>1099</v>
      </c>
      <c r="B1102" s="17" t="s">
        <v>43</v>
      </c>
      <c r="C1102" s="17" t="s">
        <v>6642</v>
      </c>
      <c r="D1102" s="17" t="s">
        <v>3268</v>
      </c>
      <c r="E1102" s="17">
        <v>4.35</v>
      </c>
      <c r="F1102" s="19">
        <v>40000</v>
      </c>
      <c r="G1102" s="30" t="s">
        <v>1763</v>
      </c>
      <c r="H1102" s="30" t="s">
        <v>1764</v>
      </c>
      <c r="I1102" s="24">
        <v>24.1666666666667</v>
      </c>
      <c r="J1102" s="30">
        <v>20200331</v>
      </c>
      <c r="K1102" s="17" t="s">
        <v>4199</v>
      </c>
      <c r="L1102" s="17">
        <v>4.35</v>
      </c>
      <c r="M1102" s="17" t="s">
        <v>436</v>
      </c>
      <c r="N1102" s="17" t="s">
        <v>6642</v>
      </c>
      <c r="O1102" s="17" t="s">
        <v>6643</v>
      </c>
      <c r="P1102" s="17" t="s">
        <v>4202</v>
      </c>
      <c r="Q1102" s="17" t="s">
        <v>4202</v>
      </c>
      <c r="R1102" s="17" t="str">
        <f>VLOOKUP(O1102,'[10]2019年11月-2020年3月31新贷款人员'!$O$539:$R$1131,4,FALSE)</f>
        <v>胡山立</v>
      </c>
      <c r="S1102" s="74" t="str">
        <f>VLOOKUP(O1102,'[10]2019年11月-2020年3月31新贷款人员'!$O$539:$S$1131,5,FALSE)</f>
        <v>623059137803790970</v>
      </c>
      <c r="T1102" s="9"/>
    </row>
    <row r="1103" customHeight="1" spans="1:20">
      <c r="A1103" s="17">
        <v>1100</v>
      </c>
      <c r="B1103" s="17" t="s">
        <v>43</v>
      </c>
      <c r="C1103" s="17" t="s">
        <v>6644</v>
      </c>
      <c r="D1103" s="17" t="s">
        <v>3269</v>
      </c>
      <c r="E1103" s="17">
        <v>4.35</v>
      </c>
      <c r="F1103" s="19">
        <v>30000</v>
      </c>
      <c r="G1103" s="30" t="s">
        <v>1763</v>
      </c>
      <c r="H1103" s="30" t="s">
        <v>1764</v>
      </c>
      <c r="I1103" s="24">
        <v>18.125</v>
      </c>
      <c r="J1103" s="30">
        <v>20200331</v>
      </c>
      <c r="K1103" s="17" t="s">
        <v>4199</v>
      </c>
      <c r="L1103" s="17">
        <v>4.35</v>
      </c>
      <c r="M1103" s="17" t="s">
        <v>27</v>
      </c>
      <c r="N1103" s="17" t="s">
        <v>6644</v>
      </c>
      <c r="O1103" s="17" t="s">
        <v>6645</v>
      </c>
      <c r="P1103" s="17" t="s">
        <v>4202</v>
      </c>
      <c r="Q1103" s="17" t="s">
        <v>4202</v>
      </c>
      <c r="R1103" s="17" t="str">
        <f>VLOOKUP(O1103,'[10]2019年11月-2020年3月31新贷款人员'!$O$539:$R$1131,4,FALSE)</f>
        <v>李启明</v>
      </c>
      <c r="S1103" s="74" t="str">
        <f>VLOOKUP(O1103,'[10]2019年11月-2020年3月31新贷款人员'!$O$539:$S$1131,5,FALSE)</f>
        <v>623059137803697738</v>
      </c>
      <c r="T1103" s="9"/>
    </row>
    <row r="1104" customHeight="1" spans="1:20">
      <c r="A1104" s="17">
        <v>1101</v>
      </c>
      <c r="B1104" s="17" t="s">
        <v>5158</v>
      </c>
      <c r="C1104" s="17" t="s">
        <v>6646</v>
      </c>
      <c r="D1104" s="17" t="s">
        <v>3270</v>
      </c>
      <c r="E1104" s="17">
        <v>4.35</v>
      </c>
      <c r="F1104" s="19">
        <v>30000</v>
      </c>
      <c r="G1104" s="30" t="s">
        <v>1763</v>
      </c>
      <c r="H1104" s="30" t="s">
        <v>1764</v>
      </c>
      <c r="I1104" s="24">
        <v>18.125</v>
      </c>
      <c r="J1104" s="30">
        <v>20200331</v>
      </c>
      <c r="K1104" s="17" t="s">
        <v>4199</v>
      </c>
      <c r="L1104" s="17">
        <v>4.35</v>
      </c>
      <c r="M1104" s="17" t="s">
        <v>363</v>
      </c>
      <c r="N1104" s="17" t="s">
        <v>6646</v>
      </c>
      <c r="O1104" s="17" t="s">
        <v>6647</v>
      </c>
      <c r="P1104" s="17" t="s">
        <v>4202</v>
      </c>
      <c r="Q1104" s="17" t="s">
        <v>4202</v>
      </c>
      <c r="R1104" s="17" t="str">
        <f>VLOOKUP(O1104,[9]贷款未到期或已还款需贴息人员1!$L$3:$O$219,4,FALSE)</f>
        <v>张朋超</v>
      </c>
      <c r="S1104" s="17" t="str">
        <f>VLOOKUP(O1104,[9]贷款未到期或已还款需贴息人员1!$L$3:$P$219,5,FALSE)</f>
        <v>623059137800204637</v>
      </c>
      <c r="T1104" s="9"/>
    </row>
    <row r="1105" customHeight="1" spans="1:20">
      <c r="A1105" s="17">
        <v>1102</v>
      </c>
      <c r="B1105" s="17" t="s">
        <v>43</v>
      </c>
      <c r="C1105" s="17" t="s">
        <v>6648</v>
      </c>
      <c r="D1105" s="17" t="s">
        <v>3271</v>
      </c>
      <c r="E1105" s="17">
        <v>4.35</v>
      </c>
      <c r="F1105" s="19">
        <v>40000</v>
      </c>
      <c r="G1105" s="30" t="s">
        <v>1763</v>
      </c>
      <c r="H1105" s="30" t="s">
        <v>1764</v>
      </c>
      <c r="I1105" s="24">
        <v>24.1666666666667</v>
      </c>
      <c r="J1105" s="30">
        <v>20200331</v>
      </c>
      <c r="K1105" s="17" t="s">
        <v>4199</v>
      </c>
      <c r="L1105" s="17">
        <v>4.35</v>
      </c>
      <c r="M1105" s="17" t="s">
        <v>436</v>
      </c>
      <c r="N1105" s="17" t="s">
        <v>6648</v>
      </c>
      <c r="O1105" s="17" t="s">
        <v>6649</v>
      </c>
      <c r="P1105" s="17" t="s">
        <v>4202</v>
      </c>
      <c r="Q1105" s="17" t="s">
        <v>4202</v>
      </c>
      <c r="R1105" s="17" t="str">
        <f>VLOOKUP(O1105,'[10]2019年11月-2020年3月31新贷款人员'!$O$539:$R$1131,4,FALSE)</f>
        <v>王东强</v>
      </c>
      <c r="S1105" s="74" t="str">
        <f>VLOOKUP(O1105,'[10]2019年11月-2020年3月31新贷款人员'!$O$539:$S$1131,5,FALSE)</f>
        <v>623059137803791010</v>
      </c>
      <c r="T1105" s="9"/>
    </row>
    <row r="1106" customHeight="1" spans="1:20">
      <c r="A1106" s="17">
        <v>1103</v>
      </c>
      <c r="B1106" s="17" t="s">
        <v>47</v>
      </c>
      <c r="C1106" s="17" t="s">
        <v>6576</v>
      </c>
      <c r="D1106" s="17" t="s">
        <v>6650</v>
      </c>
      <c r="E1106" s="17">
        <v>4.35</v>
      </c>
      <c r="F1106" s="19">
        <v>10000</v>
      </c>
      <c r="G1106" s="30" t="s">
        <v>1763</v>
      </c>
      <c r="H1106" s="30" t="s">
        <v>1764</v>
      </c>
      <c r="I1106" s="24">
        <v>6.04166666666667</v>
      </c>
      <c r="J1106" s="30">
        <v>20200331</v>
      </c>
      <c r="K1106" s="17" t="s">
        <v>4199</v>
      </c>
      <c r="L1106" s="17">
        <v>4.35</v>
      </c>
      <c r="M1106" s="17" t="s">
        <v>363</v>
      </c>
      <c r="N1106" s="17" t="s">
        <v>6576</v>
      </c>
      <c r="O1106" s="17" t="s">
        <v>6651</v>
      </c>
      <c r="P1106" s="17" t="s">
        <v>4202</v>
      </c>
      <c r="Q1106" s="17" t="s">
        <v>4202</v>
      </c>
      <c r="R1106" s="17" t="str">
        <f>VLOOKUP(O1106,'[8]2019年11月-2020年3月31新贷款人员'!$O$4:$R$124,4,FALSE)</f>
        <v>徐如前</v>
      </c>
      <c r="S1106" s="74" t="str">
        <f>VLOOKUP(O1106,'[8]2019年11月-2020年3月31新贷款人员'!$O$4:$S$124,5,FALSE)</f>
        <v>00000067956503783889</v>
      </c>
      <c r="T1106" s="9"/>
    </row>
    <row r="1107" customHeight="1" spans="1:20">
      <c r="A1107" s="17">
        <v>1104</v>
      </c>
      <c r="B1107" s="17" t="s">
        <v>47</v>
      </c>
      <c r="C1107" s="17" t="s">
        <v>5740</v>
      </c>
      <c r="D1107" s="17" t="s">
        <v>3272</v>
      </c>
      <c r="E1107" s="17">
        <v>4.35</v>
      </c>
      <c r="F1107" s="19">
        <v>5000</v>
      </c>
      <c r="G1107" s="30" t="s">
        <v>1763</v>
      </c>
      <c r="H1107" s="30" t="s">
        <v>1764</v>
      </c>
      <c r="I1107" s="24">
        <v>3.02083333333333</v>
      </c>
      <c r="J1107" s="30">
        <v>20200331</v>
      </c>
      <c r="K1107" s="17" t="s">
        <v>4199</v>
      </c>
      <c r="L1107" s="17">
        <v>4.35</v>
      </c>
      <c r="M1107" s="17" t="s">
        <v>27</v>
      </c>
      <c r="N1107" s="17" t="s">
        <v>5740</v>
      </c>
      <c r="O1107" s="17" t="s">
        <v>6652</v>
      </c>
      <c r="P1107" s="17" t="s">
        <v>4202</v>
      </c>
      <c r="Q1107" s="17" t="s">
        <v>4202</v>
      </c>
      <c r="R1107" s="17" t="str">
        <f>VLOOKUP(O1107,'[8]2019年11月-2020年3月31新贷款人员'!$O$4:$R$124,4,FALSE)</f>
        <v>刘喜坤</v>
      </c>
      <c r="S1107" s="74" t="str">
        <f>VLOOKUP(O1107,'[8]2019年11月-2020年3月31新贷款人员'!$O$4:$S$124,5,FALSE)</f>
        <v>0000119989923787889</v>
      </c>
      <c r="T1107" s="9"/>
    </row>
    <row r="1108" customHeight="1" spans="1:20">
      <c r="A1108" s="17">
        <v>1105</v>
      </c>
      <c r="B1108" s="17" t="s">
        <v>47</v>
      </c>
      <c r="C1108" s="17" t="s">
        <v>6653</v>
      </c>
      <c r="D1108" s="17" t="s">
        <v>3273</v>
      </c>
      <c r="E1108" s="17">
        <v>4.35</v>
      </c>
      <c r="F1108" s="19">
        <v>5000</v>
      </c>
      <c r="G1108" s="30" t="s">
        <v>1763</v>
      </c>
      <c r="H1108" s="30" t="s">
        <v>1764</v>
      </c>
      <c r="I1108" s="24">
        <v>3.02083333333333</v>
      </c>
      <c r="J1108" s="30">
        <v>20200331</v>
      </c>
      <c r="K1108" s="17" t="s">
        <v>4199</v>
      </c>
      <c r="L1108" s="17">
        <v>4.35</v>
      </c>
      <c r="M1108" s="17" t="s">
        <v>363</v>
      </c>
      <c r="N1108" s="17" t="s">
        <v>6653</v>
      </c>
      <c r="O1108" s="17" t="s">
        <v>6654</v>
      </c>
      <c r="P1108" s="17" t="s">
        <v>4202</v>
      </c>
      <c r="Q1108" s="17" t="s">
        <v>4202</v>
      </c>
      <c r="R1108" s="17" t="str">
        <f>VLOOKUP(O1108,'[8]2019年11月-2020年3月31新贷款人员'!$O$4:$R$124,4,FALSE)</f>
        <v>刘公平</v>
      </c>
      <c r="S1108" s="74" t="str">
        <f>VLOOKUP(O1108,'[8]2019年11月-2020年3月31新贷款人员'!$O$4:$S$124,5,FALSE)</f>
        <v>62305913780188300</v>
      </c>
      <c r="T1108" s="9"/>
    </row>
    <row r="1109" customHeight="1" spans="1:20">
      <c r="A1109" s="17">
        <v>1106</v>
      </c>
      <c r="B1109" s="17" t="s">
        <v>47</v>
      </c>
      <c r="C1109" s="17" t="s">
        <v>5740</v>
      </c>
      <c r="D1109" s="17" t="s">
        <v>3274</v>
      </c>
      <c r="E1109" s="17">
        <v>4.35</v>
      </c>
      <c r="F1109" s="19">
        <v>5000</v>
      </c>
      <c r="G1109" s="30" t="s">
        <v>1763</v>
      </c>
      <c r="H1109" s="30" t="s">
        <v>1764</v>
      </c>
      <c r="I1109" s="24">
        <v>3.02083333333333</v>
      </c>
      <c r="J1109" s="30">
        <v>20200331</v>
      </c>
      <c r="K1109" s="17" t="s">
        <v>4199</v>
      </c>
      <c r="L1109" s="17">
        <v>4.35</v>
      </c>
      <c r="M1109" s="17" t="s">
        <v>27</v>
      </c>
      <c r="N1109" s="17" t="s">
        <v>5740</v>
      </c>
      <c r="O1109" s="17" t="s">
        <v>6655</v>
      </c>
      <c r="P1109" s="17" t="s">
        <v>4202</v>
      </c>
      <c r="Q1109" s="17" t="s">
        <v>4202</v>
      </c>
      <c r="R1109" s="17" t="str">
        <f>VLOOKUP(O1109,'[8]2019年11月-2020年3月31新贷款人员'!$O$4:$R$124,4,FALSE)</f>
        <v>冯美芝</v>
      </c>
      <c r="S1109" s="74" t="str">
        <f>VLOOKUP(O1109,'[8]2019年11月-2020年3月31新贷款人员'!$O$4:$S$124,5,FALSE)</f>
        <v>623059137803404986</v>
      </c>
      <c r="T1109" s="9"/>
    </row>
    <row r="1110" customHeight="1" spans="1:20">
      <c r="A1110" s="17">
        <v>1107</v>
      </c>
      <c r="B1110" s="17" t="s">
        <v>5158</v>
      </c>
      <c r="C1110" s="17" t="s">
        <v>6646</v>
      </c>
      <c r="D1110" s="17" t="s">
        <v>3275</v>
      </c>
      <c r="E1110" s="17">
        <v>4.35</v>
      </c>
      <c r="F1110" s="19">
        <v>10000</v>
      </c>
      <c r="G1110" s="30" t="s">
        <v>1763</v>
      </c>
      <c r="H1110" s="30" t="s">
        <v>1764</v>
      </c>
      <c r="I1110" s="24">
        <v>6.04166666666667</v>
      </c>
      <c r="J1110" s="30">
        <v>20200331</v>
      </c>
      <c r="K1110" s="17" t="s">
        <v>4199</v>
      </c>
      <c r="L1110" s="17">
        <v>4.35</v>
      </c>
      <c r="M1110" s="17" t="s">
        <v>363</v>
      </c>
      <c r="N1110" s="17" t="s">
        <v>6646</v>
      </c>
      <c r="O1110" s="17" t="s">
        <v>6656</v>
      </c>
      <c r="P1110" s="17" t="s">
        <v>4202</v>
      </c>
      <c r="Q1110" s="17" t="s">
        <v>4202</v>
      </c>
      <c r="R1110" s="17" t="str">
        <f>VLOOKUP(O1110,[9]贷款未到期或已还款需贴息人员1!$L$3:$O$219,4,FALSE)</f>
        <v>张趁心</v>
      </c>
      <c r="S1110" s="17" t="str">
        <f>VLOOKUP(O1110,[9]贷款未到期或已还款需贴息人员1!$L$3:$P$219,5,FALSE)</f>
        <v>3780201200004194</v>
      </c>
      <c r="T1110" s="9"/>
    </row>
    <row r="1111" customHeight="1" spans="1:20">
      <c r="A1111" s="17">
        <v>1108</v>
      </c>
      <c r="B1111" s="17" t="s">
        <v>43</v>
      </c>
      <c r="C1111" s="17" t="s">
        <v>6657</v>
      </c>
      <c r="D1111" s="17" t="s">
        <v>3276</v>
      </c>
      <c r="E1111" s="17">
        <v>4.35</v>
      </c>
      <c r="F1111" s="19">
        <v>30000</v>
      </c>
      <c r="G1111" s="30" t="s">
        <v>1763</v>
      </c>
      <c r="H1111" s="30" t="s">
        <v>1764</v>
      </c>
      <c r="I1111" s="24">
        <v>18.125</v>
      </c>
      <c r="J1111" s="30">
        <v>20200331</v>
      </c>
      <c r="K1111" s="17" t="s">
        <v>4199</v>
      </c>
      <c r="L1111" s="17">
        <v>4.35</v>
      </c>
      <c r="M1111" s="17" t="s">
        <v>27</v>
      </c>
      <c r="N1111" s="17" t="s">
        <v>6657</v>
      </c>
      <c r="O1111" s="17" t="s">
        <v>6658</v>
      </c>
      <c r="P1111" s="17" t="s">
        <v>4202</v>
      </c>
      <c r="Q1111" s="17" t="s">
        <v>4202</v>
      </c>
      <c r="R1111" s="17" t="str">
        <f>VLOOKUP(O1111,'[10]2019年11月-2020年3月31新贷款人员'!$O$539:$R$1131,4,FALSE)</f>
        <v>孙立峰</v>
      </c>
      <c r="S1111" s="74" t="str">
        <f>VLOOKUP(O1111,'[10]2019年11月-2020年3月31新贷款人员'!$O$539:$S$1131,5,FALSE)</f>
        <v>623059137803790038</v>
      </c>
      <c r="T1111" s="9"/>
    </row>
    <row r="1112" customHeight="1" spans="1:20">
      <c r="A1112" s="17">
        <v>1109</v>
      </c>
      <c r="B1112" s="17" t="s">
        <v>43</v>
      </c>
      <c r="C1112" s="17" t="s">
        <v>6659</v>
      </c>
      <c r="D1112" s="17" t="s">
        <v>3277</v>
      </c>
      <c r="E1112" s="17">
        <v>4.35</v>
      </c>
      <c r="F1112" s="19">
        <v>30000</v>
      </c>
      <c r="G1112" s="30" t="s">
        <v>1763</v>
      </c>
      <c r="H1112" s="30" t="s">
        <v>1764</v>
      </c>
      <c r="I1112" s="24">
        <v>18.125</v>
      </c>
      <c r="J1112" s="30">
        <v>20200331</v>
      </c>
      <c r="K1112" s="17" t="s">
        <v>4199</v>
      </c>
      <c r="L1112" s="17">
        <v>4.35</v>
      </c>
      <c r="M1112" s="17" t="s">
        <v>3278</v>
      </c>
      <c r="N1112" s="17" t="s">
        <v>6659</v>
      </c>
      <c r="O1112" s="17" t="s">
        <v>6660</v>
      </c>
      <c r="P1112" s="17" t="s">
        <v>4202</v>
      </c>
      <c r="Q1112" s="17" t="s">
        <v>4202</v>
      </c>
      <c r="R1112" s="17" t="str">
        <f>VLOOKUP(O1112,'[10]2019年11月-2020年3月31新贷款人员'!$O$539:$R$1131,4,FALSE)</f>
        <v>郭新华</v>
      </c>
      <c r="S1112" s="74" t="str">
        <f>VLOOKUP(O1112,'[10]2019年11月-2020年3月31新贷款人员'!$O$539:$S$1131,5,FALSE)</f>
        <v>623059137802093020</v>
      </c>
      <c r="T1112" s="9"/>
    </row>
    <row r="1113" customHeight="1" spans="1:20">
      <c r="A1113" s="17">
        <v>1110</v>
      </c>
      <c r="B1113" s="17" t="s">
        <v>43</v>
      </c>
      <c r="C1113" s="17" t="s">
        <v>6661</v>
      </c>
      <c r="D1113" s="17" t="s">
        <v>3279</v>
      </c>
      <c r="E1113" s="17">
        <v>4.35</v>
      </c>
      <c r="F1113" s="19">
        <v>20000</v>
      </c>
      <c r="G1113" s="30" t="s">
        <v>1763</v>
      </c>
      <c r="H1113" s="30" t="s">
        <v>1764</v>
      </c>
      <c r="I1113" s="24">
        <v>12.0833333333333</v>
      </c>
      <c r="J1113" s="30">
        <v>20200331</v>
      </c>
      <c r="K1113" s="17" t="s">
        <v>4199</v>
      </c>
      <c r="L1113" s="17">
        <v>4.35</v>
      </c>
      <c r="M1113" s="17" t="s">
        <v>27</v>
      </c>
      <c r="N1113" s="17" t="s">
        <v>6661</v>
      </c>
      <c r="O1113" s="17" t="s">
        <v>6662</v>
      </c>
      <c r="P1113" s="17" t="s">
        <v>4202</v>
      </c>
      <c r="Q1113" s="17" t="s">
        <v>4202</v>
      </c>
      <c r="R1113" s="17" t="str">
        <f>VLOOKUP(O1113,'[10]2019年11月-2020年3月31新贷款人员'!$O$539:$R$1131,4,FALSE)</f>
        <v>张春明</v>
      </c>
      <c r="S1113" s="74" t="str">
        <f>VLOOKUP(O1113,'[10]2019年11月-2020年3月31新贷款人员'!$O$539:$S$1131,5,FALSE)</f>
        <v>623059137803015352</v>
      </c>
      <c r="T1113" s="9"/>
    </row>
    <row r="1114" customHeight="1" spans="1:20">
      <c r="A1114" s="17">
        <v>1111</v>
      </c>
      <c r="B1114" s="17" t="s">
        <v>43</v>
      </c>
      <c r="C1114" s="17" t="s">
        <v>6663</v>
      </c>
      <c r="D1114" s="17" t="s">
        <v>3280</v>
      </c>
      <c r="E1114" s="17">
        <v>4.35</v>
      </c>
      <c r="F1114" s="19">
        <v>30000</v>
      </c>
      <c r="G1114" s="30" t="s">
        <v>1763</v>
      </c>
      <c r="H1114" s="30" t="s">
        <v>1764</v>
      </c>
      <c r="I1114" s="24">
        <v>18.125</v>
      </c>
      <c r="J1114" s="30">
        <v>20200331</v>
      </c>
      <c r="K1114" s="17" t="s">
        <v>4199</v>
      </c>
      <c r="L1114" s="17">
        <v>4.35</v>
      </c>
      <c r="M1114" s="17" t="s">
        <v>27</v>
      </c>
      <c r="N1114" s="17" t="s">
        <v>6663</v>
      </c>
      <c r="O1114" s="17" t="s">
        <v>6664</v>
      </c>
      <c r="P1114" s="17" t="s">
        <v>4202</v>
      </c>
      <c r="Q1114" s="17" t="s">
        <v>4202</v>
      </c>
      <c r="R1114" s="17" t="str">
        <f>VLOOKUP(O1114,'[10]2019年11月-2020年3月31新贷款人员'!$O$539:$R$1131,4,FALSE)</f>
        <v>郭留波</v>
      </c>
      <c r="S1114" s="74" t="str">
        <f>VLOOKUP(O1114,'[10]2019年11月-2020年3月31新贷款人员'!$O$539:$S$1131,5,FALSE)</f>
        <v>623059137803697860</v>
      </c>
      <c r="T1114" s="9"/>
    </row>
    <row r="1115" customHeight="1" spans="1:20">
      <c r="A1115" s="17">
        <v>1112</v>
      </c>
      <c r="B1115" s="17" t="s">
        <v>43</v>
      </c>
      <c r="C1115" s="17" t="s">
        <v>6665</v>
      </c>
      <c r="D1115" s="17" t="s">
        <v>3281</v>
      </c>
      <c r="E1115" s="17">
        <v>4.35</v>
      </c>
      <c r="F1115" s="19">
        <v>20000</v>
      </c>
      <c r="G1115" s="30" t="s">
        <v>1763</v>
      </c>
      <c r="H1115" s="30" t="s">
        <v>1764</v>
      </c>
      <c r="I1115" s="24">
        <v>12.0833333333333</v>
      </c>
      <c r="J1115" s="30">
        <v>20200331</v>
      </c>
      <c r="K1115" s="17" t="s">
        <v>4199</v>
      </c>
      <c r="L1115" s="17">
        <v>4.35</v>
      </c>
      <c r="M1115" s="17" t="s">
        <v>436</v>
      </c>
      <c r="N1115" s="17" t="s">
        <v>6665</v>
      </c>
      <c r="O1115" s="17" t="s">
        <v>6666</v>
      </c>
      <c r="P1115" s="17" t="s">
        <v>4202</v>
      </c>
      <c r="Q1115" s="17" t="s">
        <v>4202</v>
      </c>
      <c r="R1115" s="17" t="str">
        <f>VLOOKUP(O1115,'[10]2019年11月-2020年3月31新贷款人员'!$O$539:$R$1131,4,FALSE)</f>
        <v>辛文</v>
      </c>
      <c r="S1115" s="74" t="str">
        <f>VLOOKUP(O1115,'[10]2019年11月-2020年3月31新贷款人员'!$O$539:$S$1131,5,FALSE)</f>
        <v>623059137803697779</v>
      </c>
      <c r="T1115" s="9"/>
    </row>
    <row r="1116" customHeight="1" spans="1:20">
      <c r="A1116" s="17">
        <v>1113</v>
      </c>
      <c r="B1116" s="17" t="s">
        <v>43</v>
      </c>
      <c r="C1116" s="17" t="s">
        <v>6667</v>
      </c>
      <c r="D1116" s="17" t="s">
        <v>3282</v>
      </c>
      <c r="E1116" s="17">
        <v>4.35</v>
      </c>
      <c r="F1116" s="19">
        <v>5000</v>
      </c>
      <c r="G1116" s="30" t="s">
        <v>1763</v>
      </c>
      <c r="H1116" s="30" t="s">
        <v>1764</v>
      </c>
      <c r="I1116" s="24">
        <v>3.02083333333333</v>
      </c>
      <c r="J1116" s="30">
        <v>20200331</v>
      </c>
      <c r="K1116" s="17" t="s">
        <v>4199</v>
      </c>
      <c r="L1116" s="17">
        <v>4.35</v>
      </c>
      <c r="M1116" s="17" t="s">
        <v>436</v>
      </c>
      <c r="N1116" s="17" t="s">
        <v>6667</v>
      </c>
      <c r="O1116" s="17" t="s">
        <v>6668</v>
      </c>
      <c r="P1116" s="17" t="s">
        <v>4202</v>
      </c>
      <c r="Q1116" s="17" t="s">
        <v>4202</v>
      </c>
      <c r="R1116" s="17" t="str">
        <f>VLOOKUP(O1116,'[10]2019年11月-2020年3月31新贷款人员'!$O$539:$R$1131,4,FALSE)</f>
        <v>宁峰昌</v>
      </c>
      <c r="S1116" s="74" t="str">
        <f>VLOOKUP(O1116,'[10]2019年11月-2020年3月31新贷款人员'!$O$539:$S$1131,5,FALSE)</f>
        <v>623059137803791184</v>
      </c>
      <c r="T1116" s="9"/>
    </row>
    <row r="1117" customHeight="1" spans="1:20">
      <c r="A1117" s="17">
        <v>1114</v>
      </c>
      <c r="B1117" s="17" t="s">
        <v>43</v>
      </c>
      <c r="C1117" s="17" t="s">
        <v>6669</v>
      </c>
      <c r="D1117" s="17" t="s">
        <v>3283</v>
      </c>
      <c r="E1117" s="17">
        <v>4.35</v>
      </c>
      <c r="F1117" s="19">
        <v>10000</v>
      </c>
      <c r="G1117" s="30" t="s">
        <v>1763</v>
      </c>
      <c r="H1117" s="30" t="s">
        <v>1764</v>
      </c>
      <c r="I1117" s="24">
        <v>6.04166666666667</v>
      </c>
      <c r="J1117" s="30">
        <v>20200331</v>
      </c>
      <c r="K1117" s="17" t="s">
        <v>4199</v>
      </c>
      <c r="L1117" s="17">
        <v>4.35</v>
      </c>
      <c r="M1117" s="17" t="s">
        <v>436</v>
      </c>
      <c r="N1117" s="17" t="s">
        <v>6669</v>
      </c>
      <c r="O1117" s="17" t="s">
        <v>6670</v>
      </c>
      <c r="P1117" s="17" t="s">
        <v>4202</v>
      </c>
      <c r="Q1117" s="17" t="s">
        <v>4202</v>
      </c>
      <c r="R1117" s="17" t="str">
        <f>VLOOKUP(O1117,'[10]2019年11月-2020年3月31新贷款人员'!$O$539:$R$1131,4,FALSE)</f>
        <v>左东亮</v>
      </c>
      <c r="S1117" s="74" t="str">
        <f>VLOOKUP(O1117,'[10]2019年11月-2020年3月31新贷款人员'!$O$539:$S$1131,5,FALSE)</f>
        <v>623059137801661975</v>
      </c>
      <c r="T1117" s="9"/>
    </row>
    <row r="1118" customHeight="1" spans="1:20">
      <c r="A1118" s="17">
        <v>1115</v>
      </c>
      <c r="B1118" s="17" t="s">
        <v>43</v>
      </c>
      <c r="C1118" s="17" t="s">
        <v>6671</v>
      </c>
      <c r="D1118" s="17" t="s">
        <v>3284</v>
      </c>
      <c r="E1118" s="17">
        <v>4.35</v>
      </c>
      <c r="F1118" s="19">
        <v>5000</v>
      </c>
      <c r="G1118" s="30" t="s">
        <v>1763</v>
      </c>
      <c r="H1118" s="30" t="s">
        <v>1764</v>
      </c>
      <c r="I1118" s="24">
        <v>3.02083333333333</v>
      </c>
      <c r="J1118" s="30">
        <v>20200331</v>
      </c>
      <c r="K1118" s="17" t="s">
        <v>4199</v>
      </c>
      <c r="L1118" s="17">
        <v>4.35</v>
      </c>
      <c r="M1118" s="17" t="s">
        <v>27</v>
      </c>
      <c r="N1118" s="17" t="s">
        <v>6671</v>
      </c>
      <c r="O1118" s="17" t="s">
        <v>6672</v>
      </c>
      <c r="P1118" s="17" t="s">
        <v>4202</v>
      </c>
      <c r="Q1118" s="17" t="s">
        <v>4202</v>
      </c>
      <c r="R1118" s="17" t="str">
        <f>VLOOKUP(O1118,'[10]2019年11月-2020年3月31新贷款人员'!$O$539:$R$1131,4,FALSE)</f>
        <v>胡付行</v>
      </c>
      <c r="S1118" s="74" t="str">
        <f>VLOOKUP(O1118,'[10]2019年11月-2020年3月31新贷款人员'!$O$539:$S$1131,5,FALSE)</f>
        <v>00000024578303785889</v>
      </c>
      <c r="T1118" s="9"/>
    </row>
    <row r="1119" customHeight="1" spans="1:20">
      <c r="A1119" s="17">
        <v>1116</v>
      </c>
      <c r="B1119" s="17" t="s">
        <v>43</v>
      </c>
      <c r="C1119" s="17" t="s">
        <v>6673</v>
      </c>
      <c r="D1119" s="17" t="s">
        <v>3285</v>
      </c>
      <c r="E1119" s="17">
        <v>4.35</v>
      </c>
      <c r="F1119" s="19">
        <v>20000</v>
      </c>
      <c r="G1119" s="30" t="s">
        <v>1763</v>
      </c>
      <c r="H1119" s="30" t="s">
        <v>1764</v>
      </c>
      <c r="I1119" s="24">
        <v>12.0833333333333</v>
      </c>
      <c r="J1119" s="30">
        <v>20200331</v>
      </c>
      <c r="K1119" s="17" t="s">
        <v>4199</v>
      </c>
      <c r="L1119" s="17">
        <v>4.35</v>
      </c>
      <c r="M1119" s="17" t="s">
        <v>436</v>
      </c>
      <c r="N1119" s="17" t="s">
        <v>6673</v>
      </c>
      <c r="O1119" s="17" t="s">
        <v>6674</v>
      </c>
      <c r="P1119" s="17" t="s">
        <v>4202</v>
      </c>
      <c r="Q1119" s="17" t="s">
        <v>4202</v>
      </c>
      <c r="R1119" s="17" t="str">
        <f>VLOOKUP(O1119,'[10]2019年11月-2020年3月31新贷款人员'!$O$539:$R$1131,4,FALSE)</f>
        <v>陈战胜</v>
      </c>
      <c r="S1119" s="74" t="str">
        <f>VLOOKUP(O1119,'[10]2019年11月-2020年3月31新贷款人员'!$O$539:$S$1131,5,FALSE)</f>
        <v>623059137801274837</v>
      </c>
      <c r="T1119" s="9"/>
    </row>
    <row r="1120" customHeight="1" spans="1:20">
      <c r="A1120" s="17">
        <v>1117</v>
      </c>
      <c r="B1120" s="17" t="s">
        <v>71</v>
      </c>
      <c r="C1120" s="17" t="s">
        <v>6675</v>
      </c>
      <c r="D1120" s="17" t="s">
        <v>3286</v>
      </c>
      <c r="E1120" s="17">
        <v>4.35</v>
      </c>
      <c r="F1120" s="19">
        <v>5000</v>
      </c>
      <c r="G1120" s="30" t="s">
        <v>1766</v>
      </c>
      <c r="H1120" s="30" t="s">
        <v>1767</v>
      </c>
      <c r="I1120" s="24">
        <v>2.41666666666667</v>
      </c>
      <c r="J1120" s="30">
        <v>20200331</v>
      </c>
      <c r="K1120" s="17" t="s">
        <v>4199</v>
      </c>
      <c r="L1120" s="17">
        <v>4.35</v>
      </c>
      <c r="M1120" s="17" t="s">
        <v>22</v>
      </c>
      <c r="N1120" s="17" t="s">
        <v>6675</v>
      </c>
      <c r="O1120" s="17" t="s">
        <v>6676</v>
      </c>
      <c r="P1120" s="17" t="s">
        <v>4202</v>
      </c>
      <c r="Q1120" s="17" t="s">
        <v>4202</v>
      </c>
      <c r="R1120" s="17" t="str">
        <f>VLOOKUP(O1120,'[7]2019年11月-2020年3月31新贷款人员'!$O$133:$R$1129,4,FALSE)</f>
        <v>李中良</v>
      </c>
      <c r="S1120" s="17" t="str">
        <f>VLOOKUP(O1120,'[7]2019年11月-2020年3月31新贷款人员'!$O$133:$S$1129,5,FALSE)</f>
        <v>623059137800422718</v>
      </c>
      <c r="T1120" s="29"/>
    </row>
    <row r="1121" customHeight="1" spans="1:20">
      <c r="A1121" s="17">
        <v>1118</v>
      </c>
      <c r="B1121" s="17" t="s">
        <v>71</v>
      </c>
      <c r="C1121" s="17" t="s">
        <v>6675</v>
      </c>
      <c r="D1121" s="17" t="s">
        <v>3287</v>
      </c>
      <c r="E1121" s="17">
        <v>4.35</v>
      </c>
      <c r="F1121" s="19">
        <v>5000</v>
      </c>
      <c r="G1121" s="30" t="s">
        <v>1766</v>
      </c>
      <c r="H1121" s="30" t="s">
        <v>1767</v>
      </c>
      <c r="I1121" s="24">
        <v>2.41666666666667</v>
      </c>
      <c r="J1121" s="30">
        <v>20200331</v>
      </c>
      <c r="K1121" s="17" t="s">
        <v>4199</v>
      </c>
      <c r="L1121" s="17">
        <v>4.35</v>
      </c>
      <c r="M1121" s="17" t="s">
        <v>363</v>
      </c>
      <c r="N1121" s="17" t="s">
        <v>6675</v>
      </c>
      <c r="O1121" s="17" t="s">
        <v>6677</v>
      </c>
      <c r="P1121" s="17" t="s">
        <v>4202</v>
      </c>
      <c r="Q1121" s="17" t="s">
        <v>4202</v>
      </c>
      <c r="R1121" s="17" t="str">
        <f>VLOOKUP(O1121,'[7]2019年11月-2020年3月31新贷款人员'!$O$133:$R$1129,4,FALSE)</f>
        <v>李彦军</v>
      </c>
      <c r="S1121" s="17" t="str">
        <f>VLOOKUP(O1121,'[7]2019年11月-2020年3月31新贷款人员'!$O$133:$S$1129,5,FALSE)</f>
        <v>623059137803709939</v>
      </c>
      <c r="T1121" s="29"/>
    </row>
    <row r="1122" customHeight="1" spans="1:20">
      <c r="A1122" s="17">
        <v>1119</v>
      </c>
      <c r="B1122" s="17" t="s">
        <v>43</v>
      </c>
      <c r="C1122" s="17" t="s">
        <v>6678</v>
      </c>
      <c r="D1122" s="17" t="s">
        <v>3288</v>
      </c>
      <c r="E1122" s="17">
        <v>4.35</v>
      </c>
      <c r="F1122" s="19">
        <v>10000</v>
      </c>
      <c r="G1122" s="30" t="s">
        <v>1766</v>
      </c>
      <c r="H1122" s="30" t="s">
        <v>1767</v>
      </c>
      <c r="I1122" s="24">
        <v>4.83333333333333</v>
      </c>
      <c r="J1122" s="30">
        <v>20200331</v>
      </c>
      <c r="K1122" s="17" t="s">
        <v>4199</v>
      </c>
      <c r="L1122" s="17">
        <v>4.35</v>
      </c>
      <c r="M1122" s="17" t="s">
        <v>341</v>
      </c>
      <c r="N1122" s="17" t="s">
        <v>6678</v>
      </c>
      <c r="O1122" s="17" t="s">
        <v>6679</v>
      </c>
      <c r="P1122" s="17" t="s">
        <v>4202</v>
      </c>
      <c r="Q1122" s="17" t="s">
        <v>4202</v>
      </c>
      <c r="R1122" s="17" t="str">
        <f>VLOOKUP(O1122,'[10]2019年11月-2020年3月31新贷款人员'!$O$539:$R$1131,4,FALSE)</f>
        <v>孙洪彪</v>
      </c>
      <c r="S1122" s="74" t="str">
        <f>VLOOKUP(O1122,'[10]2019年11月-2020年3月31新贷款人员'!$O$539:$S$1131,5,FALSE)</f>
        <v>623059137802058734</v>
      </c>
      <c r="T1122" s="9"/>
    </row>
    <row r="1123" customHeight="1" spans="1:20">
      <c r="A1123" s="17">
        <v>1120</v>
      </c>
      <c r="B1123" s="17" t="s">
        <v>71</v>
      </c>
      <c r="C1123" s="17" t="s">
        <v>6675</v>
      </c>
      <c r="D1123" s="17" t="s">
        <v>3289</v>
      </c>
      <c r="E1123" s="17">
        <v>4.35</v>
      </c>
      <c r="F1123" s="19">
        <v>40000</v>
      </c>
      <c r="G1123" s="30" t="s">
        <v>1766</v>
      </c>
      <c r="H1123" s="30" t="s">
        <v>1767</v>
      </c>
      <c r="I1123" s="24">
        <v>19.3333333333333</v>
      </c>
      <c r="J1123" s="30">
        <v>20200331</v>
      </c>
      <c r="K1123" s="17" t="s">
        <v>4199</v>
      </c>
      <c r="L1123" s="17">
        <v>4.35</v>
      </c>
      <c r="M1123" s="17" t="s">
        <v>3290</v>
      </c>
      <c r="N1123" s="17" t="s">
        <v>6675</v>
      </c>
      <c r="O1123" s="17" t="s">
        <v>6680</v>
      </c>
      <c r="P1123" s="17" t="s">
        <v>4202</v>
      </c>
      <c r="Q1123" s="17" t="s">
        <v>4202</v>
      </c>
      <c r="R1123" s="17" t="str">
        <f>VLOOKUP(O1123,'[7]2019年11月-2020年3月31新贷款人员'!$O$133:$R$1129,4,FALSE)</f>
        <v>张月英</v>
      </c>
      <c r="S1123" s="17" t="str">
        <f>VLOOKUP(O1123,'[7]2019年11月-2020年3月31新贷款人员'!$O$133:$S$1129,5,FALSE)</f>
        <v>623059137802906643</v>
      </c>
      <c r="T1123" s="29"/>
    </row>
    <row r="1124" customHeight="1" spans="1:20">
      <c r="A1124" s="17">
        <v>1121</v>
      </c>
      <c r="B1124" s="17" t="s">
        <v>71</v>
      </c>
      <c r="C1124" s="17" t="s">
        <v>6675</v>
      </c>
      <c r="D1124" s="17" t="s">
        <v>3291</v>
      </c>
      <c r="E1124" s="17">
        <v>4.35</v>
      </c>
      <c r="F1124" s="19">
        <v>5000</v>
      </c>
      <c r="G1124" s="30" t="s">
        <v>1766</v>
      </c>
      <c r="H1124" s="30" t="s">
        <v>1767</v>
      </c>
      <c r="I1124" s="24">
        <v>2.41666666666667</v>
      </c>
      <c r="J1124" s="30">
        <v>20200331</v>
      </c>
      <c r="K1124" s="17" t="s">
        <v>4199</v>
      </c>
      <c r="L1124" s="17">
        <v>4.35</v>
      </c>
      <c r="M1124" s="17" t="s">
        <v>444</v>
      </c>
      <c r="N1124" s="17" t="s">
        <v>6675</v>
      </c>
      <c r="O1124" s="17" t="s">
        <v>6681</v>
      </c>
      <c r="P1124" s="17" t="s">
        <v>4202</v>
      </c>
      <c r="Q1124" s="17" t="s">
        <v>4202</v>
      </c>
      <c r="R1124" s="17" t="str">
        <f>VLOOKUP(O1124,'[7]2019年11月-2020年3月31新贷款人员'!$O$133:$R$1129,4,FALSE)</f>
        <v>李全国</v>
      </c>
      <c r="S1124" s="17" t="str">
        <f>VLOOKUP(O1124,'[7]2019年11月-2020年3月31新贷款人员'!$O$133:$S$1129,5,FALSE)</f>
        <v>623059137803031565</v>
      </c>
      <c r="T1124" s="29"/>
    </row>
    <row r="1125" customHeight="1" spans="1:20">
      <c r="A1125" s="17">
        <v>1122</v>
      </c>
      <c r="B1125" s="17" t="s">
        <v>71</v>
      </c>
      <c r="C1125" s="17" t="s">
        <v>6682</v>
      </c>
      <c r="D1125" s="17" t="s">
        <v>3292</v>
      </c>
      <c r="E1125" s="17">
        <v>4.35</v>
      </c>
      <c r="F1125" s="19">
        <v>20000</v>
      </c>
      <c r="G1125" s="30" t="s">
        <v>1766</v>
      </c>
      <c r="H1125" s="30" t="s">
        <v>1767</v>
      </c>
      <c r="I1125" s="24">
        <v>9.66666666666666</v>
      </c>
      <c r="J1125" s="30">
        <v>20200331</v>
      </c>
      <c r="K1125" s="17" t="s">
        <v>4199</v>
      </c>
      <c r="L1125" s="17">
        <v>4.35</v>
      </c>
      <c r="M1125" s="17" t="s">
        <v>2156</v>
      </c>
      <c r="N1125" s="17" t="s">
        <v>6682</v>
      </c>
      <c r="O1125" s="17" t="s">
        <v>6683</v>
      </c>
      <c r="P1125" s="17" t="s">
        <v>4202</v>
      </c>
      <c r="Q1125" s="17" t="s">
        <v>4202</v>
      </c>
      <c r="R1125" s="17" t="str">
        <f>VLOOKUP(O1125,'[7]2019年11月-2020年3月31新贷款人员'!$O$133:$R$1129,4,FALSE)</f>
        <v>孟新建</v>
      </c>
      <c r="S1125" s="17" t="str">
        <f>VLOOKUP(O1125,'[7]2019年11月-2020年3月31新贷款人员'!$O$133:$S$1129,5,FALSE)</f>
        <v>37821002000000955</v>
      </c>
      <c r="T1125" s="29"/>
    </row>
    <row r="1126" customHeight="1" spans="1:20">
      <c r="A1126" s="17">
        <v>1123</v>
      </c>
      <c r="B1126" s="17" t="s">
        <v>47</v>
      </c>
      <c r="C1126" s="17" t="s">
        <v>6653</v>
      </c>
      <c r="D1126" s="17" t="s">
        <v>3293</v>
      </c>
      <c r="E1126" s="17">
        <v>4.35</v>
      </c>
      <c r="F1126" s="19">
        <v>20000</v>
      </c>
      <c r="G1126" s="30" t="s">
        <v>1766</v>
      </c>
      <c r="H1126" s="30" t="s">
        <v>1767</v>
      </c>
      <c r="I1126" s="24">
        <v>9.66666666666666</v>
      </c>
      <c r="J1126" s="30">
        <v>20200331</v>
      </c>
      <c r="K1126" s="17" t="s">
        <v>4199</v>
      </c>
      <c r="L1126" s="17">
        <v>4.35</v>
      </c>
      <c r="M1126" s="17" t="s">
        <v>3294</v>
      </c>
      <c r="N1126" s="17" t="s">
        <v>6653</v>
      </c>
      <c r="O1126" s="17" t="s">
        <v>6684</v>
      </c>
      <c r="P1126" s="17" t="s">
        <v>4202</v>
      </c>
      <c r="Q1126" s="17" t="s">
        <v>4202</v>
      </c>
      <c r="R1126" s="17" t="str">
        <f>VLOOKUP(O1126,'[8]2019年11月-2020年3月31新贷款人员'!$O$4:$R$124,4,FALSE)</f>
        <v>董秀兰</v>
      </c>
      <c r="S1126" s="74" t="str">
        <f>VLOOKUP(O1126,'[8]2019年11月-2020年3月31新贷款人员'!$O$4:$S$124,5,FALSE)</f>
        <v>00000094168313788889</v>
      </c>
      <c r="T1126" s="9"/>
    </row>
    <row r="1127" customHeight="1" spans="1:20">
      <c r="A1127" s="17">
        <v>1124</v>
      </c>
      <c r="B1127" s="17" t="s">
        <v>71</v>
      </c>
      <c r="C1127" s="17" t="s">
        <v>6595</v>
      </c>
      <c r="D1127" s="17" t="s">
        <v>3295</v>
      </c>
      <c r="E1127" s="17">
        <v>4.35</v>
      </c>
      <c r="F1127" s="19">
        <v>5000</v>
      </c>
      <c r="G1127" s="30" t="s">
        <v>2423</v>
      </c>
      <c r="H1127" s="30" t="s">
        <v>2424</v>
      </c>
      <c r="I1127" s="24">
        <v>0.604166666666667</v>
      </c>
      <c r="J1127" s="30">
        <v>20200331</v>
      </c>
      <c r="K1127" s="17" t="s">
        <v>4199</v>
      </c>
      <c r="L1127" s="17">
        <v>4.35</v>
      </c>
      <c r="M1127" s="17" t="s">
        <v>363</v>
      </c>
      <c r="N1127" s="17" t="s">
        <v>6595</v>
      </c>
      <c r="O1127" s="17" t="s">
        <v>6685</v>
      </c>
      <c r="P1127" s="17" t="s">
        <v>4202</v>
      </c>
      <c r="Q1127" s="17" t="s">
        <v>4202</v>
      </c>
      <c r="R1127" s="17" t="str">
        <f>VLOOKUP(O1127,'[7]2019年11月-2020年3月31新贷款人员'!$O$133:$R$1129,4,FALSE)</f>
        <v>李坤磊</v>
      </c>
      <c r="S1127" s="17" t="str">
        <f>VLOOKUP(O1127,'[7]2019年11月-2020年3月31新贷款人员'!$O$133:$S$1129,5,FALSE)</f>
        <v>00000043059983786889</v>
      </c>
      <c r="T1127" s="29"/>
    </row>
    <row r="1128" s="4" customFormat="1" customHeight="1" spans="1:16380">
      <c r="A1128" s="17">
        <v>1125</v>
      </c>
      <c r="B1128" s="17" t="s">
        <v>47</v>
      </c>
      <c r="C1128" s="17" t="s">
        <v>5560</v>
      </c>
      <c r="D1128" s="17" t="s">
        <v>3509</v>
      </c>
      <c r="E1128" s="17">
        <v>4.35</v>
      </c>
      <c r="F1128" s="19">
        <v>10000</v>
      </c>
      <c r="G1128" s="30">
        <v>20200316</v>
      </c>
      <c r="H1128" s="30">
        <v>20210316</v>
      </c>
      <c r="I1128" s="24">
        <v>12.0833333333333</v>
      </c>
      <c r="J1128" s="30">
        <v>20200326</v>
      </c>
      <c r="K1128" s="17" t="s">
        <v>4333</v>
      </c>
      <c r="L1128" s="17">
        <v>4.35</v>
      </c>
      <c r="M1128" s="17" t="s">
        <v>363</v>
      </c>
      <c r="N1128" s="17" t="s">
        <v>5560</v>
      </c>
      <c r="O1128" s="74" t="s">
        <v>6686</v>
      </c>
      <c r="P1128" s="17" t="s">
        <v>4202</v>
      </c>
      <c r="Q1128" s="17" t="s">
        <v>4202</v>
      </c>
      <c r="R1128" s="17" t="str">
        <f>VLOOKUP(O1128,'[8]2019年11月-2020年3月31新贷款人员'!$O$4:$R$124,4,FALSE)</f>
        <v>宋玉华</v>
      </c>
      <c r="S1128" s="74" t="str">
        <f>VLOOKUP(O1128,'[8]2019年11月-2020年3月31新贷款人员'!$O$4:$S$124,5,FALSE)</f>
        <v>623059137802040385</v>
      </c>
      <c r="T1128" s="17"/>
      <c r="U1128" s="1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  <c r="CH1128" s="43"/>
      <c r="CI1128" s="43"/>
      <c r="CJ1128" s="43"/>
      <c r="CK1128" s="43"/>
      <c r="CL1128" s="43"/>
      <c r="CM1128" s="43"/>
      <c r="CN1128" s="43"/>
      <c r="CO1128" s="43"/>
      <c r="CP1128" s="43"/>
      <c r="CQ1128" s="43"/>
      <c r="CR1128" s="43"/>
      <c r="CS1128" s="43"/>
      <c r="CT1128" s="43"/>
      <c r="CU1128" s="43"/>
      <c r="CV1128" s="43"/>
      <c r="CW1128" s="43"/>
      <c r="CX1128" s="43"/>
      <c r="CY1128" s="43"/>
      <c r="CZ1128" s="43"/>
      <c r="DA1128" s="43"/>
      <c r="DB1128" s="43"/>
      <c r="DC1128" s="43"/>
      <c r="DD1128" s="43"/>
      <c r="DE1128" s="43"/>
      <c r="DF1128" s="43"/>
      <c r="DG1128" s="43"/>
      <c r="DH1128" s="43"/>
      <c r="DI1128" s="43"/>
      <c r="DJ1128" s="43"/>
      <c r="DK1128" s="43"/>
      <c r="DL1128" s="43"/>
      <c r="DM1128" s="43"/>
      <c r="DN1128" s="43"/>
      <c r="DO1128" s="43"/>
      <c r="DP1128" s="43"/>
      <c r="DQ1128" s="43"/>
      <c r="DR1128" s="43"/>
      <c r="DS1128" s="43"/>
      <c r="DT1128" s="43"/>
      <c r="DU1128" s="43"/>
      <c r="DV1128" s="43"/>
      <c r="DW1128" s="43"/>
      <c r="DX1128" s="43"/>
      <c r="DY1128" s="43"/>
      <c r="DZ1128" s="43"/>
      <c r="EA1128" s="43"/>
      <c r="EB1128" s="43"/>
      <c r="EC1128" s="43"/>
      <c r="ED1128" s="43"/>
      <c r="EE1128" s="43"/>
      <c r="EF1128" s="43"/>
      <c r="EG1128" s="43"/>
      <c r="EH1128" s="43"/>
      <c r="EI1128" s="43"/>
      <c r="EJ1128" s="43"/>
      <c r="EK1128" s="43"/>
      <c r="EL1128" s="43"/>
      <c r="EM1128" s="43"/>
      <c r="EN1128" s="43"/>
      <c r="EO1128" s="43"/>
      <c r="EP1128" s="43"/>
      <c r="EQ1128" s="43"/>
      <c r="ER1128" s="43"/>
      <c r="ES1128" s="43"/>
      <c r="ET1128" s="43"/>
      <c r="EU1128" s="43"/>
      <c r="EV1128" s="43"/>
      <c r="EW1128" s="43"/>
      <c r="EX1128" s="43"/>
      <c r="EY1128" s="43"/>
      <c r="EZ1128" s="43"/>
      <c r="FA1128" s="43"/>
      <c r="FB1128" s="43"/>
      <c r="FC1128" s="43"/>
      <c r="FD1128" s="43"/>
      <c r="FE1128" s="43"/>
      <c r="FF1128" s="43"/>
      <c r="FG1128" s="43"/>
      <c r="FH1128" s="43"/>
      <c r="FI1128" s="43"/>
      <c r="FJ1128" s="43"/>
      <c r="FK1128" s="43"/>
      <c r="FL1128" s="43"/>
      <c r="FM1128" s="43"/>
      <c r="FN1128" s="43"/>
      <c r="FO1128" s="43"/>
      <c r="FP1128" s="43"/>
      <c r="FQ1128" s="43"/>
      <c r="FR1128" s="43"/>
      <c r="FS1128" s="43"/>
      <c r="FT1128" s="43"/>
      <c r="FU1128" s="43"/>
      <c r="FV1128" s="43"/>
      <c r="FW1128" s="43"/>
      <c r="FX1128" s="43"/>
      <c r="FY1128" s="43"/>
      <c r="FZ1128" s="43"/>
      <c r="GA1128" s="43"/>
      <c r="GB1128" s="43"/>
      <c r="GC1128" s="43"/>
      <c r="GD1128" s="43"/>
      <c r="GE1128" s="43"/>
      <c r="GF1128" s="43"/>
      <c r="GG1128" s="43"/>
      <c r="GH1128" s="43"/>
      <c r="GI1128" s="43"/>
      <c r="GJ1128" s="43"/>
      <c r="GK1128" s="43"/>
      <c r="GL1128" s="43"/>
      <c r="GM1128" s="43"/>
      <c r="GN1128" s="43"/>
      <c r="GO1128" s="43"/>
      <c r="GP1128" s="43"/>
      <c r="GQ1128" s="43"/>
      <c r="GR1128" s="43"/>
      <c r="GS1128" s="43"/>
      <c r="GT1128" s="43"/>
      <c r="GU1128" s="43"/>
      <c r="GV1128" s="43"/>
      <c r="GW1128" s="43"/>
      <c r="GX1128" s="43"/>
      <c r="GY1128" s="43"/>
      <c r="GZ1128" s="43"/>
      <c r="HA1128" s="43"/>
      <c r="HB1128" s="43"/>
      <c r="HC1128" s="43"/>
      <c r="HD1128" s="43"/>
      <c r="HE1128" s="43"/>
      <c r="HF1128" s="43"/>
      <c r="HG1128" s="43"/>
      <c r="HH1128" s="43"/>
      <c r="HI1128" s="43"/>
      <c r="HJ1128" s="43"/>
      <c r="HK1128" s="43"/>
      <c r="HL1128" s="43"/>
      <c r="HM1128" s="43"/>
      <c r="HN1128" s="43"/>
      <c r="HO1128" s="43"/>
      <c r="HP1128" s="43"/>
      <c r="HQ1128" s="43"/>
      <c r="HR1128" s="43"/>
      <c r="HS1128" s="43"/>
      <c r="HT1128" s="43"/>
      <c r="HU1128" s="43"/>
      <c r="HV1128" s="43"/>
      <c r="HW1128" s="43"/>
      <c r="HX1128" s="43"/>
      <c r="HY1128" s="43"/>
      <c r="HZ1128" s="43"/>
      <c r="IA1128" s="43"/>
      <c r="IB1128" s="43"/>
      <c r="IC1128" s="43"/>
      <c r="ID1128" s="43"/>
      <c r="IE1128" s="43"/>
      <c r="IF1128" s="43"/>
      <c r="IG1128" s="43"/>
      <c r="IH1128" s="43"/>
      <c r="II1128" s="43"/>
      <c r="IJ1128" s="43"/>
      <c r="IK1128" s="43"/>
      <c r="IL1128" s="43"/>
      <c r="IM1128" s="43"/>
      <c r="IN1128" s="43"/>
      <c r="IO1128" s="43"/>
      <c r="IP1128" s="43"/>
      <c r="IQ1128" s="43"/>
      <c r="IR1128" s="43"/>
      <c r="IS1128" s="43"/>
      <c r="IT1128" s="43"/>
      <c r="IU1128" s="43"/>
      <c r="IV1128" s="43"/>
      <c r="IW1128" s="43"/>
      <c r="IX1128" s="43"/>
      <c r="IY1128" s="43"/>
      <c r="IZ1128" s="43"/>
      <c r="JA1128" s="43"/>
      <c r="JB1128" s="43"/>
      <c r="JC1128" s="43"/>
      <c r="JD1128" s="43"/>
      <c r="JE1128" s="43"/>
      <c r="JF1128" s="43"/>
      <c r="JG1128" s="43"/>
      <c r="JH1128" s="43"/>
      <c r="JI1128" s="43"/>
      <c r="JJ1128" s="43"/>
      <c r="JK1128" s="43"/>
      <c r="JL1128" s="43"/>
      <c r="JM1128" s="43"/>
      <c r="JN1128" s="43"/>
      <c r="JO1128" s="43"/>
      <c r="JP1128" s="43"/>
      <c r="JQ1128" s="43"/>
      <c r="JR1128" s="43"/>
      <c r="JS1128" s="43"/>
      <c r="JT1128" s="43"/>
      <c r="JU1128" s="43"/>
      <c r="JV1128" s="43"/>
      <c r="JW1128" s="43"/>
      <c r="JX1128" s="43"/>
      <c r="JY1128" s="43"/>
      <c r="JZ1128" s="43"/>
      <c r="KA1128" s="43"/>
      <c r="KB1128" s="43"/>
      <c r="KC1128" s="43"/>
      <c r="KD1128" s="43"/>
      <c r="KE1128" s="43"/>
      <c r="KF1128" s="43"/>
      <c r="KG1128" s="43"/>
      <c r="KH1128" s="43"/>
      <c r="KI1128" s="43"/>
      <c r="KJ1128" s="43"/>
      <c r="KK1128" s="43"/>
      <c r="KL1128" s="43"/>
      <c r="KM1128" s="43"/>
      <c r="KN1128" s="43"/>
      <c r="KO1128" s="43"/>
      <c r="KP1128" s="43"/>
      <c r="KQ1128" s="43"/>
      <c r="KR1128" s="43"/>
      <c r="KS1128" s="43"/>
      <c r="KT1128" s="43"/>
      <c r="KU1128" s="43"/>
      <c r="KV1128" s="43"/>
      <c r="KW1128" s="43"/>
      <c r="KX1128" s="43"/>
      <c r="KY1128" s="43"/>
      <c r="KZ1128" s="43"/>
      <c r="LA1128" s="43"/>
      <c r="LB1128" s="43"/>
      <c r="LC1128" s="43"/>
      <c r="LD1128" s="43"/>
      <c r="LE1128" s="43"/>
      <c r="LF1128" s="43"/>
      <c r="LG1128" s="43"/>
      <c r="LH1128" s="43"/>
      <c r="LI1128" s="43"/>
      <c r="LJ1128" s="43"/>
      <c r="LK1128" s="43"/>
      <c r="LL1128" s="43"/>
      <c r="LM1128" s="43"/>
      <c r="LN1128" s="43"/>
      <c r="LO1128" s="43"/>
      <c r="LP1128" s="43"/>
      <c r="LQ1128" s="43"/>
      <c r="LR1128" s="43"/>
      <c r="LS1128" s="43"/>
      <c r="LT1128" s="43"/>
      <c r="LU1128" s="43"/>
      <c r="LV1128" s="43"/>
      <c r="LW1128" s="43"/>
      <c r="LX1128" s="43"/>
      <c r="LY1128" s="43"/>
      <c r="LZ1128" s="43"/>
      <c r="MA1128" s="43"/>
      <c r="MB1128" s="43"/>
      <c r="MC1128" s="43"/>
      <c r="MD1128" s="43"/>
      <c r="ME1128" s="43"/>
      <c r="MF1128" s="43"/>
      <c r="MG1128" s="43"/>
      <c r="MH1128" s="43"/>
      <c r="MI1128" s="43"/>
      <c r="MJ1128" s="43"/>
      <c r="MK1128" s="43"/>
      <c r="ML1128" s="43"/>
      <c r="MM1128" s="43"/>
      <c r="MN1128" s="43"/>
      <c r="MO1128" s="43"/>
      <c r="MP1128" s="43"/>
      <c r="MQ1128" s="43"/>
      <c r="MR1128" s="43"/>
      <c r="MS1128" s="43"/>
      <c r="MT1128" s="43"/>
      <c r="MU1128" s="43"/>
      <c r="MV1128" s="43"/>
      <c r="MW1128" s="43"/>
      <c r="MX1128" s="43"/>
      <c r="MY1128" s="43"/>
      <c r="MZ1128" s="43"/>
      <c r="NA1128" s="43"/>
      <c r="NB1128" s="43"/>
      <c r="NC1128" s="43"/>
      <c r="ND1128" s="43"/>
      <c r="NE1128" s="43"/>
      <c r="NF1128" s="43"/>
      <c r="NG1128" s="43"/>
      <c r="NH1128" s="43"/>
      <c r="NI1128" s="43"/>
      <c r="NJ1128" s="43"/>
      <c r="NK1128" s="43"/>
      <c r="NL1128" s="43"/>
      <c r="NM1128" s="43"/>
      <c r="NN1128" s="43"/>
      <c r="NO1128" s="43"/>
      <c r="NP1128" s="43"/>
      <c r="NQ1128" s="43"/>
      <c r="NR1128" s="43"/>
      <c r="NS1128" s="43"/>
      <c r="NT1128" s="43"/>
      <c r="NU1128" s="43"/>
      <c r="NV1128" s="43"/>
      <c r="NW1128" s="43"/>
      <c r="NX1128" s="43"/>
      <c r="NY1128" s="43"/>
      <c r="NZ1128" s="43"/>
      <c r="OA1128" s="43"/>
      <c r="OB1128" s="43"/>
      <c r="OC1128" s="43"/>
      <c r="OD1128" s="43"/>
      <c r="OE1128" s="43"/>
      <c r="OF1128" s="43"/>
      <c r="OG1128" s="43"/>
      <c r="OH1128" s="43"/>
      <c r="OI1128" s="43"/>
      <c r="OJ1128" s="43"/>
      <c r="OK1128" s="43"/>
      <c r="OL1128" s="43"/>
      <c r="OM1128" s="43"/>
      <c r="ON1128" s="43"/>
      <c r="OO1128" s="43"/>
      <c r="OP1128" s="43"/>
      <c r="OQ1128" s="43"/>
      <c r="OR1128" s="43"/>
      <c r="OS1128" s="43"/>
      <c r="OT1128" s="43"/>
      <c r="OU1128" s="43"/>
      <c r="OV1128" s="43"/>
      <c r="OW1128" s="43"/>
      <c r="OX1128" s="43"/>
      <c r="OY1128" s="43"/>
      <c r="OZ1128" s="43"/>
      <c r="PA1128" s="43"/>
      <c r="PB1128" s="43"/>
      <c r="PC1128" s="43"/>
      <c r="PD1128" s="43"/>
      <c r="PE1128" s="43"/>
      <c r="PF1128" s="43"/>
      <c r="PG1128" s="43"/>
      <c r="PH1128" s="43"/>
      <c r="PI1128" s="43"/>
      <c r="PJ1128" s="43"/>
      <c r="PK1128" s="43"/>
      <c r="PL1128" s="43"/>
      <c r="PM1128" s="43"/>
      <c r="PN1128" s="43"/>
      <c r="PO1128" s="43"/>
      <c r="PP1128" s="43"/>
      <c r="PQ1128" s="43"/>
      <c r="PR1128" s="43"/>
      <c r="PS1128" s="43"/>
      <c r="PT1128" s="43"/>
      <c r="PU1128" s="43"/>
      <c r="PV1128" s="43"/>
      <c r="PW1128" s="43"/>
      <c r="PX1128" s="43"/>
      <c r="PY1128" s="43"/>
      <c r="PZ1128" s="43"/>
      <c r="QA1128" s="43"/>
      <c r="QB1128" s="43"/>
      <c r="QC1128" s="43"/>
      <c r="QD1128" s="43"/>
      <c r="QE1128" s="43"/>
      <c r="QF1128" s="43"/>
      <c r="QG1128" s="43"/>
      <c r="QH1128" s="43"/>
      <c r="QI1128" s="43"/>
      <c r="QJ1128" s="43"/>
      <c r="QK1128" s="43"/>
      <c r="QL1128" s="43"/>
      <c r="QM1128" s="43"/>
      <c r="QN1128" s="43"/>
      <c r="QO1128" s="43"/>
      <c r="QP1128" s="43"/>
      <c r="QQ1128" s="43"/>
      <c r="QR1128" s="43"/>
      <c r="QS1128" s="43"/>
      <c r="QT1128" s="43"/>
      <c r="QU1128" s="43"/>
      <c r="QV1128" s="43"/>
      <c r="QW1128" s="43"/>
      <c r="QX1128" s="43"/>
      <c r="QY1128" s="43"/>
      <c r="QZ1128" s="43"/>
      <c r="RA1128" s="43"/>
      <c r="RB1128" s="43"/>
      <c r="RC1128" s="43"/>
      <c r="RD1128" s="43"/>
      <c r="RE1128" s="43"/>
      <c r="RF1128" s="43"/>
      <c r="RG1128" s="43"/>
      <c r="RH1128" s="43"/>
      <c r="RI1128" s="43"/>
      <c r="RJ1128" s="43"/>
      <c r="RK1128" s="43"/>
      <c r="RL1128" s="43"/>
      <c r="RM1128" s="43"/>
      <c r="RN1128" s="43"/>
      <c r="RO1128" s="43"/>
      <c r="RP1128" s="43"/>
      <c r="RQ1128" s="43"/>
      <c r="RR1128" s="43"/>
      <c r="RS1128" s="43"/>
      <c r="RT1128" s="43"/>
      <c r="RU1128" s="43"/>
      <c r="RV1128" s="43"/>
      <c r="RW1128" s="43"/>
      <c r="RX1128" s="43"/>
      <c r="RY1128" s="43"/>
      <c r="RZ1128" s="43"/>
      <c r="SA1128" s="43"/>
      <c r="SB1128" s="43"/>
      <c r="SC1128" s="43"/>
      <c r="SD1128" s="43"/>
      <c r="SE1128" s="43"/>
      <c r="SF1128" s="43"/>
      <c r="SG1128" s="43"/>
      <c r="SH1128" s="43"/>
      <c r="SI1128" s="43"/>
      <c r="SJ1128" s="43"/>
      <c r="SK1128" s="43"/>
      <c r="SL1128" s="43"/>
      <c r="SM1128" s="43"/>
      <c r="SN1128" s="43"/>
      <c r="SO1128" s="43"/>
      <c r="SP1128" s="43"/>
      <c r="SQ1128" s="43"/>
      <c r="SR1128" s="43"/>
      <c r="SS1128" s="43"/>
      <c r="ST1128" s="43"/>
      <c r="SU1128" s="43"/>
      <c r="SV1128" s="43"/>
      <c r="SW1128" s="43"/>
      <c r="SX1128" s="43"/>
      <c r="SY1128" s="43"/>
      <c r="SZ1128" s="43"/>
      <c r="TA1128" s="43"/>
      <c r="TB1128" s="43"/>
      <c r="TC1128" s="43"/>
      <c r="TD1128" s="43"/>
      <c r="TE1128" s="43"/>
      <c r="TF1128" s="43"/>
      <c r="TG1128" s="43"/>
      <c r="TH1128" s="43"/>
      <c r="TI1128" s="43"/>
      <c r="TJ1128" s="43"/>
      <c r="TK1128" s="43"/>
      <c r="TL1128" s="43"/>
      <c r="TM1128" s="43"/>
      <c r="TN1128" s="43"/>
      <c r="TO1128" s="43"/>
      <c r="TP1128" s="43"/>
      <c r="TQ1128" s="43"/>
      <c r="TR1128" s="43"/>
      <c r="TS1128" s="43"/>
      <c r="TT1128" s="43"/>
      <c r="TU1128" s="43"/>
      <c r="TV1128" s="43"/>
      <c r="TW1128" s="43"/>
      <c r="TX1128" s="43"/>
      <c r="TY1128" s="43"/>
      <c r="TZ1128" s="43"/>
      <c r="UA1128" s="43"/>
      <c r="UB1128" s="43"/>
      <c r="UC1128" s="43"/>
      <c r="UD1128" s="43"/>
      <c r="UE1128" s="43"/>
      <c r="UF1128" s="43"/>
      <c r="UG1128" s="43"/>
      <c r="UH1128" s="43"/>
      <c r="UI1128" s="43"/>
      <c r="UJ1128" s="43"/>
      <c r="UK1128" s="43"/>
      <c r="UL1128" s="43"/>
      <c r="UM1128" s="43"/>
      <c r="UN1128" s="43"/>
      <c r="UO1128" s="43"/>
      <c r="UP1128" s="43"/>
      <c r="UQ1128" s="43"/>
      <c r="UR1128" s="43"/>
      <c r="US1128" s="43"/>
      <c r="UT1128" s="43"/>
      <c r="UU1128" s="43"/>
      <c r="UV1128" s="43"/>
      <c r="UW1128" s="43"/>
      <c r="UX1128" s="43"/>
      <c r="UY1128" s="43"/>
      <c r="UZ1128" s="43"/>
      <c r="VA1128" s="43"/>
      <c r="VB1128" s="43"/>
      <c r="VC1128" s="43"/>
      <c r="VD1128" s="43"/>
      <c r="VE1128" s="43"/>
      <c r="VF1128" s="43"/>
      <c r="VG1128" s="43"/>
      <c r="VH1128" s="43"/>
      <c r="VI1128" s="43"/>
      <c r="VJ1128" s="43"/>
      <c r="VK1128" s="43"/>
      <c r="VL1128" s="43"/>
      <c r="VM1128" s="43"/>
      <c r="VN1128" s="43"/>
      <c r="VO1128" s="43"/>
      <c r="VP1128" s="43"/>
      <c r="VQ1128" s="43"/>
      <c r="VR1128" s="43"/>
      <c r="VS1128" s="43"/>
      <c r="VT1128" s="43"/>
      <c r="VU1128" s="43"/>
      <c r="VV1128" s="43"/>
      <c r="VW1128" s="43"/>
      <c r="VX1128" s="43"/>
      <c r="VY1128" s="43"/>
      <c r="VZ1128" s="43"/>
      <c r="WA1128" s="43"/>
      <c r="WB1128" s="43"/>
      <c r="WC1128" s="43"/>
      <c r="WD1128" s="43"/>
      <c r="WE1128" s="43"/>
      <c r="WF1128" s="43"/>
      <c r="WG1128" s="43"/>
      <c r="WH1128" s="43"/>
      <c r="WI1128" s="43"/>
      <c r="WJ1128" s="43"/>
      <c r="WK1128" s="43"/>
      <c r="WL1128" s="43"/>
      <c r="WM1128" s="43"/>
      <c r="WN1128" s="43"/>
      <c r="WO1128" s="43"/>
      <c r="WP1128" s="43"/>
      <c r="WQ1128" s="43"/>
      <c r="WR1128" s="43"/>
      <c r="WS1128" s="43"/>
      <c r="WT1128" s="43"/>
      <c r="WU1128" s="43"/>
      <c r="WV1128" s="43"/>
      <c r="WW1128" s="43"/>
      <c r="WX1128" s="43"/>
      <c r="WY1128" s="43"/>
      <c r="WZ1128" s="43"/>
      <c r="XA1128" s="43"/>
      <c r="XB1128" s="43"/>
      <c r="XC1128" s="43"/>
      <c r="XD1128" s="43"/>
      <c r="XE1128" s="43"/>
      <c r="XF1128" s="43"/>
      <c r="XG1128" s="43"/>
      <c r="XH1128" s="43"/>
      <c r="XI1128" s="43"/>
      <c r="XJ1128" s="43"/>
      <c r="XK1128" s="43"/>
      <c r="XL1128" s="43"/>
      <c r="XM1128" s="43"/>
      <c r="XN1128" s="43"/>
      <c r="XO1128" s="43"/>
      <c r="XP1128" s="43"/>
      <c r="XQ1128" s="43"/>
      <c r="XR1128" s="43"/>
      <c r="XS1128" s="43"/>
      <c r="XT1128" s="43"/>
      <c r="XU1128" s="43"/>
      <c r="XV1128" s="43"/>
      <c r="XW1128" s="43"/>
      <c r="XX1128" s="43"/>
      <c r="XY1128" s="43"/>
      <c r="XZ1128" s="43"/>
      <c r="YA1128" s="43"/>
      <c r="YB1128" s="43"/>
      <c r="YC1128" s="43"/>
      <c r="YD1128" s="43"/>
      <c r="YE1128" s="43"/>
      <c r="YF1128" s="43"/>
      <c r="YG1128" s="43"/>
      <c r="YH1128" s="43"/>
      <c r="YI1128" s="43"/>
      <c r="YJ1128" s="43"/>
      <c r="YK1128" s="43"/>
      <c r="YL1128" s="43"/>
      <c r="YM1128" s="43"/>
      <c r="YN1128" s="43"/>
      <c r="YO1128" s="43"/>
      <c r="YP1128" s="43"/>
      <c r="YQ1128" s="43"/>
      <c r="YR1128" s="43"/>
      <c r="YS1128" s="43"/>
      <c r="YT1128" s="43"/>
      <c r="YU1128" s="43"/>
      <c r="YV1128" s="43"/>
      <c r="YW1128" s="43"/>
      <c r="YX1128" s="43"/>
      <c r="YY1128" s="43"/>
      <c r="YZ1128" s="43"/>
      <c r="ZA1128" s="43"/>
      <c r="ZB1128" s="43"/>
      <c r="ZC1128" s="43"/>
      <c r="ZD1128" s="43"/>
      <c r="ZE1128" s="43"/>
      <c r="ZF1128" s="43"/>
      <c r="ZG1128" s="43"/>
      <c r="ZH1128" s="43"/>
      <c r="ZI1128" s="43"/>
      <c r="ZJ1128" s="43"/>
      <c r="ZK1128" s="43"/>
      <c r="ZL1128" s="43"/>
      <c r="ZM1128" s="43"/>
      <c r="ZN1128" s="43"/>
      <c r="ZO1128" s="43"/>
      <c r="ZP1128" s="43"/>
      <c r="ZQ1128" s="43"/>
      <c r="ZR1128" s="43"/>
      <c r="ZS1128" s="43"/>
      <c r="ZT1128" s="43"/>
      <c r="ZU1128" s="43"/>
      <c r="ZV1128" s="43"/>
      <c r="ZW1128" s="43"/>
      <c r="ZX1128" s="43"/>
      <c r="ZY1128" s="43"/>
      <c r="ZZ1128" s="43"/>
      <c r="AAA1128" s="43"/>
      <c r="AAB1128" s="43"/>
      <c r="AAC1128" s="43"/>
      <c r="AAD1128" s="43"/>
      <c r="AAE1128" s="43"/>
      <c r="AAF1128" s="43"/>
      <c r="AAG1128" s="43"/>
      <c r="AAH1128" s="43"/>
      <c r="AAI1128" s="43"/>
      <c r="AAJ1128" s="43"/>
      <c r="AAK1128" s="43"/>
      <c r="AAL1128" s="43"/>
      <c r="AAM1128" s="43"/>
      <c r="AAN1128" s="43"/>
      <c r="AAO1128" s="43"/>
      <c r="AAP1128" s="43"/>
      <c r="AAQ1128" s="43"/>
      <c r="AAR1128" s="43"/>
      <c r="AAS1128" s="43"/>
      <c r="AAT1128" s="43"/>
      <c r="AAU1128" s="43"/>
      <c r="AAV1128" s="43"/>
      <c r="AAW1128" s="43"/>
      <c r="AAX1128" s="43"/>
      <c r="AAY1128" s="43"/>
      <c r="AAZ1128" s="43"/>
      <c r="ABA1128" s="43"/>
      <c r="ABB1128" s="43"/>
      <c r="ABC1128" s="43"/>
      <c r="ABD1128" s="43"/>
      <c r="ABE1128" s="43"/>
      <c r="ABF1128" s="43"/>
      <c r="ABG1128" s="43"/>
      <c r="ABH1128" s="43"/>
      <c r="ABI1128" s="43"/>
      <c r="ABJ1128" s="43"/>
      <c r="ABK1128" s="43"/>
      <c r="ABL1128" s="43"/>
      <c r="ABM1128" s="43"/>
      <c r="ABN1128" s="43"/>
      <c r="ABO1128" s="43"/>
      <c r="ABP1128" s="43"/>
      <c r="ABQ1128" s="43"/>
      <c r="ABR1128" s="43"/>
      <c r="ABS1128" s="43"/>
      <c r="ABT1128" s="43"/>
      <c r="ABU1128" s="43"/>
      <c r="ABV1128" s="43"/>
      <c r="ABW1128" s="43"/>
      <c r="ABX1128" s="43"/>
      <c r="ABY1128" s="43"/>
      <c r="ABZ1128" s="43"/>
      <c r="ACA1128" s="43"/>
      <c r="ACB1128" s="43"/>
      <c r="ACC1128" s="43"/>
      <c r="ACD1128" s="43"/>
      <c r="ACE1128" s="43"/>
      <c r="ACF1128" s="43"/>
      <c r="ACG1128" s="43"/>
      <c r="ACH1128" s="43"/>
      <c r="ACI1128" s="43"/>
      <c r="ACJ1128" s="43"/>
      <c r="ACK1128" s="43"/>
      <c r="ACL1128" s="43"/>
      <c r="ACM1128" s="43"/>
      <c r="ACN1128" s="43"/>
      <c r="ACO1128" s="43"/>
      <c r="ACP1128" s="43"/>
      <c r="ACQ1128" s="43"/>
      <c r="ACR1128" s="43"/>
      <c r="ACS1128" s="43"/>
      <c r="ACT1128" s="43"/>
      <c r="ACU1128" s="43"/>
      <c r="ACV1128" s="43"/>
      <c r="ACW1128" s="43"/>
      <c r="ACX1128" s="43"/>
      <c r="ACY1128" s="43"/>
      <c r="ACZ1128" s="43"/>
      <c r="ADA1128" s="43"/>
      <c r="ADB1128" s="43"/>
      <c r="ADC1128" s="43"/>
      <c r="ADD1128" s="43"/>
      <c r="ADE1128" s="43"/>
      <c r="ADF1128" s="43"/>
      <c r="ADG1128" s="43"/>
      <c r="ADH1128" s="43"/>
      <c r="ADI1128" s="43"/>
      <c r="ADJ1128" s="43"/>
      <c r="ADK1128" s="43"/>
      <c r="ADL1128" s="43"/>
      <c r="ADM1128" s="43"/>
      <c r="ADN1128" s="43"/>
      <c r="ADO1128" s="43"/>
      <c r="ADP1128" s="43"/>
      <c r="ADQ1128" s="43"/>
      <c r="ADR1128" s="43"/>
      <c r="ADS1128" s="43"/>
      <c r="ADT1128" s="43"/>
      <c r="ADU1128" s="43"/>
      <c r="ADV1128" s="43"/>
      <c r="ADW1128" s="43"/>
      <c r="ADX1128" s="43"/>
      <c r="ADY1128" s="43"/>
      <c r="ADZ1128" s="43"/>
      <c r="AEA1128" s="43"/>
      <c r="AEB1128" s="43"/>
      <c r="AEC1128" s="43"/>
      <c r="AED1128" s="43"/>
      <c r="AEE1128" s="43"/>
      <c r="AEF1128" s="43"/>
      <c r="AEG1128" s="43"/>
      <c r="AEH1128" s="43"/>
      <c r="AEI1128" s="43"/>
      <c r="AEJ1128" s="43"/>
      <c r="AEK1128" s="43"/>
      <c r="AEL1128" s="43"/>
      <c r="AEM1128" s="43"/>
      <c r="AEN1128" s="43"/>
      <c r="AEO1128" s="43"/>
      <c r="AEP1128" s="43"/>
      <c r="AEQ1128" s="43"/>
      <c r="AER1128" s="43"/>
      <c r="AES1128" s="43"/>
      <c r="AET1128" s="43"/>
      <c r="AEU1128" s="43"/>
      <c r="AEV1128" s="43"/>
      <c r="AEW1128" s="43"/>
      <c r="AEX1128" s="43"/>
      <c r="AEY1128" s="43"/>
      <c r="AEZ1128" s="43"/>
      <c r="AFA1128" s="43"/>
      <c r="AFB1128" s="43"/>
      <c r="AFC1128" s="43"/>
      <c r="AFD1128" s="43"/>
      <c r="AFE1128" s="43"/>
      <c r="AFF1128" s="43"/>
      <c r="AFG1128" s="43"/>
      <c r="AFH1128" s="43"/>
      <c r="AFI1128" s="43"/>
      <c r="AFJ1128" s="43"/>
      <c r="AFK1128" s="43"/>
      <c r="AFL1128" s="43"/>
      <c r="AFM1128" s="43"/>
      <c r="AFN1128" s="43"/>
      <c r="AFO1128" s="43"/>
      <c r="AFP1128" s="43"/>
      <c r="AFQ1128" s="43"/>
      <c r="AFR1128" s="43"/>
      <c r="AFS1128" s="43"/>
      <c r="AFT1128" s="43"/>
      <c r="AFU1128" s="43"/>
      <c r="AFV1128" s="43"/>
      <c r="AFW1128" s="43"/>
      <c r="AFX1128" s="43"/>
      <c r="AFY1128" s="43"/>
      <c r="AFZ1128" s="43"/>
      <c r="AGA1128" s="43"/>
      <c r="AGB1128" s="43"/>
      <c r="AGC1128" s="43"/>
      <c r="AGD1128" s="43"/>
      <c r="AGE1128" s="43"/>
      <c r="AGF1128" s="43"/>
      <c r="AGG1128" s="43"/>
      <c r="AGH1128" s="43"/>
      <c r="AGI1128" s="43"/>
      <c r="AGJ1128" s="43"/>
      <c r="AGK1128" s="43"/>
      <c r="AGL1128" s="43"/>
      <c r="AGM1128" s="43"/>
      <c r="AGN1128" s="43"/>
      <c r="AGO1128" s="43"/>
      <c r="AGP1128" s="43"/>
      <c r="AGQ1128" s="43"/>
      <c r="AGR1128" s="43"/>
      <c r="AGS1128" s="43"/>
      <c r="AGT1128" s="43"/>
      <c r="AGU1128" s="43"/>
      <c r="AGV1128" s="43"/>
      <c r="AGW1128" s="43"/>
      <c r="AGX1128" s="43"/>
      <c r="AGY1128" s="43"/>
      <c r="AGZ1128" s="43"/>
      <c r="AHA1128" s="43"/>
      <c r="AHB1128" s="43"/>
      <c r="AHC1128" s="43"/>
      <c r="AHD1128" s="43"/>
      <c r="AHE1128" s="43"/>
      <c r="AHF1128" s="43"/>
      <c r="AHG1128" s="43"/>
      <c r="AHH1128" s="43"/>
      <c r="AHI1128" s="43"/>
      <c r="AHJ1128" s="43"/>
      <c r="AHK1128" s="43"/>
      <c r="AHL1128" s="43"/>
      <c r="AHM1128" s="43"/>
      <c r="AHN1128" s="43"/>
      <c r="AHO1128" s="43"/>
      <c r="AHP1128" s="43"/>
      <c r="AHQ1128" s="43"/>
      <c r="AHR1128" s="43"/>
      <c r="AHS1128" s="43"/>
      <c r="AHT1128" s="43"/>
      <c r="AHU1128" s="43"/>
      <c r="AHV1128" s="43"/>
      <c r="AHW1128" s="43"/>
      <c r="AHX1128" s="43"/>
      <c r="AHY1128" s="43"/>
      <c r="AHZ1128" s="43"/>
      <c r="AIA1128" s="43"/>
      <c r="AIB1128" s="43"/>
      <c r="AIC1128" s="43"/>
      <c r="AID1128" s="43"/>
      <c r="AIE1128" s="43"/>
      <c r="AIF1128" s="43"/>
      <c r="AIG1128" s="43"/>
      <c r="AIH1128" s="43"/>
      <c r="AII1128" s="43"/>
      <c r="AIJ1128" s="43"/>
      <c r="AIK1128" s="43"/>
      <c r="AIL1128" s="43"/>
      <c r="AIM1128" s="43"/>
      <c r="AIN1128" s="43"/>
      <c r="AIO1128" s="43"/>
      <c r="AIP1128" s="43"/>
      <c r="AIQ1128" s="43"/>
      <c r="AIR1128" s="43"/>
      <c r="AIS1128" s="43"/>
      <c r="AIT1128" s="43"/>
      <c r="AIU1128" s="43"/>
      <c r="AIV1128" s="43"/>
      <c r="AIW1128" s="43"/>
      <c r="AIX1128" s="43"/>
      <c r="AIY1128" s="43"/>
      <c r="AIZ1128" s="43"/>
      <c r="AJA1128" s="43"/>
      <c r="AJB1128" s="43"/>
      <c r="AJC1128" s="43"/>
      <c r="AJD1128" s="43"/>
      <c r="AJE1128" s="43"/>
      <c r="AJF1128" s="43"/>
      <c r="AJG1128" s="43"/>
      <c r="AJH1128" s="43"/>
      <c r="AJI1128" s="43"/>
      <c r="AJJ1128" s="43"/>
      <c r="AJK1128" s="43"/>
      <c r="AJL1128" s="43"/>
      <c r="AJM1128" s="43"/>
      <c r="AJN1128" s="43"/>
      <c r="AJO1128" s="43"/>
      <c r="AJP1128" s="43"/>
      <c r="AJQ1128" s="43"/>
      <c r="AJR1128" s="43"/>
      <c r="AJS1128" s="43"/>
      <c r="AJT1128" s="43"/>
      <c r="AJU1128" s="43"/>
      <c r="AJV1128" s="43"/>
      <c r="AJW1128" s="43"/>
      <c r="AJX1128" s="43"/>
      <c r="AJY1128" s="43"/>
      <c r="AJZ1128" s="43"/>
      <c r="AKA1128" s="43"/>
      <c r="AKB1128" s="43"/>
      <c r="AKC1128" s="43"/>
      <c r="AKD1128" s="43"/>
      <c r="AKE1128" s="43"/>
      <c r="AKF1128" s="43"/>
      <c r="AKG1128" s="43"/>
      <c r="AKH1128" s="43"/>
      <c r="AKI1128" s="43"/>
      <c r="AKJ1128" s="43"/>
      <c r="AKK1128" s="43"/>
      <c r="AKL1128" s="43"/>
      <c r="AKM1128" s="43"/>
      <c r="AKN1128" s="43"/>
      <c r="AKO1128" s="43"/>
      <c r="AKP1128" s="43"/>
      <c r="AKQ1128" s="43"/>
      <c r="AKR1128" s="43"/>
      <c r="AKS1128" s="43"/>
      <c r="AKT1128" s="43"/>
      <c r="AKU1128" s="43"/>
      <c r="AKV1128" s="43"/>
      <c r="AKW1128" s="43"/>
      <c r="AKX1128" s="43"/>
      <c r="AKY1128" s="43"/>
      <c r="AKZ1128" s="43"/>
      <c r="ALA1128" s="43"/>
      <c r="ALB1128" s="43"/>
      <c r="ALC1128" s="43"/>
      <c r="ALD1128" s="43"/>
      <c r="ALE1128" s="43"/>
      <c r="ALF1128" s="43"/>
      <c r="ALG1128" s="43"/>
      <c r="ALH1128" s="43"/>
      <c r="ALI1128" s="43"/>
      <c r="ALJ1128" s="43"/>
      <c r="ALK1128" s="43"/>
      <c r="ALL1128" s="43"/>
      <c r="ALM1128" s="43"/>
      <c r="ALN1128" s="43"/>
      <c r="ALO1128" s="43"/>
      <c r="ALP1128" s="43"/>
      <c r="ALQ1128" s="43"/>
      <c r="ALR1128" s="43"/>
      <c r="ALS1128" s="43"/>
      <c r="ALT1128" s="43"/>
      <c r="ALU1128" s="43"/>
      <c r="ALV1128" s="43"/>
      <c r="ALW1128" s="43"/>
      <c r="ALX1128" s="43"/>
      <c r="ALY1128" s="43"/>
      <c r="ALZ1128" s="43"/>
      <c r="AMA1128" s="43"/>
      <c r="AMB1128" s="43"/>
      <c r="AMC1128" s="43"/>
      <c r="AMD1128" s="43"/>
      <c r="AME1128" s="43"/>
      <c r="AMF1128" s="43"/>
      <c r="AMG1128" s="43"/>
      <c r="AMH1128" s="43"/>
      <c r="AMI1128" s="43"/>
      <c r="AMJ1128" s="43"/>
      <c r="AMK1128" s="43"/>
      <c r="AML1128" s="43"/>
      <c r="AMM1128" s="43"/>
      <c r="AMN1128" s="43"/>
      <c r="AMO1128" s="43"/>
      <c r="AMP1128" s="43"/>
      <c r="AMQ1128" s="43"/>
      <c r="AMR1128" s="43"/>
      <c r="AMS1128" s="43"/>
      <c r="AMT1128" s="43"/>
      <c r="AMU1128" s="43"/>
      <c r="AMV1128" s="43"/>
      <c r="AMW1128" s="43"/>
      <c r="AMX1128" s="43"/>
      <c r="AMY1128" s="43"/>
      <c r="AMZ1128" s="43"/>
      <c r="ANA1128" s="43"/>
      <c r="ANB1128" s="43"/>
      <c r="ANC1128" s="43"/>
      <c r="AND1128" s="43"/>
      <c r="ANE1128" s="43"/>
      <c r="ANF1128" s="43"/>
      <c r="ANG1128" s="43"/>
      <c r="ANH1128" s="43"/>
      <c r="ANI1128" s="43"/>
      <c r="ANJ1128" s="43"/>
      <c r="ANK1128" s="43"/>
      <c r="ANL1128" s="43"/>
      <c r="ANM1128" s="43"/>
      <c r="ANN1128" s="43"/>
      <c r="ANO1128" s="43"/>
      <c r="ANP1128" s="43"/>
      <c r="ANQ1128" s="43"/>
      <c r="ANR1128" s="43"/>
      <c r="ANS1128" s="43"/>
      <c r="ANT1128" s="43"/>
      <c r="ANU1128" s="43"/>
      <c r="ANV1128" s="43"/>
      <c r="ANW1128" s="43"/>
      <c r="ANX1128" s="43"/>
      <c r="ANY1128" s="43"/>
      <c r="ANZ1128" s="43"/>
      <c r="AOA1128" s="43"/>
      <c r="AOB1128" s="43"/>
      <c r="AOC1128" s="43"/>
      <c r="AOD1128" s="43"/>
      <c r="AOE1128" s="43"/>
      <c r="AOF1128" s="43"/>
      <c r="AOG1128" s="43"/>
      <c r="AOH1128" s="43"/>
      <c r="AOI1128" s="43"/>
      <c r="AOJ1128" s="43"/>
      <c r="AOK1128" s="43"/>
      <c r="AOL1128" s="43"/>
      <c r="AOM1128" s="43"/>
      <c r="AON1128" s="43"/>
      <c r="AOO1128" s="43"/>
      <c r="AOP1128" s="43"/>
      <c r="AOQ1128" s="43"/>
      <c r="AOR1128" s="43"/>
      <c r="AOS1128" s="43"/>
      <c r="AOT1128" s="43"/>
      <c r="AOU1128" s="43"/>
      <c r="AOV1128" s="43"/>
      <c r="AOW1128" s="43"/>
      <c r="AOX1128" s="43"/>
      <c r="AOY1128" s="43"/>
      <c r="AOZ1128" s="43"/>
      <c r="APA1128" s="43"/>
      <c r="APB1128" s="43"/>
      <c r="APC1128" s="43"/>
      <c r="APD1128" s="43"/>
      <c r="APE1128" s="43"/>
      <c r="APF1128" s="43"/>
      <c r="APG1128" s="43"/>
      <c r="APH1128" s="43"/>
      <c r="API1128" s="43"/>
      <c r="APJ1128" s="43"/>
      <c r="APK1128" s="43"/>
      <c r="APL1128" s="43"/>
      <c r="APM1128" s="43"/>
      <c r="APN1128" s="43"/>
      <c r="APO1128" s="43"/>
      <c r="APP1128" s="43"/>
      <c r="APQ1128" s="43"/>
      <c r="APR1128" s="43"/>
      <c r="APS1128" s="43"/>
      <c r="APT1128" s="43"/>
      <c r="APU1128" s="43"/>
      <c r="APV1128" s="43"/>
      <c r="APW1128" s="43"/>
      <c r="APX1128" s="43"/>
      <c r="APY1128" s="43"/>
      <c r="APZ1128" s="43"/>
      <c r="AQA1128" s="43"/>
      <c r="AQB1128" s="43"/>
      <c r="AQC1128" s="43"/>
      <c r="AQD1128" s="43"/>
      <c r="AQE1128" s="43"/>
      <c r="AQF1128" s="43"/>
      <c r="AQG1128" s="43"/>
      <c r="AQH1128" s="43"/>
      <c r="AQI1128" s="43"/>
      <c r="AQJ1128" s="43"/>
      <c r="AQK1128" s="43"/>
      <c r="AQL1128" s="43"/>
      <c r="AQM1128" s="43"/>
      <c r="AQN1128" s="43"/>
      <c r="AQO1128" s="43"/>
      <c r="AQP1128" s="43"/>
      <c r="AQQ1128" s="43"/>
      <c r="AQR1128" s="43"/>
      <c r="AQS1128" s="43"/>
      <c r="AQT1128" s="43"/>
      <c r="AQU1128" s="43"/>
      <c r="AQV1128" s="43"/>
      <c r="AQW1128" s="43"/>
      <c r="AQX1128" s="43"/>
      <c r="AQY1128" s="43"/>
      <c r="AQZ1128" s="43"/>
      <c r="ARA1128" s="43"/>
      <c r="ARB1128" s="43"/>
      <c r="ARC1128" s="43"/>
      <c r="ARD1128" s="43"/>
      <c r="ARE1128" s="43"/>
      <c r="ARF1128" s="43"/>
      <c r="ARG1128" s="43"/>
      <c r="ARH1128" s="43"/>
      <c r="ARI1128" s="43"/>
      <c r="ARJ1128" s="43"/>
      <c r="ARK1128" s="43"/>
      <c r="ARL1128" s="43"/>
      <c r="ARM1128" s="43"/>
      <c r="ARN1128" s="43"/>
      <c r="ARO1128" s="43"/>
      <c r="ARP1128" s="43"/>
      <c r="ARQ1128" s="43"/>
      <c r="ARR1128" s="43"/>
      <c r="ARS1128" s="43"/>
      <c r="ART1128" s="43"/>
      <c r="ARU1128" s="43"/>
      <c r="ARV1128" s="43"/>
      <c r="ARW1128" s="43"/>
      <c r="ARX1128" s="43"/>
      <c r="ARY1128" s="43"/>
      <c r="ARZ1128" s="43"/>
      <c r="ASA1128" s="43"/>
      <c r="ASB1128" s="43"/>
      <c r="ASC1128" s="43"/>
      <c r="ASD1128" s="43"/>
      <c r="ASE1128" s="43"/>
      <c r="ASF1128" s="43"/>
      <c r="ASG1128" s="43"/>
      <c r="ASH1128" s="43"/>
      <c r="ASI1128" s="43"/>
      <c r="ASJ1128" s="43"/>
      <c r="ASK1128" s="43"/>
      <c r="ASL1128" s="43"/>
      <c r="ASM1128" s="43"/>
      <c r="ASN1128" s="43"/>
      <c r="ASO1128" s="43"/>
      <c r="ASP1128" s="43"/>
      <c r="ASQ1128" s="43"/>
      <c r="ASR1128" s="43"/>
      <c r="ASS1128" s="43"/>
      <c r="AST1128" s="43"/>
      <c r="ASU1128" s="43"/>
      <c r="ASV1128" s="43"/>
      <c r="ASW1128" s="43"/>
      <c r="ASX1128" s="43"/>
      <c r="ASY1128" s="43"/>
      <c r="ASZ1128" s="43"/>
      <c r="ATA1128" s="43"/>
      <c r="ATB1128" s="43"/>
      <c r="ATC1128" s="43"/>
      <c r="ATD1128" s="43"/>
      <c r="ATE1128" s="43"/>
      <c r="ATF1128" s="43"/>
      <c r="ATG1128" s="43"/>
      <c r="ATH1128" s="43"/>
      <c r="ATI1128" s="43"/>
      <c r="ATJ1128" s="43"/>
      <c r="ATK1128" s="43"/>
      <c r="ATL1128" s="43"/>
      <c r="ATM1128" s="43"/>
      <c r="ATN1128" s="43"/>
      <c r="ATO1128" s="43"/>
      <c r="ATP1128" s="43"/>
      <c r="ATQ1128" s="43"/>
      <c r="ATR1128" s="43"/>
      <c r="ATS1128" s="43"/>
      <c r="ATT1128" s="43"/>
      <c r="ATU1128" s="43"/>
      <c r="ATV1128" s="43"/>
      <c r="ATW1128" s="43"/>
      <c r="ATX1128" s="43"/>
      <c r="ATY1128" s="43"/>
      <c r="ATZ1128" s="43"/>
      <c r="AUA1128" s="43"/>
      <c r="AUB1128" s="43"/>
      <c r="AUC1128" s="43"/>
      <c r="AUD1128" s="43"/>
      <c r="AUE1128" s="43"/>
      <c r="AUF1128" s="43"/>
      <c r="AUG1128" s="43"/>
      <c r="AUH1128" s="43"/>
      <c r="AUI1128" s="43"/>
      <c r="AUJ1128" s="43"/>
      <c r="AUK1128" s="43"/>
      <c r="AUL1128" s="43"/>
      <c r="AUM1128" s="43"/>
      <c r="AUN1128" s="43"/>
      <c r="AUO1128" s="43"/>
      <c r="AUP1128" s="43"/>
      <c r="AUQ1128" s="43"/>
      <c r="AUR1128" s="43"/>
      <c r="AUS1128" s="43"/>
      <c r="AUT1128" s="43"/>
      <c r="AUU1128" s="43"/>
      <c r="AUV1128" s="43"/>
      <c r="AUW1128" s="43"/>
      <c r="AUX1128" s="43"/>
      <c r="AUY1128" s="43"/>
      <c r="AUZ1128" s="43"/>
      <c r="AVA1128" s="43"/>
      <c r="AVB1128" s="43"/>
      <c r="AVC1128" s="43"/>
      <c r="AVD1128" s="43"/>
      <c r="AVE1128" s="43"/>
      <c r="AVF1128" s="43"/>
      <c r="AVG1128" s="43"/>
      <c r="AVH1128" s="43"/>
      <c r="AVI1128" s="43"/>
      <c r="AVJ1128" s="43"/>
      <c r="AVK1128" s="43"/>
      <c r="AVL1128" s="43"/>
      <c r="AVM1128" s="43"/>
      <c r="AVN1128" s="43"/>
      <c r="AVO1128" s="43"/>
      <c r="AVP1128" s="43"/>
      <c r="AVQ1128" s="43"/>
      <c r="AVR1128" s="43"/>
      <c r="AVS1128" s="43"/>
      <c r="AVT1128" s="43"/>
      <c r="AVU1128" s="43"/>
      <c r="AVV1128" s="43"/>
      <c r="AVW1128" s="43"/>
      <c r="AVX1128" s="43"/>
      <c r="AVY1128" s="43"/>
      <c r="AVZ1128" s="43"/>
      <c r="AWA1128" s="43"/>
      <c r="AWB1128" s="43"/>
      <c r="AWC1128" s="43"/>
      <c r="AWD1128" s="43"/>
      <c r="AWE1128" s="43"/>
      <c r="AWF1128" s="43"/>
      <c r="AWG1128" s="43"/>
      <c r="AWH1128" s="43"/>
      <c r="AWI1128" s="43"/>
      <c r="AWJ1128" s="43"/>
      <c r="AWK1128" s="43"/>
      <c r="AWL1128" s="43"/>
      <c r="AWM1128" s="43"/>
      <c r="AWN1128" s="43"/>
      <c r="AWO1128" s="43"/>
      <c r="AWP1128" s="43"/>
      <c r="AWQ1128" s="43"/>
      <c r="AWR1128" s="43"/>
      <c r="AWS1128" s="43"/>
      <c r="AWT1128" s="43"/>
      <c r="AWU1128" s="43"/>
      <c r="AWV1128" s="43"/>
      <c r="AWW1128" s="43"/>
      <c r="AWX1128" s="43"/>
      <c r="AWY1128" s="43"/>
      <c r="AWZ1128" s="43"/>
      <c r="AXA1128" s="43"/>
      <c r="AXB1128" s="43"/>
      <c r="AXC1128" s="43"/>
      <c r="AXD1128" s="43"/>
      <c r="AXE1128" s="43"/>
      <c r="AXF1128" s="43"/>
      <c r="AXG1128" s="43"/>
      <c r="AXH1128" s="43"/>
      <c r="AXI1128" s="43"/>
      <c r="AXJ1128" s="43"/>
      <c r="AXK1128" s="43"/>
      <c r="AXL1128" s="43"/>
      <c r="AXM1128" s="43"/>
      <c r="AXN1128" s="43"/>
      <c r="AXO1128" s="43"/>
      <c r="AXP1128" s="43"/>
      <c r="AXQ1128" s="43"/>
      <c r="AXR1128" s="43"/>
      <c r="AXS1128" s="43"/>
      <c r="AXT1128" s="43"/>
      <c r="AXU1128" s="43"/>
      <c r="AXV1128" s="43"/>
      <c r="AXW1128" s="43"/>
      <c r="AXX1128" s="43"/>
      <c r="AXY1128" s="43"/>
      <c r="AXZ1128" s="43"/>
      <c r="AYA1128" s="43"/>
      <c r="AYB1128" s="43"/>
      <c r="AYC1128" s="43"/>
      <c r="AYD1128" s="43"/>
      <c r="AYE1128" s="43"/>
      <c r="AYF1128" s="43"/>
      <c r="AYG1128" s="43"/>
      <c r="AYH1128" s="43"/>
      <c r="AYI1128" s="43"/>
      <c r="AYJ1128" s="43"/>
      <c r="AYK1128" s="43"/>
      <c r="AYL1128" s="43"/>
      <c r="AYM1128" s="43"/>
      <c r="AYN1128" s="43"/>
      <c r="AYO1128" s="43"/>
      <c r="AYP1128" s="43"/>
      <c r="AYQ1128" s="43"/>
      <c r="AYR1128" s="43"/>
      <c r="AYS1128" s="43"/>
      <c r="AYT1128" s="43"/>
      <c r="AYU1128" s="43"/>
      <c r="AYV1128" s="43"/>
      <c r="AYW1128" s="43"/>
      <c r="AYX1128" s="43"/>
      <c r="AYY1128" s="43"/>
      <c r="AYZ1128" s="43"/>
      <c r="AZA1128" s="43"/>
      <c r="AZB1128" s="43"/>
      <c r="AZC1128" s="43"/>
      <c r="AZD1128" s="43"/>
      <c r="AZE1128" s="43"/>
      <c r="AZF1128" s="43"/>
      <c r="AZG1128" s="43"/>
      <c r="AZH1128" s="43"/>
      <c r="AZI1128" s="43"/>
      <c r="AZJ1128" s="43"/>
      <c r="AZK1128" s="43"/>
      <c r="AZL1128" s="43"/>
      <c r="AZM1128" s="43"/>
      <c r="AZN1128" s="43"/>
      <c r="AZO1128" s="43"/>
      <c r="AZP1128" s="43"/>
      <c r="AZQ1128" s="43"/>
      <c r="AZR1128" s="43"/>
      <c r="AZS1128" s="43"/>
      <c r="AZT1128" s="43"/>
      <c r="AZU1128" s="43"/>
      <c r="AZV1128" s="43"/>
      <c r="AZW1128" s="43"/>
      <c r="AZX1128" s="43"/>
      <c r="AZY1128" s="43"/>
      <c r="AZZ1128" s="43"/>
      <c r="BAA1128" s="43"/>
      <c r="BAB1128" s="43"/>
      <c r="BAC1128" s="43"/>
      <c r="BAD1128" s="43"/>
      <c r="BAE1128" s="43"/>
      <c r="BAF1128" s="43"/>
      <c r="BAG1128" s="43"/>
      <c r="BAH1128" s="43"/>
      <c r="BAI1128" s="43"/>
      <c r="BAJ1128" s="43"/>
      <c r="BAK1128" s="43"/>
      <c r="BAL1128" s="43"/>
      <c r="BAM1128" s="43"/>
      <c r="BAN1128" s="43"/>
      <c r="BAO1128" s="43"/>
      <c r="BAP1128" s="43"/>
      <c r="BAQ1128" s="43"/>
      <c r="BAR1128" s="43"/>
      <c r="BAS1128" s="43"/>
      <c r="BAT1128" s="43"/>
      <c r="BAU1128" s="43"/>
      <c r="BAV1128" s="43"/>
      <c r="BAW1128" s="43"/>
      <c r="BAX1128" s="43"/>
      <c r="BAY1128" s="43"/>
      <c r="BAZ1128" s="43"/>
      <c r="BBA1128" s="43"/>
      <c r="BBB1128" s="43"/>
      <c r="BBC1128" s="43"/>
      <c r="BBD1128" s="43"/>
      <c r="BBE1128" s="43"/>
      <c r="BBF1128" s="43"/>
      <c r="BBG1128" s="43"/>
      <c r="BBH1128" s="43"/>
      <c r="BBI1128" s="43"/>
      <c r="BBJ1128" s="43"/>
      <c r="BBK1128" s="43"/>
      <c r="BBL1128" s="43"/>
      <c r="BBM1128" s="43"/>
      <c r="BBN1128" s="43"/>
      <c r="BBO1128" s="43"/>
      <c r="BBP1128" s="43"/>
      <c r="BBQ1128" s="43"/>
      <c r="BBR1128" s="43"/>
      <c r="BBS1128" s="43"/>
      <c r="BBT1128" s="43"/>
      <c r="BBU1128" s="43"/>
      <c r="BBV1128" s="43"/>
      <c r="BBW1128" s="43"/>
      <c r="BBX1128" s="43"/>
      <c r="BBY1128" s="43"/>
      <c r="BBZ1128" s="43"/>
      <c r="BCA1128" s="43"/>
      <c r="BCB1128" s="43"/>
      <c r="BCC1128" s="43"/>
      <c r="BCD1128" s="43"/>
      <c r="BCE1128" s="43"/>
      <c r="BCF1128" s="43"/>
      <c r="BCG1128" s="43"/>
      <c r="BCH1128" s="43"/>
      <c r="BCI1128" s="43"/>
      <c r="BCJ1128" s="43"/>
      <c r="BCK1128" s="43"/>
      <c r="BCL1128" s="43"/>
      <c r="BCM1128" s="43"/>
      <c r="BCN1128" s="43"/>
      <c r="BCO1128" s="43"/>
      <c r="BCP1128" s="43"/>
      <c r="BCQ1128" s="43"/>
      <c r="BCR1128" s="43"/>
      <c r="BCS1128" s="43"/>
      <c r="BCT1128" s="43"/>
      <c r="BCU1128" s="43"/>
      <c r="BCV1128" s="43"/>
      <c r="BCW1128" s="43"/>
      <c r="BCX1128" s="43"/>
      <c r="BCY1128" s="43"/>
      <c r="BCZ1128" s="43"/>
      <c r="BDA1128" s="43"/>
      <c r="BDB1128" s="43"/>
      <c r="BDC1128" s="43"/>
      <c r="BDD1128" s="43"/>
      <c r="BDE1128" s="43"/>
      <c r="BDF1128" s="43"/>
      <c r="BDG1128" s="43"/>
      <c r="BDH1128" s="43"/>
      <c r="BDI1128" s="43"/>
      <c r="BDJ1128" s="43"/>
      <c r="BDK1128" s="43"/>
      <c r="BDL1128" s="43"/>
      <c r="BDM1128" s="43"/>
      <c r="BDN1128" s="43"/>
      <c r="BDO1128" s="43"/>
      <c r="BDP1128" s="43"/>
      <c r="BDQ1128" s="43"/>
      <c r="BDR1128" s="43"/>
      <c r="BDS1128" s="43"/>
      <c r="BDT1128" s="43"/>
      <c r="BDU1128" s="43"/>
      <c r="BDV1128" s="43"/>
      <c r="BDW1128" s="43"/>
      <c r="BDX1128" s="43"/>
      <c r="BDY1128" s="43"/>
      <c r="BDZ1128" s="43"/>
      <c r="BEA1128" s="43"/>
      <c r="BEB1128" s="43"/>
      <c r="BEC1128" s="43"/>
      <c r="BED1128" s="43"/>
      <c r="BEE1128" s="43"/>
      <c r="BEF1128" s="43"/>
      <c r="BEG1128" s="43"/>
      <c r="BEH1128" s="43"/>
      <c r="BEI1128" s="43"/>
      <c r="BEJ1128" s="43"/>
      <c r="BEK1128" s="43"/>
      <c r="BEL1128" s="43"/>
      <c r="BEM1128" s="43"/>
      <c r="BEN1128" s="43"/>
      <c r="BEO1128" s="43"/>
      <c r="BEP1128" s="43"/>
      <c r="BEQ1128" s="43"/>
      <c r="BER1128" s="43"/>
      <c r="BES1128" s="43"/>
      <c r="BET1128" s="43"/>
      <c r="BEU1128" s="43"/>
      <c r="BEV1128" s="43"/>
      <c r="BEW1128" s="43"/>
      <c r="BEX1128" s="43"/>
      <c r="BEY1128" s="43"/>
      <c r="BEZ1128" s="43"/>
      <c r="BFA1128" s="43"/>
      <c r="BFB1128" s="43"/>
      <c r="BFC1128" s="43"/>
      <c r="BFD1128" s="43"/>
      <c r="BFE1128" s="43"/>
      <c r="BFF1128" s="43"/>
      <c r="BFG1128" s="43"/>
      <c r="BFH1128" s="43"/>
      <c r="BFI1128" s="43"/>
      <c r="BFJ1128" s="43"/>
      <c r="BFK1128" s="43"/>
      <c r="BFL1128" s="43"/>
      <c r="BFM1128" s="43"/>
      <c r="BFN1128" s="43"/>
      <c r="BFO1128" s="43"/>
      <c r="BFP1128" s="43"/>
      <c r="BFQ1128" s="43"/>
      <c r="BFR1128" s="43"/>
      <c r="BFS1128" s="43"/>
      <c r="BFT1128" s="43"/>
      <c r="BFU1128" s="43"/>
      <c r="BFV1128" s="43"/>
      <c r="BFW1128" s="43"/>
      <c r="BFX1128" s="43"/>
      <c r="BFY1128" s="43"/>
      <c r="BFZ1128" s="43"/>
      <c r="BGA1128" s="43"/>
      <c r="BGB1128" s="43"/>
      <c r="BGC1128" s="43"/>
      <c r="BGD1128" s="43"/>
      <c r="BGE1128" s="43"/>
      <c r="BGF1128" s="43"/>
      <c r="BGG1128" s="43"/>
      <c r="BGH1128" s="43"/>
      <c r="BGI1128" s="43"/>
      <c r="BGJ1128" s="43"/>
      <c r="BGK1128" s="43"/>
      <c r="BGL1128" s="43"/>
      <c r="BGM1128" s="43"/>
      <c r="BGN1128" s="43"/>
      <c r="BGO1128" s="43"/>
      <c r="BGP1128" s="43"/>
      <c r="BGQ1128" s="43"/>
      <c r="BGR1128" s="43"/>
      <c r="BGS1128" s="43"/>
      <c r="BGT1128" s="43"/>
      <c r="BGU1128" s="43"/>
      <c r="BGV1128" s="43"/>
      <c r="BGW1128" s="43"/>
      <c r="BGX1128" s="43"/>
      <c r="BGY1128" s="43"/>
      <c r="BGZ1128" s="43"/>
      <c r="BHA1128" s="43"/>
      <c r="BHB1128" s="43"/>
      <c r="BHC1128" s="43"/>
      <c r="BHD1128" s="43"/>
      <c r="BHE1128" s="43"/>
      <c r="BHF1128" s="43"/>
      <c r="BHG1128" s="43"/>
      <c r="BHH1128" s="43"/>
      <c r="BHI1128" s="43"/>
      <c r="BHJ1128" s="43"/>
      <c r="BHK1128" s="43"/>
      <c r="BHL1128" s="43"/>
      <c r="BHM1128" s="43"/>
      <c r="BHN1128" s="43"/>
      <c r="BHO1128" s="43"/>
      <c r="BHP1128" s="43"/>
      <c r="BHQ1128" s="43"/>
      <c r="BHR1128" s="43"/>
      <c r="BHS1128" s="43"/>
      <c r="BHT1128" s="43"/>
      <c r="BHU1128" s="43"/>
      <c r="BHV1128" s="43"/>
      <c r="BHW1128" s="43"/>
      <c r="BHX1128" s="43"/>
      <c r="BHY1128" s="43"/>
      <c r="BHZ1128" s="43"/>
      <c r="BIA1128" s="43"/>
      <c r="BIB1128" s="43"/>
      <c r="BIC1128" s="43"/>
      <c r="BID1128" s="43"/>
      <c r="BIE1128" s="43"/>
      <c r="BIF1128" s="43"/>
      <c r="BIG1128" s="43"/>
      <c r="BIH1128" s="43"/>
      <c r="BII1128" s="43"/>
      <c r="BIJ1128" s="43"/>
      <c r="BIK1128" s="43"/>
      <c r="BIL1128" s="43"/>
      <c r="BIM1128" s="43"/>
      <c r="BIN1128" s="43"/>
      <c r="BIO1128" s="43"/>
      <c r="BIP1128" s="43"/>
      <c r="BIQ1128" s="43"/>
      <c r="BIR1128" s="43"/>
      <c r="BIS1128" s="43"/>
      <c r="BIT1128" s="43"/>
      <c r="BIU1128" s="43"/>
      <c r="BIV1128" s="43"/>
      <c r="BIW1128" s="43"/>
      <c r="BIX1128" s="43"/>
      <c r="BIY1128" s="43"/>
      <c r="BIZ1128" s="43"/>
      <c r="BJA1128" s="43"/>
      <c r="BJB1128" s="43"/>
      <c r="BJC1128" s="43"/>
      <c r="BJD1128" s="43"/>
      <c r="BJE1128" s="43"/>
      <c r="BJF1128" s="43"/>
      <c r="BJG1128" s="43"/>
      <c r="BJH1128" s="43"/>
      <c r="BJI1128" s="43"/>
      <c r="BJJ1128" s="43"/>
      <c r="BJK1128" s="43"/>
      <c r="BJL1128" s="43"/>
      <c r="BJM1128" s="43"/>
      <c r="BJN1128" s="43"/>
      <c r="BJO1128" s="43"/>
      <c r="BJP1128" s="43"/>
      <c r="BJQ1128" s="43"/>
      <c r="BJR1128" s="43"/>
      <c r="BJS1128" s="43"/>
      <c r="BJT1128" s="43"/>
      <c r="BJU1128" s="43"/>
      <c r="BJV1128" s="43"/>
      <c r="BJW1128" s="43"/>
      <c r="BJX1128" s="43"/>
      <c r="BJY1128" s="43"/>
      <c r="BJZ1128" s="43"/>
      <c r="BKA1128" s="43"/>
      <c r="BKB1128" s="43"/>
      <c r="BKC1128" s="43"/>
      <c r="BKD1128" s="43"/>
      <c r="BKE1128" s="43"/>
      <c r="BKF1128" s="43"/>
      <c r="BKG1128" s="43"/>
      <c r="BKH1128" s="43"/>
      <c r="BKI1128" s="43"/>
      <c r="BKJ1128" s="43"/>
      <c r="BKK1128" s="43"/>
      <c r="BKL1128" s="43"/>
      <c r="BKM1128" s="43"/>
      <c r="BKN1128" s="43"/>
      <c r="BKO1128" s="43"/>
      <c r="BKP1128" s="43"/>
      <c r="BKQ1128" s="43"/>
      <c r="BKR1128" s="43"/>
      <c r="BKS1128" s="43"/>
      <c r="BKT1128" s="43"/>
      <c r="BKU1128" s="43"/>
      <c r="BKV1128" s="43"/>
      <c r="BKW1128" s="43"/>
      <c r="BKX1128" s="43"/>
      <c r="BKY1128" s="43"/>
      <c r="BKZ1128" s="43"/>
      <c r="BLA1128" s="43"/>
      <c r="BLB1128" s="43"/>
      <c r="BLC1128" s="43"/>
      <c r="BLD1128" s="43"/>
      <c r="BLE1128" s="43"/>
      <c r="BLF1128" s="43"/>
      <c r="BLG1128" s="43"/>
      <c r="BLH1128" s="43"/>
      <c r="BLI1128" s="43"/>
      <c r="BLJ1128" s="43"/>
      <c r="BLK1128" s="43"/>
      <c r="BLL1128" s="43"/>
      <c r="BLM1128" s="43"/>
      <c r="BLN1128" s="43"/>
      <c r="BLO1128" s="43"/>
      <c r="BLP1128" s="43"/>
      <c r="BLQ1128" s="43"/>
      <c r="BLR1128" s="43"/>
      <c r="BLS1128" s="43"/>
      <c r="BLT1128" s="43"/>
      <c r="BLU1128" s="43"/>
      <c r="BLV1128" s="43"/>
      <c r="BLW1128" s="43"/>
      <c r="BLX1128" s="43"/>
      <c r="BLY1128" s="43"/>
      <c r="BLZ1128" s="43"/>
      <c r="BMA1128" s="43"/>
      <c r="BMB1128" s="43"/>
      <c r="BMC1128" s="43"/>
      <c r="BMD1128" s="43"/>
      <c r="BME1128" s="43"/>
      <c r="BMF1128" s="43"/>
      <c r="BMG1128" s="43"/>
      <c r="BMH1128" s="43"/>
      <c r="BMI1128" s="43"/>
      <c r="BMJ1128" s="43"/>
      <c r="BMK1128" s="43"/>
      <c r="BML1128" s="43"/>
      <c r="BMM1128" s="43"/>
      <c r="BMN1128" s="43"/>
      <c r="BMO1128" s="43"/>
      <c r="BMP1128" s="43"/>
      <c r="BMQ1128" s="43"/>
      <c r="BMR1128" s="43"/>
      <c r="BMS1128" s="43"/>
      <c r="BMT1128" s="43"/>
      <c r="BMU1128" s="43"/>
      <c r="BMV1128" s="43"/>
      <c r="BMW1128" s="43"/>
      <c r="BMX1128" s="43"/>
      <c r="BMY1128" s="43"/>
      <c r="BMZ1128" s="43"/>
      <c r="BNA1128" s="43"/>
      <c r="BNB1128" s="43"/>
      <c r="BNC1128" s="43"/>
      <c r="BND1128" s="43"/>
      <c r="BNE1128" s="43"/>
      <c r="BNF1128" s="43"/>
      <c r="BNG1128" s="43"/>
      <c r="BNH1128" s="43"/>
      <c r="BNI1128" s="43"/>
      <c r="BNJ1128" s="43"/>
      <c r="BNK1128" s="43"/>
      <c r="BNL1128" s="43"/>
      <c r="BNM1128" s="43"/>
      <c r="BNN1128" s="43"/>
      <c r="BNO1128" s="43"/>
      <c r="BNP1128" s="43"/>
      <c r="BNQ1128" s="43"/>
      <c r="BNR1128" s="43"/>
      <c r="BNS1128" s="43"/>
      <c r="BNT1128" s="43"/>
      <c r="BNU1128" s="43"/>
      <c r="BNV1128" s="43"/>
      <c r="BNW1128" s="43"/>
      <c r="BNX1128" s="43"/>
      <c r="BNY1128" s="43"/>
      <c r="BNZ1128" s="43"/>
      <c r="BOA1128" s="43"/>
      <c r="BOB1128" s="43"/>
      <c r="BOC1128" s="43"/>
      <c r="BOD1128" s="43"/>
      <c r="BOE1128" s="43"/>
      <c r="BOF1128" s="43"/>
      <c r="BOG1128" s="43"/>
      <c r="BOH1128" s="43"/>
      <c r="BOI1128" s="43"/>
      <c r="BOJ1128" s="43"/>
      <c r="BOK1128" s="43"/>
      <c r="BOL1128" s="43"/>
      <c r="BOM1128" s="43"/>
      <c r="BON1128" s="43"/>
      <c r="BOO1128" s="43"/>
      <c r="BOP1128" s="43"/>
      <c r="BOQ1128" s="43"/>
      <c r="BOR1128" s="43"/>
      <c r="BOS1128" s="43"/>
      <c r="BOT1128" s="43"/>
      <c r="BOU1128" s="43"/>
      <c r="BOV1128" s="43"/>
      <c r="BOW1128" s="43"/>
      <c r="BOX1128" s="43"/>
      <c r="BOY1128" s="43"/>
      <c r="BOZ1128" s="43"/>
      <c r="BPA1128" s="43"/>
      <c r="BPB1128" s="43"/>
      <c r="BPC1128" s="43"/>
      <c r="BPD1128" s="43"/>
      <c r="BPE1128" s="43"/>
      <c r="BPF1128" s="43"/>
      <c r="BPG1128" s="43"/>
      <c r="BPH1128" s="43"/>
      <c r="BPI1128" s="43"/>
      <c r="BPJ1128" s="43"/>
      <c r="BPK1128" s="43"/>
      <c r="BPL1128" s="43"/>
      <c r="BPM1128" s="43"/>
      <c r="BPN1128" s="43"/>
      <c r="BPO1128" s="43"/>
      <c r="BPP1128" s="43"/>
      <c r="BPQ1128" s="43"/>
      <c r="BPR1128" s="43"/>
      <c r="BPS1128" s="43"/>
      <c r="BPT1128" s="43"/>
      <c r="BPU1128" s="43"/>
      <c r="BPV1128" s="43"/>
      <c r="BPW1128" s="43"/>
      <c r="BPX1128" s="43"/>
      <c r="BPY1128" s="43"/>
      <c r="BPZ1128" s="43"/>
      <c r="BQA1128" s="43"/>
      <c r="BQB1128" s="43"/>
      <c r="BQC1128" s="43"/>
      <c r="BQD1128" s="43"/>
      <c r="BQE1128" s="43"/>
      <c r="BQF1128" s="43"/>
      <c r="BQG1128" s="43"/>
      <c r="BQH1128" s="43"/>
      <c r="BQI1128" s="43"/>
      <c r="BQJ1128" s="43"/>
      <c r="BQK1128" s="43"/>
      <c r="BQL1128" s="43"/>
      <c r="BQM1128" s="43"/>
      <c r="BQN1128" s="43"/>
      <c r="BQO1128" s="43"/>
      <c r="BQP1128" s="43"/>
      <c r="BQQ1128" s="43"/>
      <c r="BQR1128" s="43"/>
      <c r="BQS1128" s="43"/>
      <c r="BQT1128" s="43"/>
      <c r="BQU1128" s="43"/>
      <c r="BQV1128" s="43"/>
      <c r="BQW1128" s="43"/>
      <c r="BQX1128" s="43"/>
      <c r="BQY1128" s="43"/>
      <c r="BQZ1128" s="43"/>
      <c r="BRA1128" s="43"/>
      <c r="BRB1128" s="43"/>
      <c r="BRC1128" s="43"/>
      <c r="BRD1128" s="43"/>
      <c r="BRE1128" s="43"/>
      <c r="BRF1128" s="43"/>
      <c r="BRG1128" s="43"/>
      <c r="BRH1128" s="43"/>
      <c r="BRI1128" s="43"/>
      <c r="BRJ1128" s="43"/>
      <c r="BRK1128" s="43"/>
      <c r="BRL1128" s="43"/>
      <c r="BRM1128" s="43"/>
      <c r="BRN1128" s="43"/>
      <c r="BRO1128" s="43"/>
      <c r="BRP1128" s="43"/>
      <c r="BRQ1128" s="43"/>
      <c r="BRR1128" s="43"/>
      <c r="BRS1128" s="43"/>
      <c r="BRT1128" s="43"/>
      <c r="BRU1128" s="43"/>
      <c r="BRV1128" s="43"/>
      <c r="BRW1128" s="43"/>
      <c r="BRX1128" s="43"/>
      <c r="BRY1128" s="43"/>
      <c r="BRZ1128" s="43"/>
      <c r="BSA1128" s="43"/>
      <c r="BSB1128" s="43"/>
      <c r="BSC1128" s="43"/>
      <c r="BSD1128" s="43"/>
      <c r="BSE1128" s="43"/>
      <c r="BSF1128" s="43"/>
      <c r="BSG1128" s="43"/>
      <c r="BSH1128" s="43"/>
      <c r="BSI1128" s="43"/>
      <c r="BSJ1128" s="43"/>
      <c r="BSK1128" s="43"/>
      <c r="BSL1128" s="43"/>
      <c r="BSM1128" s="43"/>
      <c r="BSN1128" s="43"/>
      <c r="BSO1128" s="43"/>
      <c r="BSP1128" s="43"/>
      <c r="BSQ1128" s="43"/>
      <c r="BSR1128" s="43"/>
      <c r="BSS1128" s="43"/>
      <c r="BST1128" s="43"/>
      <c r="BSU1128" s="43"/>
      <c r="BSV1128" s="43"/>
      <c r="BSW1128" s="43"/>
      <c r="BSX1128" s="43"/>
      <c r="BSY1128" s="43"/>
      <c r="BSZ1128" s="43"/>
      <c r="BTA1128" s="43"/>
      <c r="BTB1128" s="43"/>
      <c r="BTC1128" s="43"/>
      <c r="BTD1128" s="43"/>
      <c r="BTE1128" s="43"/>
      <c r="BTF1128" s="43"/>
      <c r="BTG1128" s="43"/>
      <c r="BTH1128" s="43"/>
      <c r="BTI1128" s="43"/>
      <c r="BTJ1128" s="43"/>
      <c r="BTK1128" s="43"/>
      <c r="BTL1128" s="43"/>
      <c r="BTM1128" s="43"/>
      <c r="BTN1128" s="43"/>
      <c r="BTO1128" s="43"/>
      <c r="BTP1128" s="43"/>
      <c r="BTQ1128" s="43"/>
      <c r="BTR1128" s="43"/>
      <c r="BTS1128" s="43"/>
      <c r="BTT1128" s="43"/>
      <c r="BTU1128" s="43"/>
      <c r="BTV1128" s="43"/>
      <c r="BTW1128" s="43"/>
      <c r="BTX1128" s="43"/>
      <c r="BTY1128" s="43"/>
      <c r="BTZ1128" s="43"/>
      <c r="BUA1128" s="43"/>
      <c r="BUB1128" s="43"/>
      <c r="BUC1128" s="43"/>
      <c r="BUD1128" s="43"/>
      <c r="BUE1128" s="43"/>
      <c r="BUF1128" s="43"/>
      <c r="BUG1128" s="43"/>
      <c r="BUH1128" s="43"/>
      <c r="BUI1128" s="43"/>
      <c r="BUJ1128" s="43"/>
      <c r="BUK1128" s="43"/>
      <c r="BUL1128" s="43"/>
      <c r="BUM1128" s="43"/>
      <c r="BUN1128" s="43"/>
      <c r="BUO1128" s="43"/>
      <c r="BUP1128" s="43"/>
      <c r="BUQ1128" s="43"/>
      <c r="BUR1128" s="43"/>
      <c r="BUS1128" s="43"/>
      <c r="BUT1128" s="43"/>
      <c r="BUU1128" s="43"/>
      <c r="BUV1128" s="43"/>
      <c r="BUW1128" s="43"/>
      <c r="BUX1128" s="43"/>
      <c r="BUY1128" s="43"/>
      <c r="BUZ1128" s="43"/>
      <c r="BVA1128" s="43"/>
      <c r="BVB1128" s="43"/>
      <c r="BVC1128" s="43"/>
      <c r="BVD1128" s="43"/>
      <c r="BVE1128" s="43"/>
      <c r="BVF1128" s="43"/>
      <c r="BVG1128" s="43"/>
      <c r="BVH1128" s="43"/>
      <c r="BVI1128" s="43"/>
      <c r="BVJ1128" s="43"/>
      <c r="BVK1128" s="43"/>
      <c r="BVL1128" s="43"/>
      <c r="BVM1128" s="43"/>
      <c r="BVN1128" s="43"/>
      <c r="BVO1128" s="43"/>
      <c r="BVP1128" s="43"/>
      <c r="BVQ1128" s="43"/>
      <c r="BVR1128" s="43"/>
      <c r="BVS1128" s="43"/>
      <c r="BVT1128" s="43"/>
      <c r="BVU1128" s="43"/>
      <c r="BVV1128" s="43"/>
      <c r="BVW1128" s="43"/>
      <c r="BVX1128" s="43"/>
      <c r="BVY1128" s="43"/>
      <c r="BVZ1128" s="43"/>
      <c r="BWA1128" s="43"/>
      <c r="BWB1128" s="43"/>
      <c r="BWC1128" s="43"/>
      <c r="BWD1128" s="43"/>
      <c r="BWE1128" s="43"/>
      <c r="BWF1128" s="43"/>
      <c r="BWG1128" s="43"/>
      <c r="BWH1128" s="43"/>
      <c r="BWI1128" s="43"/>
      <c r="BWJ1128" s="43"/>
      <c r="BWK1128" s="43"/>
      <c r="BWL1128" s="43"/>
      <c r="BWM1128" s="43"/>
      <c r="BWN1128" s="43"/>
      <c r="BWO1128" s="43"/>
      <c r="BWP1128" s="43"/>
      <c r="BWQ1128" s="43"/>
      <c r="BWR1128" s="43"/>
      <c r="BWS1128" s="43"/>
      <c r="BWT1128" s="43"/>
      <c r="BWU1128" s="43"/>
      <c r="BWV1128" s="43"/>
      <c r="BWW1128" s="43"/>
      <c r="BWX1128" s="43"/>
      <c r="BWY1128" s="43"/>
      <c r="BWZ1128" s="43"/>
      <c r="BXA1128" s="43"/>
      <c r="BXB1128" s="43"/>
      <c r="BXC1128" s="43"/>
      <c r="BXD1128" s="43"/>
      <c r="BXE1128" s="43"/>
      <c r="BXF1128" s="43"/>
      <c r="BXG1128" s="43"/>
      <c r="BXH1128" s="43"/>
      <c r="BXI1128" s="43"/>
      <c r="BXJ1128" s="43"/>
      <c r="BXK1128" s="43"/>
      <c r="BXL1128" s="43"/>
      <c r="BXM1128" s="43"/>
      <c r="BXN1128" s="43"/>
      <c r="BXO1128" s="43"/>
      <c r="BXP1128" s="43"/>
      <c r="BXQ1128" s="43"/>
      <c r="BXR1128" s="43"/>
      <c r="BXS1128" s="43"/>
      <c r="BXT1128" s="43"/>
      <c r="BXU1128" s="43"/>
      <c r="BXV1128" s="43"/>
      <c r="BXW1128" s="43"/>
      <c r="BXX1128" s="43"/>
      <c r="BXY1128" s="43"/>
      <c r="BXZ1128" s="43"/>
      <c r="BYA1128" s="43"/>
      <c r="BYB1128" s="43"/>
      <c r="BYC1128" s="43"/>
      <c r="BYD1128" s="43"/>
      <c r="BYE1128" s="43"/>
      <c r="BYF1128" s="43"/>
      <c r="BYG1128" s="43"/>
      <c r="BYH1128" s="43"/>
      <c r="BYI1128" s="43"/>
      <c r="BYJ1128" s="43"/>
      <c r="BYK1128" s="43"/>
      <c r="BYL1128" s="43"/>
      <c r="BYM1128" s="43"/>
      <c r="BYN1128" s="43"/>
      <c r="BYO1128" s="43"/>
      <c r="BYP1128" s="43"/>
      <c r="BYQ1128" s="43"/>
      <c r="BYR1128" s="43"/>
      <c r="BYS1128" s="43"/>
      <c r="BYT1128" s="43"/>
      <c r="BYU1128" s="43"/>
      <c r="BYV1128" s="43"/>
      <c r="BYW1128" s="43"/>
      <c r="BYX1128" s="43"/>
      <c r="BYY1128" s="43"/>
      <c r="BYZ1128" s="43"/>
      <c r="BZA1128" s="43"/>
      <c r="BZB1128" s="43"/>
      <c r="BZC1128" s="43"/>
      <c r="BZD1128" s="43"/>
      <c r="BZE1128" s="43"/>
      <c r="BZF1128" s="43"/>
      <c r="BZG1128" s="43"/>
      <c r="BZH1128" s="43"/>
      <c r="BZI1128" s="43"/>
      <c r="BZJ1128" s="43"/>
      <c r="BZK1128" s="43"/>
      <c r="BZL1128" s="43"/>
      <c r="BZM1128" s="43"/>
      <c r="BZN1128" s="43"/>
      <c r="BZO1128" s="43"/>
      <c r="BZP1128" s="43"/>
      <c r="BZQ1128" s="43"/>
      <c r="BZR1128" s="43"/>
      <c r="BZS1128" s="43"/>
      <c r="BZT1128" s="43"/>
      <c r="BZU1128" s="43"/>
      <c r="BZV1128" s="43"/>
      <c r="BZW1128" s="43"/>
      <c r="BZX1128" s="43"/>
      <c r="BZY1128" s="43"/>
      <c r="BZZ1128" s="43"/>
      <c r="CAA1128" s="43"/>
      <c r="CAB1128" s="43"/>
      <c r="CAC1128" s="43"/>
      <c r="CAD1128" s="43"/>
      <c r="CAE1128" s="43"/>
      <c r="CAF1128" s="43"/>
      <c r="CAG1128" s="43"/>
      <c r="CAH1128" s="43"/>
      <c r="CAI1128" s="43"/>
      <c r="CAJ1128" s="43"/>
      <c r="CAK1128" s="43"/>
      <c r="CAL1128" s="43"/>
      <c r="CAM1128" s="43"/>
      <c r="CAN1128" s="43"/>
      <c r="CAO1128" s="43"/>
      <c r="CAP1128" s="43"/>
      <c r="CAQ1128" s="43"/>
      <c r="CAR1128" s="43"/>
      <c r="CAS1128" s="43"/>
      <c r="CAT1128" s="43"/>
      <c r="CAU1128" s="43"/>
      <c r="CAV1128" s="43"/>
      <c r="CAW1128" s="43"/>
      <c r="CAX1128" s="43"/>
      <c r="CAY1128" s="43"/>
      <c r="CAZ1128" s="43"/>
      <c r="CBA1128" s="43"/>
      <c r="CBB1128" s="43"/>
      <c r="CBC1128" s="43"/>
      <c r="CBD1128" s="43"/>
      <c r="CBE1128" s="43"/>
      <c r="CBF1128" s="43"/>
      <c r="CBG1128" s="43"/>
      <c r="CBH1128" s="43"/>
      <c r="CBI1128" s="43"/>
      <c r="CBJ1128" s="43"/>
      <c r="CBK1128" s="43"/>
      <c r="CBL1128" s="43"/>
      <c r="CBM1128" s="43"/>
      <c r="CBN1128" s="43"/>
      <c r="CBO1128" s="43"/>
      <c r="CBP1128" s="43"/>
      <c r="CBQ1128" s="43"/>
      <c r="CBR1128" s="43"/>
      <c r="CBS1128" s="43"/>
      <c r="CBT1128" s="43"/>
      <c r="CBU1128" s="43"/>
      <c r="CBV1128" s="43"/>
      <c r="CBW1128" s="43"/>
      <c r="CBX1128" s="43"/>
      <c r="CBY1128" s="43"/>
      <c r="CBZ1128" s="43"/>
      <c r="CCA1128" s="43"/>
      <c r="CCB1128" s="43"/>
      <c r="CCC1128" s="43"/>
      <c r="CCD1128" s="43"/>
      <c r="CCE1128" s="43"/>
      <c r="CCF1128" s="43"/>
      <c r="CCG1128" s="43"/>
      <c r="CCH1128" s="43"/>
      <c r="CCI1128" s="43"/>
      <c r="CCJ1128" s="43"/>
      <c r="CCK1128" s="43"/>
      <c r="CCL1128" s="43"/>
      <c r="CCM1128" s="43"/>
      <c r="CCN1128" s="43"/>
      <c r="CCO1128" s="43"/>
      <c r="CCP1128" s="43"/>
      <c r="CCQ1128" s="43"/>
      <c r="CCR1128" s="43"/>
      <c r="CCS1128" s="43"/>
      <c r="CCT1128" s="43"/>
      <c r="CCU1128" s="43"/>
      <c r="CCV1128" s="43"/>
      <c r="CCW1128" s="43"/>
      <c r="CCX1128" s="43"/>
      <c r="CCY1128" s="43"/>
      <c r="CCZ1128" s="43"/>
      <c r="CDA1128" s="43"/>
      <c r="CDB1128" s="43"/>
      <c r="CDC1128" s="43"/>
      <c r="CDD1128" s="43"/>
      <c r="CDE1128" s="43"/>
      <c r="CDF1128" s="43"/>
      <c r="CDG1128" s="43"/>
      <c r="CDH1128" s="43"/>
      <c r="CDI1128" s="43"/>
      <c r="CDJ1128" s="43"/>
      <c r="CDK1128" s="43"/>
      <c r="CDL1128" s="43"/>
      <c r="CDM1128" s="43"/>
      <c r="CDN1128" s="43"/>
      <c r="CDO1128" s="43"/>
      <c r="CDP1128" s="43"/>
      <c r="CDQ1128" s="43"/>
      <c r="CDR1128" s="43"/>
      <c r="CDS1128" s="43"/>
      <c r="CDT1128" s="43"/>
      <c r="CDU1128" s="43"/>
      <c r="CDV1128" s="43"/>
      <c r="CDW1128" s="43"/>
      <c r="CDX1128" s="43"/>
      <c r="CDY1128" s="43"/>
      <c r="CDZ1128" s="43"/>
      <c r="CEA1128" s="43"/>
      <c r="CEB1128" s="43"/>
      <c r="CEC1128" s="43"/>
      <c r="CED1128" s="43"/>
      <c r="CEE1128" s="43"/>
      <c r="CEF1128" s="43"/>
      <c r="CEG1128" s="43"/>
      <c r="CEH1128" s="43"/>
      <c r="CEI1128" s="43"/>
      <c r="CEJ1128" s="43"/>
      <c r="CEK1128" s="43"/>
      <c r="CEL1128" s="43"/>
      <c r="CEM1128" s="43"/>
      <c r="CEN1128" s="43"/>
      <c r="CEO1128" s="43"/>
      <c r="CEP1128" s="43"/>
      <c r="CEQ1128" s="43"/>
      <c r="CER1128" s="43"/>
      <c r="CES1128" s="43"/>
      <c r="CET1128" s="43"/>
      <c r="CEU1128" s="43"/>
      <c r="CEV1128" s="43"/>
      <c r="CEW1128" s="43"/>
      <c r="CEX1128" s="43"/>
      <c r="CEY1128" s="43"/>
      <c r="CEZ1128" s="43"/>
      <c r="CFA1128" s="43"/>
      <c r="CFB1128" s="43"/>
      <c r="CFC1128" s="43"/>
      <c r="CFD1128" s="43"/>
      <c r="CFE1128" s="43"/>
      <c r="CFF1128" s="43"/>
      <c r="CFG1128" s="43"/>
      <c r="CFH1128" s="43"/>
      <c r="CFI1128" s="43"/>
      <c r="CFJ1128" s="43"/>
      <c r="CFK1128" s="43"/>
      <c r="CFL1128" s="43"/>
      <c r="CFM1128" s="43"/>
      <c r="CFN1128" s="43"/>
      <c r="CFO1128" s="43"/>
      <c r="CFP1128" s="43"/>
      <c r="CFQ1128" s="43"/>
      <c r="CFR1128" s="43"/>
      <c r="CFS1128" s="43"/>
      <c r="CFT1128" s="43"/>
      <c r="CFU1128" s="43"/>
      <c r="CFV1128" s="43"/>
      <c r="CFW1128" s="43"/>
      <c r="CFX1128" s="43"/>
      <c r="CFY1128" s="43"/>
      <c r="CFZ1128" s="43"/>
      <c r="CGA1128" s="43"/>
      <c r="CGB1128" s="43"/>
      <c r="CGC1128" s="43"/>
      <c r="CGD1128" s="43"/>
      <c r="CGE1128" s="43"/>
      <c r="CGF1128" s="43"/>
      <c r="CGG1128" s="43"/>
      <c r="CGH1128" s="43"/>
      <c r="CGI1128" s="43"/>
      <c r="CGJ1128" s="43"/>
      <c r="CGK1128" s="43"/>
      <c r="CGL1128" s="43"/>
      <c r="CGM1128" s="43"/>
      <c r="CGN1128" s="43"/>
      <c r="CGO1128" s="43"/>
      <c r="CGP1128" s="43"/>
      <c r="CGQ1128" s="43"/>
      <c r="CGR1128" s="43"/>
      <c r="CGS1128" s="43"/>
      <c r="CGT1128" s="43"/>
      <c r="CGU1128" s="43"/>
      <c r="CGV1128" s="43"/>
      <c r="CGW1128" s="43"/>
      <c r="CGX1128" s="43"/>
      <c r="CGY1128" s="43"/>
      <c r="CGZ1128" s="43"/>
      <c r="CHA1128" s="43"/>
      <c r="CHB1128" s="43"/>
      <c r="CHC1128" s="43"/>
      <c r="CHD1128" s="43"/>
      <c r="CHE1128" s="43"/>
      <c r="CHF1128" s="43"/>
      <c r="CHG1128" s="43"/>
      <c r="CHH1128" s="43"/>
      <c r="CHI1128" s="43"/>
      <c r="CHJ1128" s="43"/>
      <c r="CHK1128" s="43"/>
      <c r="CHL1128" s="43"/>
      <c r="CHM1128" s="43"/>
      <c r="CHN1128" s="43"/>
      <c r="CHO1128" s="43"/>
      <c r="CHP1128" s="43"/>
      <c r="CHQ1128" s="43"/>
      <c r="CHR1128" s="43"/>
      <c r="CHS1128" s="43"/>
      <c r="CHT1128" s="43"/>
      <c r="CHU1128" s="43"/>
      <c r="CHV1128" s="43"/>
      <c r="CHW1128" s="43"/>
      <c r="CHX1128" s="43"/>
      <c r="CHY1128" s="43"/>
      <c r="CHZ1128" s="43"/>
      <c r="CIA1128" s="43"/>
      <c r="CIB1128" s="43"/>
      <c r="CIC1128" s="43"/>
      <c r="CID1128" s="43"/>
      <c r="CIE1128" s="43"/>
      <c r="CIF1128" s="43"/>
      <c r="CIG1128" s="43"/>
      <c r="CIH1128" s="43"/>
      <c r="CII1128" s="43"/>
      <c r="CIJ1128" s="43"/>
      <c r="CIK1128" s="43"/>
      <c r="CIL1128" s="43"/>
      <c r="CIM1128" s="43"/>
      <c r="CIN1128" s="43"/>
      <c r="CIO1128" s="43"/>
      <c r="CIP1128" s="43"/>
      <c r="CIQ1128" s="43"/>
      <c r="CIR1128" s="43"/>
      <c r="CIS1128" s="43"/>
      <c r="CIT1128" s="43"/>
      <c r="CIU1128" s="43"/>
      <c r="CIV1128" s="43"/>
      <c r="CIW1128" s="43"/>
      <c r="CIX1128" s="43"/>
      <c r="CIY1128" s="43"/>
      <c r="CIZ1128" s="43"/>
      <c r="CJA1128" s="43"/>
      <c r="CJB1128" s="43"/>
      <c r="CJC1128" s="43"/>
      <c r="CJD1128" s="43"/>
      <c r="CJE1128" s="43"/>
      <c r="CJF1128" s="43"/>
      <c r="CJG1128" s="43"/>
      <c r="CJH1128" s="43"/>
      <c r="CJI1128" s="43"/>
      <c r="CJJ1128" s="43"/>
      <c r="CJK1128" s="43"/>
      <c r="CJL1128" s="43"/>
      <c r="CJM1128" s="43"/>
      <c r="CJN1128" s="43"/>
      <c r="CJO1128" s="43"/>
      <c r="CJP1128" s="43"/>
      <c r="CJQ1128" s="43"/>
      <c r="CJR1128" s="43"/>
      <c r="CJS1128" s="43"/>
      <c r="CJT1128" s="43"/>
      <c r="CJU1128" s="43"/>
      <c r="CJV1128" s="43"/>
      <c r="CJW1128" s="43"/>
      <c r="CJX1128" s="43"/>
      <c r="CJY1128" s="43"/>
      <c r="CJZ1128" s="43"/>
      <c r="CKA1128" s="43"/>
      <c r="CKB1128" s="43"/>
      <c r="CKC1128" s="43"/>
      <c r="CKD1128" s="43"/>
      <c r="CKE1128" s="43"/>
      <c r="CKF1128" s="43"/>
      <c r="CKG1128" s="43"/>
      <c r="CKH1128" s="43"/>
      <c r="CKI1128" s="43"/>
      <c r="CKJ1128" s="43"/>
      <c r="CKK1128" s="43"/>
      <c r="CKL1128" s="43"/>
      <c r="CKM1128" s="43"/>
      <c r="CKN1128" s="43"/>
      <c r="CKO1128" s="43"/>
      <c r="CKP1128" s="43"/>
      <c r="CKQ1128" s="43"/>
      <c r="CKR1128" s="43"/>
      <c r="CKS1128" s="43"/>
      <c r="CKT1128" s="43"/>
      <c r="CKU1128" s="43"/>
      <c r="CKV1128" s="43"/>
      <c r="CKW1128" s="43"/>
      <c r="CKX1128" s="43"/>
      <c r="CKY1128" s="43"/>
      <c r="CKZ1128" s="43"/>
      <c r="CLA1128" s="43"/>
      <c r="CLB1128" s="43"/>
      <c r="CLC1128" s="43"/>
      <c r="CLD1128" s="43"/>
      <c r="CLE1128" s="43"/>
      <c r="CLF1128" s="43"/>
      <c r="CLG1128" s="43"/>
      <c r="CLH1128" s="43"/>
      <c r="CLI1128" s="43"/>
      <c r="CLJ1128" s="43"/>
      <c r="CLK1128" s="43"/>
      <c r="CLL1128" s="43"/>
      <c r="CLM1128" s="43"/>
      <c r="CLN1128" s="43"/>
      <c r="CLO1128" s="43"/>
      <c r="CLP1128" s="43"/>
      <c r="CLQ1128" s="43"/>
      <c r="CLR1128" s="43"/>
      <c r="CLS1128" s="43"/>
      <c r="CLT1128" s="43"/>
      <c r="CLU1128" s="43"/>
      <c r="CLV1128" s="43"/>
      <c r="CLW1128" s="43"/>
      <c r="CLX1128" s="43"/>
      <c r="CLY1128" s="43"/>
      <c r="CLZ1128" s="43"/>
      <c r="CMA1128" s="43"/>
      <c r="CMB1128" s="43"/>
      <c r="CMC1128" s="43"/>
      <c r="CMD1128" s="43"/>
      <c r="CME1128" s="43"/>
      <c r="CMF1128" s="43"/>
      <c r="CMG1128" s="43"/>
      <c r="CMH1128" s="43"/>
      <c r="CMI1128" s="43"/>
      <c r="CMJ1128" s="43"/>
      <c r="CMK1128" s="43"/>
      <c r="CML1128" s="43"/>
      <c r="CMM1128" s="43"/>
      <c r="CMN1128" s="43"/>
      <c r="CMO1128" s="43"/>
      <c r="CMP1128" s="43"/>
      <c r="CMQ1128" s="43"/>
      <c r="CMR1128" s="43"/>
      <c r="CMS1128" s="43"/>
      <c r="CMT1128" s="43"/>
      <c r="CMU1128" s="43"/>
      <c r="CMV1128" s="43"/>
      <c r="CMW1128" s="43"/>
      <c r="CMX1128" s="43"/>
      <c r="CMY1128" s="43"/>
      <c r="CMZ1128" s="43"/>
      <c r="CNA1128" s="43"/>
      <c r="CNB1128" s="43"/>
      <c r="CNC1128" s="43"/>
      <c r="CND1128" s="43"/>
      <c r="CNE1128" s="43"/>
      <c r="CNF1128" s="43"/>
      <c r="CNG1128" s="43"/>
      <c r="CNH1128" s="43"/>
      <c r="CNI1128" s="43"/>
      <c r="CNJ1128" s="43"/>
      <c r="CNK1128" s="43"/>
      <c r="CNL1128" s="43"/>
      <c r="CNM1128" s="43"/>
      <c r="CNN1128" s="43"/>
      <c r="CNO1128" s="43"/>
      <c r="CNP1128" s="43"/>
      <c r="CNQ1128" s="43"/>
      <c r="CNR1128" s="43"/>
      <c r="CNS1128" s="43"/>
      <c r="CNT1128" s="43"/>
      <c r="CNU1128" s="43"/>
      <c r="CNV1128" s="43"/>
      <c r="CNW1128" s="43"/>
      <c r="CNX1128" s="43"/>
      <c r="CNY1128" s="43"/>
      <c r="CNZ1128" s="43"/>
      <c r="COA1128" s="43"/>
      <c r="COB1128" s="43"/>
      <c r="COC1128" s="43"/>
      <c r="COD1128" s="43"/>
      <c r="COE1128" s="43"/>
      <c r="COF1128" s="43"/>
      <c r="COG1128" s="43"/>
      <c r="COH1128" s="43"/>
      <c r="COI1128" s="43"/>
      <c r="COJ1128" s="43"/>
      <c r="COK1128" s="43"/>
      <c r="COL1128" s="43"/>
      <c r="COM1128" s="43"/>
      <c r="CON1128" s="43"/>
      <c r="COO1128" s="43"/>
      <c r="COP1128" s="43"/>
      <c r="COQ1128" s="43"/>
      <c r="COR1128" s="43"/>
      <c r="COS1128" s="43"/>
      <c r="COT1128" s="43"/>
      <c r="COU1128" s="43"/>
      <c r="COV1128" s="43"/>
      <c r="COW1128" s="43"/>
      <c r="COX1128" s="43"/>
      <c r="COY1128" s="43"/>
      <c r="COZ1128" s="43"/>
      <c r="CPA1128" s="43"/>
      <c r="CPB1128" s="43"/>
      <c r="CPC1128" s="43"/>
      <c r="CPD1128" s="43"/>
      <c r="CPE1128" s="43"/>
      <c r="CPF1128" s="43"/>
      <c r="CPG1128" s="43"/>
      <c r="CPH1128" s="43"/>
      <c r="CPI1128" s="43"/>
      <c r="CPJ1128" s="43"/>
      <c r="CPK1128" s="43"/>
      <c r="CPL1128" s="43"/>
      <c r="CPM1128" s="43"/>
      <c r="CPN1128" s="43"/>
      <c r="CPO1128" s="43"/>
      <c r="CPP1128" s="43"/>
      <c r="CPQ1128" s="43"/>
      <c r="CPR1128" s="43"/>
      <c r="CPS1128" s="43"/>
      <c r="CPT1128" s="43"/>
      <c r="CPU1128" s="43"/>
      <c r="CPV1128" s="43"/>
      <c r="CPW1128" s="43"/>
      <c r="CPX1128" s="43"/>
      <c r="CPY1128" s="43"/>
      <c r="CPZ1128" s="43"/>
      <c r="CQA1128" s="43"/>
      <c r="CQB1128" s="43"/>
      <c r="CQC1128" s="43"/>
      <c r="CQD1128" s="43"/>
      <c r="CQE1128" s="43"/>
      <c r="CQF1128" s="43"/>
      <c r="CQG1128" s="43"/>
      <c r="CQH1128" s="43"/>
      <c r="CQI1128" s="43"/>
      <c r="CQJ1128" s="43"/>
      <c r="CQK1128" s="43"/>
      <c r="CQL1128" s="43"/>
      <c r="CQM1128" s="43"/>
      <c r="CQN1128" s="43"/>
      <c r="CQO1128" s="43"/>
      <c r="CQP1128" s="43"/>
      <c r="CQQ1128" s="43"/>
      <c r="CQR1128" s="43"/>
      <c r="CQS1128" s="43"/>
      <c r="CQT1128" s="43"/>
      <c r="CQU1128" s="43"/>
      <c r="CQV1128" s="43"/>
      <c r="CQW1128" s="43"/>
      <c r="CQX1128" s="43"/>
      <c r="CQY1128" s="43"/>
      <c r="CQZ1128" s="43"/>
      <c r="CRA1128" s="43"/>
      <c r="CRB1128" s="43"/>
      <c r="CRC1128" s="43"/>
      <c r="CRD1128" s="43"/>
      <c r="CRE1128" s="43"/>
      <c r="CRF1128" s="43"/>
      <c r="CRG1128" s="43"/>
      <c r="CRH1128" s="43"/>
      <c r="CRI1128" s="43"/>
      <c r="CRJ1128" s="43"/>
      <c r="CRK1128" s="43"/>
      <c r="CRL1128" s="43"/>
      <c r="CRM1128" s="43"/>
      <c r="CRN1128" s="43"/>
      <c r="CRO1128" s="43"/>
      <c r="CRP1128" s="43"/>
      <c r="CRQ1128" s="43"/>
      <c r="CRR1128" s="43"/>
      <c r="CRS1128" s="43"/>
      <c r="CRT1128" s="43"/>
      <c r="CRU1128" s="43"/>
      <c r="CRV1128" s="43"/>
      <c r="CRW1128" s="43"/>
      <c r="CRX1128" s="43"/>
      <c r="CRY1128" s="43"/>
      <c r="CRZ1128" s="43"/>
      <c r="CSA1128" s="43"/>
      <c r="CSB1128" s="43"/>
      <c r="CSC1128" s="43"/>
      <c r="CSD1128" s="43"/>
      <c r="CSE1128" s="43"/>
      <c r="CSF1128" s="43"/>
      <c r="CSG1128" s="43"/>
      <c r="CSH1128" s="43"/>
      <c r="CSI1128" s="43"/>
      <c r="CSJ1128" s="43"/>
      <c r="CSK1128" s="43"/>
      <c r="CSL1128" s="43"/>
      <c r="CSM1128" s="43"/>
      <c r="CSN1128" s="43"/>
      <c r="CSO1128" s="43"/>
      <c r="CSP1128" s="43"/>
      <c r="CSQ1128" s="43"/>
      <c r="CSR1128" s="43"/>
      <c r="CSS1128" s="43"/>
      <c r="CST1128" s="43"/>
      <c r="CSU1128" s="43"/>
      <c r="CSV1128" s="43"/>
      <c r="CSW1128" s="43"/>
      <c r="CSX1128" s="43"/>
      <c r="CSY1128" s="43"/>
      <c r="CSZ1128" s="43"/>
      <c r="CTA1128" s="43"/>
      <c r="CTB1128" s="43"/>
      <c r="CTC1128" s="43"/>
      <c r="CTD1128" s="43"/>
      <c r="CTE1128" s="43"/>
      <c r="CTF1128" s="43"/>
      <c r="CTG1128" s="43"/>
      <c r="CTH1128" s="43"/>
      <c r="CTI1128" s="43"/>
      <c r="CTJ1128" s="43"/>
      <c r="CTK1128" s="43"/>
      <c r="CTL1128" s="43"/>
      <c r="CTM1128" s="43"/>
      <c r="CTN1128" s="43"/>
      <c r="CTO1128" s="43"/>
      <c r="CTP1128" s="43"/>
      <c r="CTQ1128" s="43"/>
      <c r="CTR1128" s="43"/>
      <c r="CTS1128" s="43"/>
      <c r="CTT1128" s="43"/>
      <c r="CTU1128" s="43"/>
      <c r="CTV1128" s="43"/>
      <c r="CTW1128" s="43"/>
      <c r="CTX1128" s="43"/>
      <c r="CTY1128" s="43"/>
      <c r="CTZ1128" s="43"/>
      <c r="CUA1128" s="43"/>
      <c r="CUB1128" s="43"/>
      <c r="CUC1128" s="43"/>
      <c r="CUD1128" s="43"/>
      <c r="CUE1128" s="43"/>
      <c r="CUF1128" s="43"/>
      <c r="CUG1128" s="43"/>
      <c r="CUH1128" s="43"/>
      <c r="CUI1128" s="43"/>
      <c r="CUJ1128" s="43"/>
      <c r="CUK1128" s="43"/>
      <c r="CUL1128" s="43"/>
      <c r="CUM1128" s="43"/>
      <c r="CUN1128" s="43"/>
      <c r="CUO1128" s="43"/>
      <c r="CUP1128" s="43"/>
      <c r="CUQ1128" s="43"/>
      <c r="CUR1128" s="43"/>
      <c r="CUS1128" s="43"/>
      <c r="CUT1128" s="43"/>
      <c r="CUU1128" s="43"/>
      <c r="CUV1128" s="43"/>
      <c r="CUW1128" s="43"/>
      <c r="CUX1128" s="43"/>
      <c r="CUY1128" s="43"/>
      <c r="CUZ1128" s="43"/>
      <c r="CVA1128" s="43"/>
      <c r="CVB1128" s="43"/>
      <c r="CVC1128" s="43"/>
      <c r="CVD1128" s="43"/>
      <c r="CVE1128" s="43"/>
      <c r="CVF1128" s="43"/>
      <c r="CVG1128" s="43"/>
      <c r="CVH1128" s="43"/>
      <c r="CVI1128" s="43"/>
      <c r="CVJ1128" s="43"/>
      <c r="CVK1128" s="43"/>
      <c r="CVL1128" s="43"/>
      <c r="CVM1128" s="43"/>
      <c r="CVN1128" s="43"/>
      <c r="CVO1128" s="43"/>
      <c r="CVP1128" s="43"/>
      <c r="CVQ1128" s="43"/>
      <c r="CVR1128" s="43"/>
      <c r="CVS1128" s="43"/>
      <c r="CVT1128" s="43"/>
      <c r="CVU1128" s="43"/>
      <c r="CVV1128" s="43"/>
      <c r="CVW1128" s="43"/>
      <c r="CVX1128" s="43"/>
      <c r="CVY1128" s="43"/>
      <c r="CVZ1128" s="43"/>
      <c r="CWA1128" s="43"/>
      <c r="CWB1128" s="43"/>
      <c r="CWC1128" s="43"/>
      <c r="CWD1128" s="43"/>
      <c r="CWE1128" s="43"/>
      <c r="CWF1128" s="43"/>
      <c r="CWG1128" s="43"/>
      <c r="CWH1128" s="43"/>
      <c r="CWI1128" s="43"/>
      <c r="CWJ1128" s="43"/>
      <c r="CWK1128" s="43"/>
      <c r="CWL1128" s="43"/>
      <c r="CWM1128" s="43"/>
      <c r="CWN1128" s="43"/>
      <c r="CWO1128" s="43"/>
      <c r="CWP1128" s="43"/>
      <c r="CWQ1128" s="43"/>
      <c r="CWR1128" s="43"/>
      <c r="CWS1128" s="43"/>
      <c r="CWT1128" s="43"/>
      <c r="CWU1128" s="43"/>
      <c r="CWV1128" s="43"/>
      <c r="CWW1128" s="43"/>
      <c r="CWX1128" s="43"/>
      <c r="CWY1128" s="43"/>
      <c r="CWZ1128" s="43"/>
      <c r="CXA1128" s="43"/>
      <c r="CXB1128" s="43"/>
      <c r="CXC1128" s="43"/>
      <c r="CXD1128" s="43"/>
      <c r="CXE1128" s="43"/>
      <c r="CXF1128" s="43"/>
      <c r="CXG1128" s="43"/>
      <c r="CXH1128" s="43"/>
      <c r="CXI1128" s="43"/>
      <c r="CXJ1128" s="43"/>
      <c r="CXK1128" s="43"/>
      <c r="CXL1128" s="43"/>
      <c r="CXM1128" s="43"/>
      <c r="CXN1128" s="43"/>
      <c r="CXO1128" s="43"/>
      <c r="CXP1128" s="43"/>
      <c r="CXQ1128" s="43"/>
      <c r="CXR1128" s="43"/>
      <c r="CXS1128" s="43"/>
      <c r="CXT1128" s="43"/>
      <c r="CXU1128" s="43"/>
      <c r="CXV1128" s="43"/>
      <c r="CXW1128" s="43"/>
      <c r="CXX1128" s="43"/>
      <c r="CXY1128" s="43"/>
      <c r="CXZ1128" s="43"/>
      <c r="CYA1128" s="43"/>
      <c r="CYB1128" s="43"/>
      <c r="CYC1128" s="43"/>
      <c r="CYD1128" s="43"/>
      <c r="CYE1128" s="43"/>
      <c r="CYF1128" s="43"/>
      <c r="CYG1128" s="43"/>
      <c r="CYH1128" s="43"/>
      <c r="CYI1128" s="43"/>
      <c r="CYJ1128" s="43"/>
      <c r="CYK1128" s="43"/>
      <c r="CYL1128" s="43"/>
      <c r="CYM1128" s="43"/>
      <c r="CYN1128" s="43"/>
      <c r="CYO1128" s="43"/>
      <c r="CYP1128" s="43"/>
      <c r="CYQ1128" s="43"/>
      <c r="CYR1128" s="43"/>
      <c r="CYS1128" s="43"/>
      <c r="CYT1128" s="43"/>
      <c r="CYU1128" s="43"/>
      <c r="CYV1128" s="43"/>
      <c r="CYW1128" s="43"/>
      <c r="CYX1128" s="43"/>
      <c r="CYY1128" s="43"/>
      <c r="CYZ1128" s="43"/>
      <c r="CZA1128" s="43"/>
      <c r="CZB1128" s="43"/>
      <c r="CZC1128" s="43"/>
      <c r="CZD1128" s="43"/>
      <c r="CZE1128" s="43"/>
      <c r="CZF1128" s="43"/>
      <c r="CZG1128" s="43"/>
      <c r="CZH1128" s="43"/>
      <c r="CZI1128" s="43"/>
      <c r="CZJ1128" s="43"/>
      <c r="CZK1128" s="43"/>
      <c r="CZL1128" s="43"/>
      <c r="CZM1128" s="43"/>
      <c r="CZN1128" s="43"/>
      <c r="CZO1128" s="43"/>
      <c r="CZP1128" s="43"/>
      <c r="CZQ1128" s="43"/>
      <c r="CZR1128" s="43"/>
      <c r="CZS1128" s="43"/>
      <c r="CZT1128" s="43"/>
      <c r="CZU1128" s="43"/>
      <c r="CZV1128" s="43"/>
      <c r="CZW1128" s="43"/>
      <c r="CZX1128" s="43"/>
      <c r="CZY1128" s="43"/>
      <c r="CZZ1128" s="43"/>
      <c r="DAA1128" s="43"/>
      <c r="DAB1128" s="43"/>
      <c r="DAC1128" s="43"/>
      <c r="DAD1128" s="43"/>
      <c r="DAE1128" s="43"/>
      <c r="DAF1128" s="43"/>
      <c r="DAG1128" s="43"/>
      <c r="DAH1128" s="43"/>
      <c r="DAI1128" s="43"/>
      <c r="DAJ1128" s="43"/>
      <c r="DAK1128" s="43"/>
      <c r="DAL1128" s="43"/>
      <c r="DAM1128" s="43"/>
      <c r="DAN1128" s="43"/>
      <c r="DAO1128" s="43"/>
      <c r="DAP1128" s="43"/>
      <c r="DAQ1128" s="43"/>
      <c r="DAR1128" s="43"/>
      <c r="DAS1128" s="43"/>
      <c r="DAT1128" s="43"/>
      <c r="DAU1128" s="43"/>
      <c r="DAV1128" s="43"/>
      <c r="DAW1128" s="43"/>
      <c r="DAX1128" s="43"/>
      <c r="DAY1128" s="43"/>
      <c r="DAZ1128" s="43"/>
      <c r="DBA1128" s="43"/>
      <c r="DBB1128" s="43"/>
      <c r="DBC1128" s="43"/>
      <c r="DBD1128" s="43"/>
      <c r="DBE1128" s="43"/>
      <c r="DBF1128" s="43"/>
      <c r="DBG1128" s="43"/>
      <c r="DBH1128" s="43"/>
      <c r="DBI1128" s="43"/>
      <c r="DBJ1128" s="43"/>
      <c r="DBK1128" s="43"/>
      <c r="DBL1128" s="43"/>
      <c r="DBM1128" s="43"/>
      <c r="DBN1128" s="43"/>
      <c r="DBO1128" s="43"/>
      <c r="DBP1128" s="43"/>
      <c r="DBQ1128" s="43"/>
      <c r="DBR1128" s="43"/>
      <c r="DBS1128" s="43"/>
      <c r="DBT1128" s="43"/>
      <c r="DBU1128" s="43"/>
      <c r="DBV1128" s="43"/>
      <c r="DBW1128" s="43"/>
      <c r="DBX1128" s="43"/>
      <c r="DBY1128" s="43"/>
      <c r="DBZ1128" s="43"/>
      <c r="DCA1128" s="43"/>
      <c r="DCB1128" s="43"/>
      <c r="DCC1128" s="43"/>
      <c r="DCD1128" s="43"/>
      <c r="DCE1128" s="43"/>
      <c r="DCF1128" s="43"/>
      <c r="DCG1128" s="43"/>
      <c r="DCH1128" s="43"/>
      <c r="DCI1128" s="43"/>
      <c r="DCJ1128" s="43"/>
      <c r="DCK1128" s="43"/>
      <c r="DCL1128" s="43"/>
      <c r="DCM1128" s="43"/>
      <c r="DCN1128" s="43"/>
      <c r="DCO1128" s="43"/>
      <c r="DCP1128" s="43"/>
      <c r="DCQ1128" s="43"/>
      <c r="DCR1128" s="43"/>
      <c r="DCS1128" s="43"/>
      <c r="DCT1128" s="43"/>
      <c r="DCU1128" s="43"/>
      <c r="DCV1128" s="43"/>
      <c r="DCW1128" s="43"/>
      <c r="DCX1128" s="43"/>
      <c r="DCY1128" s="43"/>
      <c r="DCZ1128" s="43"/>
      <c r="DDA1128" s="43"/>
      <c r="DDB1128" s="43"/>
      <c r="DDC1128" s="43"/>
      <c r="DDD1128" s="43"/>
      <c r="DDE1128" s="43"/>
      <c r="DDF1128" s="43"/>
      <c r="DDG1128" s="43"/>
      <c r="DDH1128" s="43"/>
      <c r="DDI1128" s="43"/>
      <c r="DDJ1128" s="43"/>
      <c r="DDK1128" s="43"/>
      <c r="DDL1128" s="43"/>
      <c r="DDM1128" s="43"/>
      <c r="DDN1128" s="43"/>
      <c r="DDO1128" s="43"/>
      <c r="DDP1128" s="43"/>
      <c r="DDQ1128" s="43"/>
      <c r="DDR1128" s="43"/>
      <c r="DDS1128" s="43"/>
      <c r="DDT1128" s="43"/>
      <c r="DDU1128" s="43"/>
      <c r="DDV1128" s="43"/>
      <c r="DDW1128" s="43"/>
      <c r="DDX1128" s="43"/>
      <c r="DDY1128" s="43"/>
      <c r="DDZ1128" s="43"/>
      <c r="DEA1128" s="43"/>
      <c r="DEB1128" s="43"/>
      <c r="DEC1128" s="43"/>
      <c r="DED1128" s="43"/>
      <c r="DEE1128" s="43"/>
      <c r="DEF1128" s="43"/>
      <c r="DEG1128" s="43"/>
      <c r="DEH1128" s="43"/>
      <c r="DEI1128" s="43"/>
      <c r="DEJ1128" s="43"/>
      <c r="DEK1128" s="43"/>
      <c r="DEL1128" s="43"/>
      <c r="DEM1128" s="43"/>
      <c r="DEN1128" s="43"/>
      <c r="DEO1128" s="43"/>
      <c r="DEP1128" s="43"/>
      <c r="DEQ1128" s="43"/>
      <c r="DER1128" s="43"/>
      <c r="DES1128" s="43"/>
      <c r="DET1128" s="43"/>
      <c r="DEU1128" s="43"/>
      <c r="DEV1128" s="43"/>
      <c r="DEW1128" s="43"/>
      <c r="DEX1128" s="43"/>
      <c r="DEY1128" s="43"/>
      <c r="DEZ1128" s="43"/>
      <c r="DFA1128" s="43"/>
      <c r="DFB1128" s="43"/>
      <c r="DFC1128" s="43"/>
      <c r="DFD1128" s="43"/>
      <c r="DFE1128" s="43"/>
      <c r="DFF1128" s="43"/>
      <c r="DFG1128" s="43"/>
      <c r="DFH1128" s="43"/>
      <c r="DFI1128" s="43"/>
      <c r="DFJ1128" s="43"/>
      <c r="DFK1128" s="43"/>
      <c r="DFL1128" s="43"/>
      <c r="DFM1128" s="43"/>
      <c r="DFN1128" s="43"/>
      <c r="DFO1128" s="43"/>
      <c r="DFP1128" s="43"/>
      <c r="DFQ1128" s="43"/>
      <c r="DFR1128" s="43"/>
      <c r="DFS1128" s="43"/>
      <c r="DFT1128" s="43"/>
      <c r="DFU1128" s="43"/>
      <c r="DFV1128" s="43"/>
      <c r="DFW1128" s="43"/>
      <c r="DFX1128" s="43"/>
      <c r="DFY1128" s="43"/>
      <c r="DFZ1128" s="43"/>
      <c r="DGA1128" s="43"/>
      <c r="DGB1128" s="43"/>
      <c r="DGC1128" s="43"/>
      <c r="DGD1128" s="43"/>
      <c r="DGE1128" s="43"/>
      <c r="DGF1128" s="43"/>
      <c r="DGG1128" s="43"/>
      <c r="DGH1128" s="43"/>
      <c r="DGI1128" s="43"/>
      <c r="DGJ1128" s="43"/>
      <c r="DGK1128" s="43"/>
      <c r="DGL1128" s="43"/>
      <c r="DGM1128" s="43"/>
      <c r="DGN1128" s="43"/>
      <c r="DGO1128" s="43"/>
      <c r="DGP1128" s="43"/>
      <c r="DGQ1128" s="43"/>
      <c r="DGR1128" s="43"/>
      <c r="DGS1128" s="43"/>
      <c r="DGT1128" s="43"/>
      <c r="DGU1128" s="43"/>
      <c r="DGV1128" s="43"/>
      <c r="DGW1128" s="43"/>
      <c r="DGX1128" s="43"/>
      <c r="DGY1128" s="43"/>
      <c r="DGZ1128" s="43"/>
      <c r="DHA1128" s="43"/>
      <c r="DHB1128" s="43"/>
      <c r="DHC1128" s="43"/>
      <c r="DHD1128" s="43"/>
      <c r="DHE1128" s="43"/>
      <c r="DHF1128" s="43"/>
      <c r="DHG1128" s="43"/>
      <c r="DHH1128" s="43"/>
      <c r="DHI1128" s="43"/>
      <c r="DHJ1128" s="43"/>
      <c r="DHK1128" s="43"/>
      <c r="DHL1128" s="43"/>
      <c r="DHM1128" s="43"/>
      <c r="DHN1128" s="43"/>
      <c r="DHO1128" s="43"/>
      <c r="DHP1128" s="43"/>
      <c r="DHQ1128" s="43"/>
      <c r="DHR1128" s="43"/>
      <c r="DHS1128" s="43"/>
      <c r="DHT1128" s="43"/>
      <c r="DHU1128" s="43"/>
      <c r="DHV1128" s="43"/>
      <c r="DHW1128" s="43"/>
      <c r="DHX1128" s="43"/>
      <c r="DHY1128" s="43"/>
      <c r="DHZ1128" s="43"/>
      <c r="DIA1128" s="43"/>
      <c r="DIB1128" s="43"/>
      <c r="DIC1128" s="43"/>
      <c r="DID1128" s="43"/>
      <c r="DIE1128" s="43"/>
      <c r="DIF1128" s="43"/>
      <c r="DIG1128" s="43"/>
      <c r="DIH1128" s="43"/>
      <c r="DII1128" s="43"/>
      <c r="DIJ1128" s="43"/>
      <c r="DIK1128" s="43"/>
      <c r="DIL1128" s="43"/>
      <c r="DIM1128" s="43"/>
      <c r="DIN1128" s="43"/>
      <c r="DIO1128" s="43"/>
      <c r="DIP1128" s="43"/>
      <c r="DIQ1128" s="43"/>
      <c r="DIR1128" s="43"/>
      <c r="DIS1128" s="43"/>
      <c r="DIT1128" s="43"/>
      <c r="DIU1128" s="43"/>
      <c r="DIV1128" s="43"/>
      <c r="DIW1128" s="43"/>
      <c r="DIX1128" s="43"/>
      <c r="DIY1128" s="43"/>
      <c r="DIZ1128" s="43"/>
      <c r="DJA1128" s="43"/>
      <c r="DJB1128" s="43"/>
      <c r="DJC1128" s="43"/>
      <c r="DJD1128" s="43"/>
      <c r="DJE1128" s="43"/>
      <c r="DJF1128" s="43"/>
      <c r="DJG1128" s="43"/>
      <c r="DJH1128" s="43"/>
      <c r="DJI1128" s="43"/>
      <c r="DJJ1128" s="43"/>
      <c r="DJK1128" s="43"/>
      <c r="DJL1128" s="43"/>
      <c r="DJM1128" s="43"/>
      <c r="DJN1128" s="43"/>
      <c r="DJO1128" s="43"/>
      <c r="DJP1128" s="43"/>
      <c r="DJQ1128" s="43"/>
      <c r="DJR1128" s="43"/>
      <c r="DJS1128" s="43"/>
      <c r="DJT1128" s="43"/>
      <c r="DJU1128" s="43"/>
      <c r="DJV1128" s="43"/>
      <c r="DJW1128" s="43"/>
      <c r="DJX1128" s="43"/>
      <c r="DJY1128" s="43"/>
      <c r="DJZ1128" s="43"/>
      <c r="DKA1128" s="43"/>
      <c r="DKB1128" s="43"/>
      <c r="DKC1128" s="43"/>
      <c r="DKD1128" s="43"/>
      <c r="DKE1128" s="43"/>
      <c r="DKF1128" s="43"/>
      <c r="DKG1128" s="43"/>
      <c r="DKH1128" s="43"/>
      <c r="DKI1128" s="43"/>
      <c r="DKJ1128" s="43"/>
      <c r="DKK1128" s="43"/>
      <c r="DKL1128" s="43"/>
      <c r="DKM1128" s="43"/>
      <c r="DKN1128" s="43"/>
      <c r="DKO1128" s="43"/>
      <c r="DKP1128" s="43"/>
      <c r="DKQ1128" s="43"/>
      <c r="DKR1128" s="43"/>
      <c r="DKS1128" s="43"/>
      <c r="DKT1128" s="43"/>
      <c r="DKU1128" s="43"/>
      <c r="DKV1128" s="43"/>
      <c r="DKW1128" s="43"/>
      <c r="DKX1128" s="43"/>
      <c r="DKY1128" s="43"/>
      <c r="DKZ1128" s="43"/>
      <c r="DLA1128" s="43"/>
      <c r="DLB1128" s="43"/>
      <c r="DLC1128" s="43"/>
      <c r="DLD1128" s="43"/>
      <c r="DLE1128" s="43"/>
      <c r="DLF1128" s="43"/>
      <c r="DLG1128" s="43"/>
      <c r="DLH1128" s="43"/>
      <c r="DLI1128" s="43"/>
      <c r="DLJ1128" s="43"/>
      <c r="DLK1128" s="43"/>
      <c r="DLL1128" s="43"/>
      <c r="DLM1128" s="43"/>
      <c r="DLN1128" s="43"/>
      <c r="DLO1128" s="43"/>
      <c r="DLP1128" s="43"/>
      <c r="DLQ1128" s="43"/>
      <c r="DLR1128" s="43"/>
      <c r="DLS1128" s="43"/>
      <c r="DLT1128" s="43"/>
      <c r="DLU1128" s="43"/>
      <c r="DLV1128" s="43"/>
      <c r="DLW1128" s="43"/>
      <c r="DLX1128" s="43"/>
      <c r="DLY1128" s="43"/>
      <c r="DLZ1128" s="43"/>
      <c r="DMA1128" s="43"/>
      <c r="DMB1128" s="43"/>
      <c r="DMC1128" s="43"/>
      <c r="DMD1128" s="43"/>
      <c r="DME1128" s="43"/>
      <c r="DMF1128" s="43"/>
      <c r="DMG1128" s="43"/>
      <c r="DMH1128" s="43"/>
      <c r="DMI1128" s="43"/>
      <c r="DMJ1128" s="43"/>
      <c r="DMK1128" s="43"/>
      <c r="DML1128" s="43"/>
      <c r="DMM1128" s="43"/>
      <c r="DMN1128" s="43"/>
      <c r="DMO1128" s="43"/>
      <c r="DMP1128" s="43"/>
      <c r="DMQ1128" s="43"/>
      <c r="DMR1128" s="43"/>
      <c r="DMS1128" s="43"/>
      <c r="DMT1128" s="43"/>
      <c r="DMU1128" s="43"/>
      <c r="DMV1128" s="43"/>
      <c r="DMW1128" s="43"/>
      <c r="DMX1128" s="43"/>
      <c r="DMY1128" s="43"/>
      <c r="DMZ1128" s="43"/>
      <c r="DNA1128" s="43"/>
      <c r="DNB1128" s="43"/>
      <c r="DNC1128" s="43"/>
      <c r="DND1128" s="43"/>
      <c r="DNE1128" s="43"/>
      <c r="DNF1128" s="43"/>
      <c r="DNG1128" s="43"/>
      <c r="DNH1128" s="43"/>
      <c r="DNI1128" s="43"/>
      <c r="DNJ1128" s="43"/>
      <c r="DNK1128" s="43"/>
      <c r="DNL1128" s="43"/>
      <c r="DNM1128" s="43"/>
      <c r="DNN1128" s="43"/>
      <c r="DNO1128" s="43"/>
      <c r="DNP1128" s="43"/>
      <c r="DNQ1128" s="43"/>
      <c r="DNR1128" s="43"/>
      <c r="DNS1128" s="43"/>
      <c r="DNT1128" s="43"/>
      <c r="DNU1128" s="43"/>
      <c r="DNV1128" s="43"/>
      <c r="DNW1128" s="43"/>
      <c r="DNX1128" s="43"/>
      <c r="DNY1128" s="43"/>
      <c r="DNZ1128" s="43"/>
      <c r="DOA1128" s="43"/>
      <c r="DOB1128" s="43"/>
      <c r="DOC1128" s="43"/>
      <c r="DOD1128" s="43"/>
      <c r="DOE1128" s="43"/>
      <c r="DOF1128" s="43"/>
      <c r="DOG1128" s="43"/>
      <c r="DOH1128" s="43"/>
      <c r="DOI1128" s="43"/>
      <c r="DOJ1128" s="43"/>
      <c r="DOK1128" s="43"/>
      <c r="DOL1128" s="43"/>
      <c r="DOM1128" s="43"/>
      <c r="DON1128" s="43"/>
      <c r="DOO1128" s="43"/>
      <c r="DOP1128" s="43"/>
      <c r="DOQ1128" s="43"/>
      <c r="DOR1128" s="43"/>
      <c r="DOS1128" s="43"/>
      <c r="DOT1128" s="43"/>
      <c r="DOU1128" s="43"/>
      <c r="DOV1128" s="43"/>
      <c r="DOW1128" s="43"/>
      <c r="DOX1128" s="43"/>
      <c r="DOY1128" s="43"/>
      <c r="DOZ1128" s="43"/>
      <c r="DPA1128" s="43"/>
      <c r="DPB1128" s="43"/>
      <c r="DPC1128" s="43"/>
      <c r="DPD1128" s="43"/>
      <c r="DPE1128" s="43"/>
      <c r="DPF1128" s="43"/>
      <c r="DPG1128" s="43"/>
      <c r="DPH1128" s="43"/>
      <c r="DPI1128" s="43"/>
      <c r="DPJ1128" s="43"/>
      <c r="DPK1128" s="43"/>
      <c r="DPL1128" s="43"/>
      <c r="DPM1128" s="43"/>
      <c r="DPN1128" s="43"/>
      <c r="DPO1128" s="43"/>
      <c r="DPP1128" s="43"/>
      <c r="DPQ1128" s="43"/>
      <c r="DPR1128" s="43"/>
      <c r="DPS1128" s="43"/>
      <c r="DPT1128" s="43"/>
      <c r="DPU1128" s="43"/>
      <c r="DPV1128" s="43"/>
      <c r="DPW1128" s="43"/>
      <c r="DPX1128" s="43"/>
      <c r="DPY1128" s="43"/>
      <c r="DPZ1128" s="43"/>
      <c r="DQA1128" s="43"/>
      <c r="DQB1128" s="43"/>
      <c r="DQC1128" s="43"/>
      <c r="DQD1128" s="43"/>
      <c r="DQE1128" s="43"/>
      <c r="DQF1128" s="43"/>
      <c r="DQG1128" s="43"/>
      <c r="DQH1128" s="43"/>
      <c r="DQI1128" s="43"/>
      <c r="DQJ1128" s="43"/>
      <c r="DQK1128" s="43"/>
      <c r="DQL1128" s="43"/>
      <c r="DQM1128" s="43"/>
      <c r="DQN1128" s="43"/>
      <c r="DQO1128" s="43"/>
      <c r="DQP1128" s="43"/>
      <c r="DQQ1128" s="43"/>
      <c r="DQR1128" s="43"/>
      <c r="DQS1128" s="43"/>
      <c r="DQT1128" s="43"/>
      <c r="DQU1128" s="43"/>
      <c r="DQV1128" s="43"/>
      <c r="DQW1128" s="43"/>
      <c r="DQX1128" s="43"/>
      <c r="DQY1128" s="43"/>
      <c r="DQZ1128" s="43"/>
      <c r="DRA1128" s="43"/>
      <c r="DRB1128" s="43"/>
      <c r="DRC1128" s="43"/>
      <c r="DRD1128" s="43"/>
      <c r="DRE1128" s="43"/>
      <c r="DRF1128" s="43"/>
      <c r="DRG1128" s="43"/>
      <c r="DRH1128" s="43"/>
      <c r="DRI1128" s="43"/>
      <c r="DRJ1128" s="43"/>
      <c r="DRK1128" s="43"/>
      <c r="DRL1128" s="43"/>
      <c r="DRM1128" s="43"/>
      <c r="DRN1128" s="43"/>
      <c r="DRO1128" s="43"/>
      <c r="DRP1128" s="43"/>
      <c r="DRQ1128" s="43"/>
      <c r="DRR1128" s="43"/>
      <c r="DRS1128" s="43"/>
      <c r="DRT1128" s="43"/>
      <c r="DRU1128" s="43"/>
      <c r="DRV1128" s="43"/>
      <c r="DRW1128" s="43"/>
      <c r="DRX1128" s="43"/>
      <c r="DRY1128" s="43"/>
      <c r="DRZ1128" s="43"/>
      <c r="DSA1128" s="43"/>
      <c r="DSB1128" s="43"/>
      <c r="DSC1128" s="43"/>
      <c r="DSD1128" s="43"/>
      <c r="DSE1128" s="43"/>
      <c r="DSF1128" s="43"/>
      <c r="DSG1128" s="43"/>
      <c r="DSH1128" s="43"/>
      <c r="DSI1128" s="43"/>
      <c r="DSJ1128" s="43"/>
      <c r="DSK1128" s="43"/>
      <c r="DSL1128" s="43"/>
      <c r="DSM1128" s="43"/>
      <c r="DSN1128" s="43"/>
      <c r="DSO1128" s="43"/>
      <c r="DSP1128" s="43"/>
      <c r="DSQ1128" s="43"/>
      <c r="DSR1128" s="43"/>
      <c r="DSS1128" s="43"/>
      <c r="DST1128" s="43"/>
      <c r="DSU1128" s="43"/>
      <c r="DSV1128" s="43"/>
      <c r="DSW1128" s="43"/>
      <c r="DSX1128" s="43"/>
      <c r="DSY1128" s="43"/>
      <c r="DSZ1128" s="43"/>
      <c r="DTA1128" s="43"/>
      <c r="DTB1128" s="43"/>
      <c r="DTC1128" s="43"/>
      <c r="DTD1128" s="43"/>
      <c r="DTE1128" s="43"/>
      <c r="DTF1128" s="43"/>
      <c r="DTG1128" s="43"/>
      <c r="DTH1128" s="43"/>
      <c r="DTI1128" s="43"/>
      <c r="DTJ1128" s="43"/>
      <c r="DTK1128" s="43"/>
      <c r="DTL1128" s="43"/>
      <c r="DTM1128" s="43"/>
      <c r="DTN1128" s="43"/>
      <c r="DTO1128" s="43"/>
      <c r="DTP1128" s="43"/>
      <c r="DTQ1128" s="43"/>
      <c r="DTR1128" s="43"/>
      <c r="DTS1128" s="43"/>
      <c r="DTT1128" s="43"/>
      <c r="DTU1128" s="43"/>
      <c r="DTV1128" s="43"/>
      <c r="DTW1128" s="43"/>
      <c r="DTX1128" s="43"/>
      <c r="DTY1128" s="43"/>
      <c r="DTZ1128" s="43"/>
      <c r="DUA1128" s="43"/>
      <c r="DUB1128" s="43"/>
      <c r="DUC1128" s="43"/>
      <c r="DUD1128" s="43"/>
      <c r="DUE1128" s="43"/>
      <c r="DUF1128" s="43"/>
      <c r="DUG1128" s="43"/>
      <c r="DUH1128" s="43"/>
      <c r="DUI1128" s="43"/>
      <c r="DUJ1128" s="43"/>
      <c r="DUK1128" s="43"/>
      <c r="DUL1128" s="43"/>
      <c r="DUM1128" s="43"/>
      <c r="DUN1128" s="43"/>
      <c r="DUO1128" s="43"/>
      <c r="DUP1128" s="43"/>
      <c r="DUQ1128" s="43"/>
      <c r="DUR1128" s="43"/>
      <c r="DUS1128" s="43"/>
      <c r="DUT1128" s="43"/>
      <c r="DUU1128" s="43"/>
      <c r="DUV1128" s="43"/>
      <c r="DUW1128" s="43"/>
      <c r="DUX1128" s="43"/>
      <c r="DUY1128" s="43"/>
      <c r="DUZ1128" s="43"/>
      <c r="DVA1128" s="43"/>
      <c r="DVB1128" s="43"/>
      <c r="DVC1128" s="43"/>
      <c r="DVD1128" s="43"/>
      <c r="DVE1128" s="43"/>
      <c r="DVF1128" s="43"/>
      <c r="DVG1128" s="43"/>
      <c r="DVH1128" s="43"/>
      <c r="DVI1128" s="43"/>
      <c r="DVJ1128" s="43"/>
      <c r="DVK1128" s="43"/>
      <c r="DVL1128" s="43"/>
      <c r="DVM1128" s="43"/>
      <c r="DVN1128" s="43"/>
      <c r="DVO1128" s="43"/>
      <c r="DVP1128" s="43"/>
      <c r="DVQ1128" s="43"/>
      <c r="DVR1128" s="43"/>
      <c r="DVS1128" s="43"/>
      <c r="DVT1128" s="43"/>
      <c r="DVU1128" s="43"/>
      <c r="DVV1128" s="43"/>
      <c r="DVW1128" s="43"/>
      <c r="DVX1128" s="43"/>
      <c r="DVY1128" s="43"/>
      <c r="DVZ1128" s="43"/>
      <c r="DWA1128" s="43"/>
      <c r="DWB1128" s="43"/>
      <c r="DWC1128" s="43"/>
      <c r="DWD1128" s="43"/>
      <c r="DWE1128" s="43"/>
      <c r="DWF1128" s="43"/>
      <c r="DWG1128" s="43"/>
      <c r="DWH1128" s="43"/>
      <c r="DWI1128" s="43"/>
      <c r="DWJ1128" s="43"/>
      <c r="DWK1128" s="43"/>
      <c r="DWL1128" s="43"/>
      <c r="DWM1128" s="43"/>
      <c r="DWN1128" s="43"/>
      <c r="DWO1128" s="43"/>
      <c r="DWP1128" s="43"/>
      <c r="DWQ1128" s="43"/>
      <c r="DWR1128" s="43"/>
      <c r="DWS1128" s="43"/>
      <c r="DWT1128" s="43"/>
      <c r="DWU1128" s="43"/>
      <c r="DWV1128" s="43"/>
      <c r="DWW1128" s="43"/>
      <c r="DWX1128" s="43"/>
      <c r="DWY1128" s="43"/>
      <c r="DWZ1128" s="43"/>
      <c r="DXA1128" s="43"/>
      <c r="DXB1128" s="43"/>
      <c r="DXC1128" s="43"/>
      <c r="DXD1128" s="43"/>
      <c r="DXE1128" s="43"/>
      <c r="DXF1128" s="43"/>
      <c r="DXG1128" s="43"/>
      <c r="DXH1128" s="43"/>
      <c r="DXI1128" s="43"/>
      <c r="DXJ1128" s="43"/>
      <c r="DXK1128" s="43"/>
      <c r="DXL1128" s="43"/>
      <c r="DXM1128" s="43"/>
      <c r="DXN1128" s="43"/>
      <c r="DXO1128" s="43"/>
      <c r="DXP1128" s="43"/>
      <c r="DXQ1128" s="43"/>
      <c r="DXR1128" s="43"/>
      <c r="DXS1128" s="43"/>
      <c r="DXT1128" s="43"/>
      <c r="DXU1128" s="43"/>
      <c r="DXV1128" s="43"/>
      <c r="DXW1128" s="43"/>
      <c r="DXX1128" s="43"/>
      <c r="DXY1128" s="43"/>
      <c r="DXZ1128" s="43"/>
      <c r="DYA1128" s="43"/>
      <c r="DYB1128" s="43"/>
      <c r="DYC1128" s="43"/>
      <c r="DYD1128" s="43"/>
      <c r="DYE1128" s="43"/>
      <c r="DYF1128" s="43"/>
      <c r="DYG1128" s="43"/>
      <c r="DYH1128" s="43"/>
      <c r="DYI1128" s="43"/>
      <c r="DYJ1128" s="43"/>
      <c r="DYK1128" s="43"/>
      <c r="DYL1128" s="43"/>
      <c r="DYM1128" s="43"/>
      <c r="DYN1128" s="43"/>
      <c r="DYO1128" s="43"/>
      <c r="DYP1128" s="43"/>
      <c r="DYQ1128" s="43"/>
      <c r="DYR1128" s="43"/>
      <c r="DYS1128" s="43"/>
      <c r="DYT1128" s="43"/>
      <c r="DYU1128" s="43"/>
      <c r="DYV1128" s="43"/>
      <c r="DYW1128" s="43"/>
      <c r="DYX1128" s="43"/>
      <c r="DYY1128" s="43"/>
      <c r="DYZ1128" s="43"/>
      <c r="DZA1128" s="43"/>
      <c r="DZB1128" s="43"/>
      <c r="DZC1128" s="43"/>
      <c r="DZD1128" s="43"/>
      <c r="DZE1128" s="43"/>
      <c r="DZF1128" s="43"/>
      <c r="DZG1128" s="43"/>
      <c r="DZH1128" s="43"/>
      <c r="DZI1128" s="43"/>
      <c r="DZJ1128" s="43"/>
      <c r="DZK1128" s="43"/>
      <c r="DZL1128" s="43"/>
      <c r="DZM1128" s="43"/>
      <c r="DZN1128" s="43"/>
      <c r="DZO1128" s="43"/>
      <c r="DZP1128" s="43"/>
      <c r="DZQ1128" s="43"/>
      <c r="DZR1128" s="43"/>
      <c r="DZS1128" s="43"/>
      <c r="DZT1128" s="43"/>
      <c r="DZU1128" s="43"/>
      <c r="DZV1128" s="43"/>
      <c r="DZW1128" s="43"/>
      <c r="DZX1128" s="43"/>
      <c r="DZY1128" s="43"/>
      <c r="DZZ1128" s="43"/>
      <c r="EAA1128" s="43"/>
      <c r="EAB1128" s="43"/>
      <c r="EAC1128" s="43"/>
      <c r="EAD1128" s="43"/>
      <c r="EAE1128" s="43"/>
      <c r="EAF1128" s="43"/>
      <c r="EAG1128" s="43"/>
      <c r="EAH1128" s="43"/>
      <c r="EAI1128" s="43"/>
      <c r="EAJ1128" s="43"/>
      <c r="EAK1128" s="43"/>
      <c r="EAL1128" s="43"/>
      <c r="EAM1128" s="43"/>
      <c r="EAN1128" s="43"/>
      <c r="EAO1128" s="43"/>
      <c r="EAP1128" s="43"/>
      <c r="EAQ1128" s="43"/>
      <c r="EAR1128" s="43"/>
      <c r="EAS1128" s="43"/>
      <c r="EAT1128" s="43"/>
      <c r="EAU1128" s="43"/>
      <c r="EAV1128" s="43"/>
      <c r="EAW1128" s="43"/>
      <c r="EAX1128" s="43"/>
      <c r="EAY1128" s="43"/>
      <c r="EAZ1128" s="43"/>
      <c r="EBA1128" s="43"/>
      <c r="EBB1128" s="43"/>
      <c r="EBC1128" s="43"/>
      <c r="EBD1128" s="43"/>
      <c r="EBE1128" s="43"/>
      <c r="EBF1128" s="43"/>
      <c r="EBG1128" s="43"/>
      <c r="EBH1128" s="43"/>
      <c r="EBI1128" s="43"/>
      <c r="EBJ1128" s="43"/>
      <c r="EBK1128" s="43"/>
      <c r="EBL1128" s="43"/>
      <c r="EBM1128" s="43"/>
      <c r="EBN1128" s="43"/>
      <c r="EBO1128" s="43"/>
      <c r="EBP1128" s="43"/>
      <c r="EBQ1128" s="43"/>
      <c r="EBR1128" s="43"/>
      <c r="EBS1128" s="43"/>
      <c r="EBT1128" s="43"/>
      <c r="EBU1128" s="43"/>
      <c r="EBV1128" s="43"/>
      <c r="EBW1128" s="43"/>
      <c r="EBX1128" s="43"/>
      <c r="EBY1128" s="43"/>
      <c r="EBZ1128" s="43"/>
      <c r="ECA1128" s="43"/>
      <c r="ECB1128" s="43"/>
      <c r="ECC1128" s="43"/>
      <c r="ECD1128" s="43"/>
      <c r="ECE1128" s="43"/>
      <c r="ECF1128" s="43"/>
      <c r="ECG1128" s="43"/>
      <c r="ECH1128" s="43"/>
      <c r="ECI1128" s="43"/>
      <c r="ECJ1128" s="43"/>
      <c r="ECK1128" s="43"/>
      <c r="ECL1128" s="43"/>
      <c r="ECM1128" s="43"/>
      <c r="ECN1128" s="43"/>
      <c r="ECO1128" s="43"/>
      <c r="ECP1128" s="43"/>
      <c r="ECQ1128" s="43"/>
      <c r="ECR1128" s="43"/>
      <c r="ECS1128" s="43"/>
      <c r="ECT1128" s="43"/>
      <c r="ECU1128" s="43"/>
      <c r="ECV1128" s="43"/>
      <c r="ECW1128" s="43"/>
      <c r="ECX1128" s="43"/>
      <c r="ECY1128" s="43"/>
      <c r="ECZ1128" s="43"/>
      <c r="EDA1128" s="43"/>
      <c r="EDB1128" s="43"/>
      <c r="EDC1128" s="43"/>
      <c r="EDD1128" s="43"/>
      <c r="EDE1128" s="43"/>
      <c r="EDF1128" s="43"/>
      <c r="EDG1128" s="43"/>
      <c r="EDH1128" s="43"/>
      <c r="EDI1128" s="43"/>
      <c r="EDJ1128" s="43"/>
      <c r="EDK1128" s="43"/>
      <c r="EDL1128" s="43"/>
      <c r="EDM1128" s="43"/>
      <c r="EDN1128" s="43"/>
      <c r="EDO1128" s="43"/>
      <c r="EDP1128" s="43"/>
      <c r="EDQ1128" s="43"/>
      <c r="EDR1128" s="43"/>
      <c r="EDS1128" s="43"/>
      <c r="EDT1128" s="43"/>
      <c r="EDU1128" s="43"/>
      <c r="EDV1128" s="43"/>
      <c r="EDW1128" s="43"/>
      <c r="EDX1128" s="43"/>
      <c r="EDY1128" s="43"/>
      <c r="EDZ1128" s="43"/>
      <c r="EEA1128" s="43"/>
      <c r="EEB1128" s="43"/>
      <c r="EEC1128" s="43"/>
      <c r="EED1128" s="43"/>
      <c r="EEE1128" s="43"/>
      <c r="EEF1128" s="43"/>
      <c r="EEG1128" s="43"/>
      <c r="EEH1128" s="43"/>
      <c r="EEI1128" s="43"/>
      <c r="EEJ1128" s="43"/>
      <c r="EEK1128" s="43"/>
      <c r="EEL1128" s="43"/>
      <c r="EEM1128" s="43"/>
      <c r="EEN1128" s="43"/>
      <c r="EEO1128" s="43"/>
      <c r="EEP1128" s="43"/>
      <c r="EEQ1128" s="43"/>
      <c r="EER1128" s="43"/>
      <c r="EES1128" s="43"/>
      <c r="EET1128" s="43"/>
      <c r="EEU1128" s="43"/>
      <c r="EEV1128" s="43"/>
      <c r="EEW1128" s="43"/>
      <c r="EEX1128" s="43"/>
      <c r="EEY1128" s="43"/>
      <c r="EEZ1128" s="43"/>
      <c r="EFA1128" s="43"/>
      <c r="EFB1128" s="43"/>
      <c r="EFC1128" s="43"/>
      <c r="EFD1128" s="43"/>
      <c r="EFE1128" s="43"/>
      <c r="EFF1128" s="43"/>
      <c r="EFG1128" s="43"/>
      <c r="EFH1128" s="43"/>
      <c r="EFI1128" s="43"/>
      <c r="EFJ1128" s="43"/>
      <c r="EFK1128" s="43"/>
      <c r="EFL1128" s="43"/>
      <c r="EFM1128" s="43"/>
      <c r="EFN1128" s="43"/>
      <c r="EFO1128" s="43"/>
      <c r="EFP1128" s="43"/>
      <c r="EFQ1128" s="43"/>
      <c r="EFR1128" s="43"/>
      <c r="EFS1128" s="43"/>
      <c r="EFT1128" s="43"/>
      <c r="EFU1128" s="43"/>
      <c r="EFV1128" s="43"/>
      <c r="EFW1128" s="43"/>
      <c r="EFX1128" s="43"/>
      <c r="EFY1128" s="43"/>
      <c r="EFZ1128" s="43"/>
      <c r="EGA1128" s="43"/>
      <c r="EGB1128" s="43"/>
      <c r="EGC1128" s="43"/>
      <c r="EGD1128" s="43"/>
      <c r="EGE1128" s="43"/>
      <c r="EGF1128" s="43"/>
      <c r="EGG1128" s="43"/>
      <c r="EGH1128" s="43"/>
      <c r="EGI1128" s="43"/>
      <c r="EGJ1128" s="43"/>
      <c r="EGK1128" s="43"/>
      <c r="EGL1128" s="43"/>
      <c r="EGM1128" s="43"/>
      <c r="EGN1128" s="43"/>
      <c r="EGO1128" s="43"/>
      <c r="EGP1128" s="43"/>
      <c r="EGQ1128" s="43"/>
      <c r="EGR1128" s="43"/>
      <c r="EGS1128" s="43"/>
      <c r="EGT1128" s="43"/>
      <c r="EGU1128" s="43"/>
      <c r="EGV1128" s="43"/>
      <c r="EGW1128" s="43"/>
      <c r="EGX1128" s="43"/>
      <c r="EGY1128" s="43"/>
      <c r="EGZ1128" s="43"/>
      <c r="EHA1128" s="43"/>
      <c r="EHB1128" s="43"/>
      <c r="EHC1128" s="43"/>
      <c r="EHD1128" s="43"/>
      <c r="EHE1128" s="43"/>
      <c r="EHF1128" s="43"/>
      <c r="EHG1128" s="43"/>
      <c r="EHH1128" s="43"/>
      <c r="EHI1128" s="43"/>
      <c r="EHJ1128" s="43"/>
      <c r="EHK1128" s="43"/>
      <c r="EHL1128" s="43"/>
      <c r="EHM1128" s="43"/>
      <c r="EHN1128" s="43"/>
      <c r="EHO1128" s="43"/>
      <c r="EHP1128" s="43"/>
      <c r="EHQ1128" s="43"/>
      <c r="EHR1128" s="43"/>
      <c r="EHS1128" s="43"/>
      <c r="EHT1128" s="43"/>
      <c r="EHU1128" s="43"/>
      <c r="EHV1128" s="43"/>
      <c r="EHW1128" s="43"/>
      <c r="EHX1128" s="43"/>
      <c r="EHY1128" s="43"/>
      <c r="EHZ1128" s="43"/>
      <c r="EIA1128" s="43"/>
      <c r="EIB1128" s="43"/>
      <c r="EIC1128" s="43"/>
      <c r="EID1128" s="43"/>
      <c r="EIE1128" s="43"/>
      <c r="EIF1128" s="43"/>
      <c r="EIG1128" s="43"/>
      <c r="EIH1128" s="43"/>
      <c r="EII1128" s="43"/>
      <c r="EIJ1128" s="43"/>
      <c r="EIK1128" s="43"/>
      <c r="EIL1128" s="43"/>
      <c r="EIM1128" s="43"/>
      <c r="EIN1128" s="43"/>
      <c r="EIO1128" s="43"/>
      <c r="EIP1128" s="43"/>
      <c r="EIQ1128" s="43"/>
      <c r="EIR1128" s="43"/>
      <c r="EIS1128" s="43"/>
      <c r="EIT1128" s="43"/>
      <c r="EIU1128" s="43"/>
      <c r="EIV1128" s="43"/>
      <c r="EIW1128" s="43"/>
      <c r="EIX1128" s="43"/>
      <c r="EIY1128" s="43"/>
      <c r="EIZ1128" s="43"/>
      <c r="EJA1128" s="43"/>
      <c r="EJB1128" s="43"/>
      <c r="EJC1128" s="43"/>
      <c r="EJD1128" s="43"/>
      <c r="EJE1128" s="43"/>
      <c r="EJF1128" s="43"/>
      <c r="EJG1128" s="43"/>
      <c r="EJH1128" s="43"/>
      <c r="EJI1128" s="43"/>
      <c r="EJJ1128" s="43"/>
      <c r="EJK1128" s="43"/>
      <c r="EJL1128" s="43"/>
      <c r="EJM1128" s="43"/>
      <c r="EJN1128" s="43"/>
      <c r="EJO1128" s="43"/>
      <c r="EJP1128" s="43"/>
      <c r="EJQ1128" s="43"/>
      <c r="EJR1128" s="43"/>
      <c r="EJS1128" s="43"/>
      <c r="EJT1128" s="43"/>
      <c r="EJU1128" s="43"/>
      <c r="EJV1128" s="43"/>
      <c r="EJW1128" s="43"/>
      <c r="EJX1128" s="43"/>
      <c r="EJY1128" s="43"/>
      <c r="EJZ1128" s="43"/>
      <c r="EKA1128" s="43"/>
      <c r="EKB1128" s="43"/>
      <c r="EKC1128" s="43"/>
      <c r="EKD1128" s="43"/>
      <c r="EKE1128" s="43"/>
      <c r="EKF1128" s="43"/>
      <c r="EKG1128" s="43"/>
      <c r="EKH1128" s="43"/>
      <c r="EKI1128" s="43"/>
      <c r="EKJ1128" s="43"/>
      <c r="EKK1128" s="43"/>
      <c r="EKL1128" s="43"/>
      <c r="EKM1128" s="43"/>
      <c r="EKN1128" s="43"/>
      <c r="EKO1128" s="43"/>
      <c r="EKP1128" s="43"/>
      <c r="EKQ1128" s="43"/>
      <c r="EKR1128" s="43"/>
      <c r="EKS1128" s="43"/>
      <c r="EKT1128" s="43"/>
      <c r="EKU1128" s="43"/>
      <c r="EKV1128" s="43"/>
      <c r="EKW1128" s="43"/>
      <c r="EKX1128" s="43"/>
      <c r="EKY1128" s="43"/>
      <c r="EKZ1128" s="43"/>
      <c r="ELA1128" s="43"/>
      <c r="ELB1128" s="43"/>
      <c r="ELC1128" s="43"/>
      <c r="ELD1128" s="43"/>
      <c r="ELE1128" s="43"/>
      <c r="ELF1128" s="43"/>
      <c r="ELG1128" s="43"/>
      <c r="ELH1128" s="43"/>
      <c r="ELI1128" s="43"/>
      <c r="ELJ1128" s="43"/>
      <c r="ELK1128" s="43"/>
      <c r="ELL1128" s="43"/>
      <c r="ELM1128" s="43"/>
      <c r="ELN1128" s="43"/>
      <c r="ELO1128" s="43"/>
      <c r="ELP1128" s="43"/>
      <c r="ELQ1128" s="43"/>
      <c r="ELR1128" s="43"/>
      <c r="ELS1128" s="43"/>
      <c r="ELT1128" s="43"/>
      <c r="ELU1128" s="43"/>
      <c r="ELV1128" s="43"/>
      <c r="ELW1128" s="43"/>
      <c r="ELX1128" s="43"/>
      <c r="ELY1128" s="43"/>
      <c r="ELZ1128" s="43"/>
      <c r="EMA1128" s="43"/>
      <c r="EMB1128" s="43"/>
      <c r="EMC1128" s="43"/>
      <c r="EMD1128" s="43"/>
      <c r="EME1128" s="43"/>
      <c r="EMF1128" s="43"/>
      <c r="EMG1128" s="43"/>
      <c r="EMH1128" s="43"/>
      <c r="EMI1128" s="43"/>
      <c r="EMJ1128" s="43"/>
      <c r="EMK1128" s="43"/>
      <c r="EML1128" s="43"/>
      <c r="EMM1128" s="43"/>
      <c r="EMN1128" s="43"/>
      <c r="EMO1128" s="43"/>
      <c r="EMP1128" s="43"/>
      <c r="EMQ1128" s="43"/>
      <c r="EMR1128" s="43"/>
      <c r="EMS1128" s="43"/>
      <c r="EMT1128" s="43"/>
      <c r="EMU1128" s="43"/>
      <c r="EMV1128" s="43"/>
      <c r="EMW1128" s="43"/>
      <c r="EMX1128" s="43"/>
      <c r="EMY1128" s="43"/>
      <c r="EMZ1128" s="43"/>
      <c r="ENA1128" s="43"/>
      <c r="ENB1128" s="43"/>
      <c r="ENC1128" s="43"/>
      <c r="END1128" s="43"/>
      <c r="ENE1128" s="43"/>
      <c r="ENF1128" s="43"/>
      <c r="ENG1128" s="43"/>
      <c r="ENH1128" s="43"/>
      <c r="ENI1128" s="43"/>
      <c r="ENJ1128" s="43"/>
      <c r="ENK1128" s="43"/>
      <c r="ENL1128" s="43"/>
      <c r="ENM1128" s="43"/>
      <c r="ENN1128" s="43"/>
      <c r="ENO1128" s="43"/>
      <c r="ENP1128" s="43"/>
      <c r="ENQ1128" s="43"/>
      <c r="ENR1128" s="43"/>
      <c r="ENS1128" s="43"/>
      <c r="ENT1128" s="43"/>
      <c r="ENU1128" s="43"/>
      <c r="ENV1128" s="43"/>
      <c r="ENW1128" s="43"/>
      <c r="ENX1128" s="43"/>
      <c r="ENY1128" s="43"/>
      <c r="ENZ1128" s="43"/>
      <c r="EOA1128" s="43"/>
      <c r="EOB1128" s="43"/>
      <c r="EOC1128" s="43"/>
      <c r="EOD1128" s="43"/>
      <c r="EOE1128" s="43"/>
      <c r="EOF1128" s="43"/>
      <c r="EOG1128" s="43"/>
      <c r="EOH1128" s="43"/>
      <c r="EOI1128" s="43"/>
      <c r="EOJ1128" s="43"/>
      <c r="EOK1128" s="43"/>
      <c r="EOL1128" s="43"/>
      <c r="EOM1128" s="43"/>
      <c r="EON1128" s="43"/>
      <c r="EOO1128" s="43"/>
      <c r="EOP1128" s="43"/>
      <c r="EOQ1128" s="43"/>
      <c r="EOR1128" s="43"/>
      <c r="EOS1128" s="43"/>
      <c r="EOT1128" s="43"/>
      <c r="EOU1128" s="43"/>
      <c r="EOV1128" s="43"/>
      <c r="EOW1128" s="43"/>
      <c r="EOX1128" s="43"/>
      <c r="EOY1128" s="43"/>
      <c r="EOZ1128" s="43"/>
      <c r="EPA1128" s="43"/>
      <c r="EPB1128" s="43"/>
      <c r="EPC1128" s="43"/>
      <c r="EPD1128" s="43"/>
      <c r="EPE1128" s="43"/>
      <c r="EPF1128" s="43"/>
      <c r="EPG1128" s="43"/>
      <c r="EPH1128" s="43"/>
      <c r="EPI1128" s="43"/>
      <c r="EPJ1128" s="43"/>
      <c r="EPK1128" s="43"/>
      <c r="EPL1128" s="43"/>
      <c r="EPM1128" s="43"/>
      <c r="EPN1128" s="43"/>
      <c r="EPO1128" s="43"/>
      <c r="EPP1128" s="43"/>
      <c r="EPQ1128" s="43"/>
      <c r="EPR1128" s="43"/>
      <c r="EPS1128" s="43"/>
      <c r="EPT1128" s="43"/>
      <c r="EPU1128" s="43"/>
      <c r="EPV1128" s="43"/>
      <c r="EPW1128" s="43"/>
      <c r="EPX1128" s="43"/>
      <c r="EPY1128" s="43"/>
      <c r="EPZ1128" s="43"/>
      <c r="EQA1128" s="43"/>
      <c r="EQB1128" s="43"/>
      <c r="EQC1128" s="43"/>
      <c r="EQD1128" s="43"/>
      <c r="EQE1128" s="43"/>
      <c r="EQF1128" s="43"/>
      <c r="EQG1128" s="43"/>
      <c r="EQH1128" s="43"/>
      <c r="EQI1128" s="43"/>
      <c r="EQJ1128" s="43"/>
      <c r="EQK1128" s="43"/>
      <c r="EQL1128" s="43"/>
      <c r="EQM1128" s="43"/>
      <c r="EQN1128" s="43"/>
      <c r="EQO1128" s="43"/>
      <c r="EQP1128" s="43"/>
      <c r="EQQ1128" s="43"/>
      <c r="EQR1128" s="43"/>
      <c r="EQS1128" s="43"/>
      <c r="EQT1128" s="43"/>
      <c r="EQU1128" s="43"/>
      <c r="EQV1128" s="43"/>
      <c r="EQW1128" s="43"/>
      <c r="EQX1128" s="43"/>
      <c r="EQY1128" s="43"/>
      <c r="EQZ1128" s="43"/>
      <c r="ERA1128" s="43"/>
      <c r="ERB1128" s="43"/>
      <c r="ERC1128" s="43"/>
      <c r="ERD1128" s="43"/>
      <c r="ERE1128" s="43"/>
      <c r="ERF1128" s="43"/>
      <c r="ERG1128" s="43"/>
      <c r="ERH1128" s="43"/>
      <c r="ERI1128" s="43"/>
      <c r="ERJ1128" s="43"/>
      <c r="ERK1128" s="43"/>
      <c r="ERL1128" s="43"/>
      <c r="ERM1128" s="43"/>
      <c r="ERN1128" s="43"/>
      <c r="ERO1128" s="43"/>
      <c r="ERP1128" s="43"/>
      <c r="ERQ1128" s="43"/>
      <c r="ERR1128" s="43"/>
      <c r="ERS1128" s="43"/>
      <c r="ERT1128" s="43"/>
      <c r="ERU1128" s="43"/>
      <c r="ERV1128" s="43"/>
      <c r="ERW1128" s="43"/>
      <c r="ERX1128" s="43"/>
      <c r="ERY1128" s="43"/>
      <c r="ERZ1128" s="43"/>
      <c r="ESA1128" s="43"/>
      <c r="ESB1128" s="43"/>
      <c r="ESC1128" s="43"/>
      <c r="ESD1128" s="43"/>
      <c r="ESE1128" s="43"/>
      <c r="ESF1128" s="43"/>
      <c r="ESG1128" s="43"/>
      <c r="ESH1128" s="43"/>
      <c r="ESI1128" s="43"/>
      <c r="ESJ1128" s="43"/>
      <c r="ESK1128" s="43"/>
      <c r="ESL1128" s="43"/>
      <c r="ESM1128" s="43"/>
      <c r="ESN1128" s="43"/>
      <c r="ESO1128" s="43"/>
      <c r="ESP1128" s="43"/>
      <c r="ESQ1128" s="43"/>
      <c r="ESR1128" s="43"/>
      <c r="ESS1128" s="43"/>
      <c r="EST1128" s="43"/>
      <c r="ESU1128" s="43"/>
      <c r="ESV1128" s="43"/>
      <c r="ESW1128" s="43"/>
      <c r="ESX1128" s="43"/>
      <c r="ESY1128" s="43"/>
      <c r="ESZ1128" s="43"/>
      <c r="ETA1128" s="43"/>
      <c r="ETB1128" s="43"/>
      <c r="ETC1128" s="43"/>
      <c r="ETD1128" s="43"/>
      <c r="ETE1128" s="43"/>
      <c r="ETF1128" s="43"/>
      <c r="ETG1128" s="43"/>
      <c r="ETH1128" s="43"/>
      <c r="ETI1128" s="43"/>
      <c r="ETJ1128" s="43"/>
      <c r="ETK1128" s="43"/>
      <c r="ETL1128" s="43"/>
      <c r="ETM1128" s="43"/>
      <c r="ETN1128" s="43"/>
      <c r="ETO1128" s="43"/>
      <c r="ETP1128" s="43"/>
      <c r="ETQ1128" s="43"/>
      <c r="ETR1128" s="43"/>
      <c r="ETS1128" s="43"/>
      <c r="ETT1128" s="43"/>
      <c r="ETU1128" s="43"/>
      <c r="ETV1128" s="43"/>
      <c r="ETW1128" s="43"/>
      <c r="ETX1128" s="43"/>
      <c r="ETY1128" s="43"/>
      <c r="ETZ1128" s="43"/>
      <c r="EUA1128" s="43"/>
      <c r="EUB1128" s="43"/>
      <c r="EUC1128" s="43"/>
      <c r="EUD1128" s="43"/>
      <c r="EUE1128" s="43"/>
      <c r="EUF1128" s="43"/>
      <c r="EUG1128" s="43"/>
      <c r="EUH1128" s="43"/>
      <c r="EUI1128" s="43"/>
      <c r="EUJ1128" s="43"/>
      <c r="EUK1128" s="43"/>
      <c r="EUL1128" s="43"/>
      <c r="EUM1128" s="43"/>
      <c r="EUN1128" s="43"/>
      <c r="EUO1128" s="43"/>
      <c r="EUP1128" s="43"/>
      <c r="EUQ1128" s="43"/>
      <c r="EUR1128" s="43"/>
      <c r="EUS1128" s="43"/>
      <c r="EUT1128" s="43"/>
      <c r="EUU1128" s="43"/>
      <c r="EUV1128" s="43"/>
      <c r="EUW1128" s="43"/>
      <c r="EUX1128" s="43"/>
      <c r="EUY1128" s="43"/>
      <c r="EUZ1128" s="43"/>
      <c r="EVA1128" s="43"/>
      <c r="EVB1128" s="43"/>
      <c r="EVC1128" s="43"/>
      <c r="EVD1128" s="43"/>
      <c r="EVE1128" s="43"/>
      <c r="EVF1128" s="43"/>
      <c r="EVG1128" s="43"/>
      <c r="EVH1128" s="43"/>
      <c r="EVI1128" s="43"/>
      <c r="EVJ1128" s="43"/>
      <c r="EVK1128" s="43"/>
      <c r="EVL1128" s="43"/>
      <c r="EVM1128" s="43"/>
      <c r="EVN1128" s="43"/>
      <c r="EVO1128" s="43"/>
      <c r="EVP1128" s="43"/>
      <c r="EVQ1128" s="43"/>
      <c r="EVR1128" s="43"/>
      <c r="EVS1128" s="43"/>
      <c r="EVT1128" s="43"/>
      <c r="EVU1128" s="43"/>
      <c r="EVV1128" s="43"/>
      <c r="EVW1128" s="43"/>
      <c r="EVX1128" s="43"/>
      <c r="EVY1128" s="43"/>
      <c r="EVZ1128" s="43"/>
      <c r="EWA1128" s="43"/>
      <c r="EWB1128" s="43"/>
      <c r="EWC1128" s="43"/>
      <c r="EWD1128" s="43"/>
      <c r="EWE1128" s="43"/>
      <c r="EWF1128" s="43"/>
      <c r="EWG1128" s="43"/>
      <c r="EWH1128" s="43"/>
      <c r="EWI1128" s="43"/>
      <c r="EWJ1128" s="43"/>
      <c r="EWK1128" s="43"/>
      <c r="EWL1128" s="43"/>
      <c r="EWM1128" s="43"/>
      <c r="EWN1128" s="43"/>
      <c r="EWO1128" s="43"/>
      <c r="EWP1128" s="43"/>
      <c r="EWQ1128" s="43"/>
      <c r="EWR1128" s="43"/>
      <c r="EWS1128" s="43"/>
      <c r="EWT1128" s="43"/>
      <c r="EWU1128" s="43"/>
      <c r="EWV1128" s="43"/>
      <c r="EWW1128" s="43"/>
      <c r="EWX1128" s="43"/>
      <c r="EWY1128" s="43"/>
      <c r="EWZ1128" s="43"/>
      <c r="EXA1128" s="43"/>
      <c r="EXB1128" s="43"/>
      <c r="EXC1128" s="43"/>
      <c r="EXD1128" s="43"/>
      <c r="EXE1128" s="43"/>
      <c r="EXF1128" s="43"/>
      <c r="EXG1128" s="43"/>
      <c r="EXH1128" s="43"/>
      <c r="EXI1128" s="43"/>
      <c r="EXJ1128" s="43"/>
      <c r="EXK1128" s="43"/>
      <c r="EXL1128" s="43"/>
      <c r="EXM1128" s="43"/>
      <c r="EXN1128" s="43"/>
      <c r="EXO1128" s="43"/>
      <c r="EXP1128" s="43"/>
      <c r="EXQ1128" s="43"/>
      <c r="EXR1128" s="43"/>
      <c r="EXS1128" s="43"/>
      <c r="EXT1128" s="43"/>
      <c r="EXU1128" s="43"/>
      <c r="EXV1128" s="43"/>
      <c r="EXW1128" s="43"/>
      <c r="EXX1128" s="43"/>
      <c r="EXY1128" s="43"/>
      <c r="EXZ1128" s="43"/>
      <c r="EYA1128" s="43"/>
      <c r="EYB1128" s="43"/>
      <c r="EYC1128" s="43"/>
      <c r="EYD1128" s="43"/>
      <c r="EYE1128" s="43"/>
      <c r="EYF1128" s="43"/>
      <c r="EYG1128" s="43"/>
      <c r="EYH1128" s="43"/>
      <c r="EYI1128" s="43"/>
      <c r="EYJ1128" s="43"/>
      <c r="EYK1128" s="43"/>
      <c r="EYL1128" s="43"/>
      <c r="EYM1128" s="43"/>
      <c r="EYN1128" s="43"/>
      <c r="EYO1128" s="43"/>
      <c r="EYP1128" s="43"/>
      <c r="EYQ1128" s="43"/>
      <c r="EYR1128" s="43"/>
      <c r="EYS1128" s="43"/>
      <c r="EYT1128" s="43"/>
      <c r="EYU1128" s="43"/>
      <c r="EYV1128" s="43"/>
      <c r="EYW1128" s="43"/>
      <c r="EYX1128" s="43"/>
      <c r="EYY1128" s="43"/>
      <c r="EYZ1128" s="43"/>
      <c r="EZA1128" s="43"/>
      <c r="EZB1128" s="43"/>
      <c r="EZC1128" s="43"/>
      <c r="EZD1128" s="43"/>
      <c r="EZE1128" s="43"/>
      <c r="EZF1128" s="43"/>
      <c r="EZG1128" s="43"/>
      <c r="EZH1128" s="43"/>
      <c r="EZI1128" s="43"/>
      <c r="EZJ1128" s="43"/>
      <c r="EZK1128" s="43"/>
      <c r="EZL1128" s="43"/>
      <c r="EZM1128" s="43"/>
      <c r="EZN1128" s="43"/>
      <c r="EZO1128" s="43"/>
      <c r="EZP1128" s="43"/>
      <c r="EZQ1128" s="43"/>
      <c r="EZR1128" s="43"/>
      <c r="EZS1128" s="43"/>
      <c r="EZT1128" s="43"/>
      <c r="EZU1128" s="43"/>
      <c r="EZV1128" s="43"/>
      <c r="EZW1128" s="43"/>
      <c r="EZX1128" s="43"/>
      <c r="EZY1128" s="43"/>
      <c r="EZZ1128" s="43"/>
      <c r="FAA1128" s="43"/>
      <c r="FAB1128" s="43"/>
      <c r="FAC1128" s="43"/>
      <c r="FAD1128" s="43"/>
      <c r="FAE1128" s="43"/>
      <c r="FAF1128" s="43"/>
      <c r="FAG1128" s="43"/>
      <c r="FAH1128" s="43"/>
      <c r="FAI1128" s="43"/>
      <c r="FAJ1128" s="43"/>
      <c r="FAK1128" s="43"/>
      <c r="FAL1128" s="43"/>
      <c r="FAM1128" s="43"/>
      <c r="FAN1128" s="43"/>
      <c r="FAO1128" s="43"/>
      <c r="FAP1128" s="43"/>
      <c r="FAQ1128" s="43"/>
      <c r="FAR1128" s="43"/>
      <c r="FAS1128" s="43"/>
      <c r="FAT1128" s="43"/>
      <c r="FAU1128" s="43"/>
      <c r="FAV1128" s="43"/>
      <c r="FAW1128" s="43"/>
      <c r="FAX1128" s="43"/>
      <c r="FAY1128" s="43"/>
      <c r="FAZ1128" s="43"/>
      <c r="FBA1128" s="43"/>
      <c r="FBB1128" s="43"/>
      <c r="FBC1128" s="43"/>
      <c r="FBD1128" s="43"/>
      <c r="FBE1128" s="43"/>
      <c r="FBF1128" s="43"/>
      <c r="FBG1128" s="43"/>
      <c r="FBH1128" s="43"/>
      <c r="FBI1128" s="43"/>
      <c r="FBJ1128" s="43"/>
      <c r="FBK1128" s="43"/>
      <c r="FBL1128" s="43"/>
      <c r="FBM1128" s="43"/>
      <c r="FBN1128" s="43"/>
      <c r="FBO1128" s="43"/>
      <c r="FBP1128" s="43"/>
      <c r="FBQ1128" s="43"/>
      <c r="FBR1128" s="43"/>
      <c r="FBS1128" s="43"/>
      <c r="FBT1128" s="43"/>
      <c r="FBU1128" s="43"/>
      <c r="FBV1128" s="43"/>
      <c r="FBW1128" s="43"/>
      <c r="FBX1128" s="43"/>
      <c r="FBY1128" s="43"/>
      <c r="FBZ1128" s="43"/>
      <c r="FCA1128" s="43"/>
      <c r="FCB1128" s="43"/>
      <c r="FCC1128" s="43"/>
      <c r="FCD1128" s="43"/>
      <c r="FCE1128" s="43"/>
      <c r="FCF1128" s="43"/>
      <c r="FCG1128" s="43"/>
      <c r="FCH1128" s="43"/>
      <c r="FCI1128" s="43"/>
      <c r="FCJ1128" s="43"/>
      <c r="FCK1128" s="43"/>
      <c r="FCL1128" s="43"/>
      <c r="FCM1128" s="43"/>
      <c r="FCN1128" s="43"/>
      <c r="FCO1128" s="43"/>
      <c r="FCP1128" s="43"/>
      <c r="FCQ1128" s="43"/>
      <c r="FCR1128" s="43"/>
      <c r="FCS1128" s="43"/>
      <c r="FCT1128" s="43"/>
      <c r="FCU1128" s="43"/>
      <c r="FCV1128" s="43"/>
      <c r="FCW1128" s="43"/>
      <c r="FCX1128" s="43"/>
      <c r="FCY1128" s="43"/>
      <c r="FCZ1128" s="43"/>
      <c r="FDA1128" s="43"/>
      <c r="FDB1128" s="43"/>
      <c r="FDC1128" s="43"/>
      <c r="FDD1128" s="43"/>
      <c r="FDE1128" s="43"/>
      <c r="FDF1128" s="43"/>
      <c r="FDG1128" s="43"/>
      <c r="FDH1128" s="43"/>
      <c r="FDI1128" s="43"/>
      <c r="FDJ1128" s="43"/>
      <c r="FDK1128" s="43"/>
      <c r="FDL1128" s="43"/>
      <c r="FDM1128" s="43"/>
      <c r="FDN1128" s="43"/>
      <c r="FDO1128" s="43"/>
      <c r="FDP1128" s="43"/>
      <c r="FDQ1128" s="43"/>
      <c r="FDR1128" s="43"/>
      <c r="FDS1128" s="43"/>
      <c r="FDT1128" s="43"/>
      <c r="FDU1128" s="43"/>
      <c r="FDV1128" s="43"/>
      <c r="FDW1128" s="43"/>
      <c r="FDX1128" s="43"/>
      <c r="FDY1128" s="43"/>
      <c r="FDZ1128" s="43"/>
      <c r="FEA1128" s="43"/>
      <c r="FEB1128" s="43"/>
      <c r="FEC1128" s="43"/>
      <c r="FED1128" s="43"/>
      <c r="FEE1128" s="43"/>
      <c r="FEF1128" s="43"/>
      <c r="FEG1128" s="43"/>
      <c r="FEH1128" s="43"/>
      <c r="FEI1128" s="43"/>
      <c r="FEJ1128" s="43"/>
      <c r="FEK1128" s="43"/>
      <c r="FEL1128" s="43"/>
      <c r="FEM1128" s="43"/>
      <c r="FEN1128" s="43"/>
      <c r="FEO1128" s="43"/>
      <c r="FEP1128" s="43"/>
      <c r="FEQ1128" s="43"/>
      <c r="FER1128" s="43"/>
      <c r="FES1128" s="43"/>
      <c r="FET1128" s="43"/>
      <c r="FEU1128" s="43"/>
      <c r="FEV1128" s="43"/>
      <c r="FEW1128" s="43"/>
      <c r="FEX1128" s="43"/>
      <c r="FEY1128" s="43"/>
      <c r="FEZ1128" s="43"/>
      <c r="FFA1128" s="43"/>
      <c r="FFB1128" s="43"/>
      <c r="FFC1128" s="43"/>
      <c r="FFD1128" s="43"/>
      <c r="FFE1128" s="43"/>
      <c r="FFF1128" s="43"/>
      <c r="FFG1128" s="43"/>
      <c r="FFH1128" s="43"/>
      <c r="FFI1128" s="43"/>
      <c r="FFJ1128" s="43"/>
      <c r="FFK1128" s="43"/>
      <c r="FFL1128" s="43"/>
      <c r="FFM1128" s="43"/>
      <c r="FFN1128" s="43"/>
      <c r="FFO1128" s="43"/>
      <c r="FFP1128" s="43"/>
      <c r="FFQ1128" s="43"/>
      <c r="FFR1128" s="43"/>
      <c r="FFS1128" s="43"/>
      <c r="FFT1128" s="43"/>
      <c r="FFU1128" s="43"/>
      <c r="FFV1128" s="43"/>
      <c r="FFW1128" s="43"/>
      <c r="FFX1128" s="43"/>
      <c r="FFY1128" s="43"/>
      <c r="FFZ1128" s="43"/>
      <c r="FGA1128" s="43"/>
      <c r="FGB1128" s="43"/>
      <c r="FGC1128" s="43"/>
      <c r="FGD1128" s="43"/>
      <c r="FGE1128" s="43"/>
      <c r="FGF1128" s="43"/>
      <c r="FGG1128" s="43"/>
      <c r="FGH1128" s="43"/>
      <c r="FGI1128" s="43"/>
      <c r="FGJ1128" s="43"/>
      <c r="FGK1128" s="43"/>
      <c r="FGL1128" s="43"/>
      <c r="FGM1128" s="43"/>
      <c r="FGN1128" s="43"/>
      <c r="FGO1128" s="43"/>
      <c r="FGP1128" s="43"/>
      <c r="FGQ1128" s="43"/>
      <c r="FGR1128" s="43"/>
      <c r="FGS1128" s="43"/>
      <c r="FGT1128" s="43"/>
      <c r="FGU1128" s="43"/>
      <c r="FGV1128" s="43"/>
      <c r="FGW1128" s="43"/>
      <c r="FGX1128" s="43"/>
      <c r="FGY1128" s="43"/>
      <c r="FGZ1128" s="43"/>
      <c r="FHA1128" s="43"/>
      <c r="FHB1128" s="43"/>
      <c r="FHC1128" s="43"/>
      <c r="FHD1128" s="43"/>
      <c r="FHE1128" s="43"/>
      <c r="FHF1128" s="43"/>
      <c r="FHG1128" s="43"/>
      <c r="FHH1128" s="43"/>
      <c r="FHI1128" s="43"/>
      <c r="FHJ1128" s="43"/>
      <c r="FHK1128" s="43"/>
      <c r="FHL1128" s="43"/>
      <c r="FHM1128" s="43"/>
      <c r="FHN1128" s="43"/>
      <c r="FHO1128" s="43"/>
      <c r="FHP1128" s="43"/>
      <c r="FHQ1128" s="43"/>
      <c r="FHR1128" s="43"/>
      <c r="FHS1128" s="43"/>
      <c r="FHT1128" s="43"/>
      <c r="FHU1128" s="43"/>
      <c r="FHV1128" s="43"/>
      <c r="FHW1128" s="43"/>
      <c r="FHX1128" s="43"/>
      <c r="FHY1128" s="43"/>
      <c r="FHZ1128" s="43"/>
      <c r="FIA1128" s="43"/>
      <c r="FIB1128" s="43"/>
      <c r="FIC1128" s="43"/>
      <c r="FID1128" s="43"/>
      <c r="FIE1128" s="43"/>
      <c r="FIF1128" s="43"/>
      <c r="FIG1128" s="43"/>
      <c r="FIH1128" s="43"/>
      <c r="FII1128" s="43"/>
      <c r="FIJ1128" s="43"/>
      <c r="FIK1128" s="43"/>
      <c r="FIL1128" s="43"/>
      <c r="FIM1128" s="43"/>
      <c r="FIN1128" s="43"/>
      <c r="FIO1128" s="43"/>
      <c r="FIP1128" s="43"/>
      <c r="FIQ1128" s="43"/>
      <c r="FIR1128" s="43"/>
      <c r="FIS1128" s="43"/>
      <c r="FIT1128" s="43"/>
      <c r="FIU1128" s="43"/>
      <c r="FIV1128" s="43"/>
      <c r="FIW1128" s="43"/>
      <c r="FIX1128" s="43"/>
      <c r="FIY1128" s="43"/>
      <c r="FIZ1128" s="43"/>
      <c r="FJA1128" s="43"/>
      <c r="FJB1128" s="43"/>
      <c r="FJC1128" s="43"/>
      <c r="FJD1128" s="43"/>
      <c r="FJE1128" s="43"/>
      <c r="FJF1128" s="43"/>
      <c r="FJG1128" s="43"/>
      <c r="FJH1128" s="43"/>
      <c r="FJI1128" s="43"/>
      <c r="FJJ1128" s="43"/>
      <c r="FJK1128" s="43"/>
      <c r="FJL1128" s="43"/>
      <c r="FJM1128" s="43"/>
      <c r="FJN1128" s="43"/>
      <c r="FJO1128" s="43"/>
      <c r="FJP1128" s="43"/>
      <c r="FJQ1128" s="43"/>
      <c r="FJR1128" s="43"/>
      <c r="FJS1128" s="43"/>
      <c r="FJT1128" s="43"/>
      <c r="FJU1128" s="43"/>
      <c r="FJV1128" s="43"/>
      <c r="FJW1128" s="43"/>
      <c r="FJX1128" s="43"/>
      <c r="FJY1128" s="43"/>
      <c r="FJZ1128" s="43"/>
      <c r="FKA1128" s="43"/>
      <c r="FKB1128" s="43"/>
      <c r="FKC1128" s="43"/>
      <c r="FKD1128" s="43"/>
      <c r="FKE1128" s="43"/>
      <c r="FKF1128" s="43"/>
      <c r="FKG1128" s="43"/>
      <c r="FKH1128" s="43"/>
      <c r="FKI1128" s="43"/>
      <c r="FKJ1128" s="43"/>
      <c r="FKK1128" s="43"/>
      <c r="FKL1128" s="43"/>
      <c r="FKM1128" s="43"/>
      <c r="FKN1128" s="43"/>
      <c r="FKO1128" s="43"/>
      <c r="FKP1128" s="43"/>
      <c r="FKQ1128" s="43"/>
      <c r="FKR1128" s="43"/>
      <c r="FKS1128" s="43"/>
      <c r="FKT1128" s="43"/>
      <c r="FKU1128" s="43"/>
      <c r="FKV1128" s="43"/>
      <c r="FKW1128" s="43"/>
      <c r="FKX1128" s="43"/>
      <c r="FKY1128" s="43"/>
      <c r="FKZ1128" s="43"/>
      <c r="FLA1128" s="43"/>
      <c r="FLB1128" s="43"/>
      <c r="FLC1128" s="43"/>
      <c r="FLD1128" s="43"/>
      <c r="FLE1128" s="43"/>
      <c r="FLF1128" s="43"/>
      <c r="FLG1128" s="43"/>
      <c r="FLH1128" s="43"/>
      <c r="FLI1128" s="43"/>
      <c r="FLJ1128" s="43"/>
      <c r="FLK1128" s="43"/>
      <c r="FLL1128" s="43"/>
      <c r="FLM1128" s="43"/>
      <c r="FLN1128" s="43"/>
      <c r="FLO1128" s="43"/>
      <c r="FLP1128" s="43"/>
      <c r="FLQ1128" s="43"/>
      <c r="FLR1128" s="43"/>
      <c r="FLS1128" s="43"/>
      <c r="FLT1128" s="43"/>
      <c r="FLU1128" s="43"/>
      <c r="FLV1128" s="43"/>
      <c r="FLW1128" s="43"/>
      <c r="FLX1128" s="43"/>
      <c r="FLY1128" s="43"/>
      <c r="FLZ1128" s="43"/>
      <c r="FMA1128" s="43"/>
      <c r="FMB1128" s="43"/>
      <c r="FMC1128" s="43"/>
      <c r="FMD1128" s="43"/>
      <c r="FME1128" s="43"/>
      <c r="FMF1128" s="43"/>
      <c r="FMG1128" s="43"/>
      <c r="FMH1128" s="43"/>
      <c r="FMI1128" s="43"/>
      <c r="FMJ1128" s="43"/>
      <c r="FMK1128" s="43"/>
      <c r="FML1128" s="43"/>
      <c r="FMM1128" s="43"/>
      <c r="FMN1128" s="43"/>
      <c r="FMO1128" s="43"/>
      <c r="FMP1128" s="43"/>
      <c r="FMQ1128" s="43"/>
      <c r="FMR1128" s="43"/>
      <c r="FMS1128" s="43"/>
      <c r="FMT1128" s="43"/>
      <c r="FMU1128" s="43"/>
      <c r="FMV1128" s="43"/>
      <c r="FMW1128" s="43"/>
      <c r="FMX1128" s="43"/>
      <c r="FMY1128" s="43"/>
      <c r="FMZ1128" s="43"/>
      <c r="FNA1128" s="43"/>
      <c r="FNB1128" s="43"/>
      <c r="FNC1128" s="43"/>
      <c r="FND1128" s="43"/>
      <c r="FNE1128" s="43"/>
      <c r="FNF1128" s="43"/>
      <c r="FNG1128" s="43"/>
      <c r="FNH1128" s="43"/>
      <c r="FNI1128" s="43"/>
      <c r="FNJ1128" s="43"/>
      <c r="FNK1128" s="43"/>
      <c r="FNL1128" s="43"/>
      <c r="FNM1128" s="43"/>
      <c r="FNN1128" s="43"/>
      <c r="FNO1128" s="43"/>
      <c r="FNP1128" s="43"/>
      <c r="FNQ1128" s="43"/>
      <c r="FNR1128" s="43"/>
      <c r="FNS1128" s="43"/>
      <c r="FNT1128" s="43"/>
      <c r="FNU1128" s="43"/>
      <c r="FNV1128" s="43"/>
      <c r="FNW1128" s="43"/>
      <c r="FNX1128" s="43"/>
      <c r="FNY1128" s="43"/>
      <c r="FNZ1128" s="43"/>
      <c r="FOA1128" s="43"/>
      <c r="FOB1128" s="43"/>
      <c r="FOC1128" s="43"/>
      <c r="FOD1128" s="43"/>
      <c r="FOE1128" s="43"/>
      <c r="FOF1128" s="43"/>
      <c r="FOG1128" s="43"/>
      <c r="FOH1128" s="43"/>
      <c r="FOI1128" s="43"/>
      <c r="FOJ1128" s="43"/>
      <c r="FOK1128" s="43"/>
      <c r="FOL1128" s="43"/>
      <c r="FOM1128" s="43"/>
      <c r="FON1128" s="43"/>
      <c r="FOO1128" s="43"/>
      <c r="FOP1128" s="43"/>
      <c r="FOQ1128" s="43"/>
      <c r="FOR1128" s="43"/>
      <c r="FOS1128" s="43"/>
      <c r="FOT1128" s="43"/>
      <c r="FOU1128" s="43"/>
      <c r="FOV1128" s="43"/>
      <c r="FOW1128" s="43"/>
      <c r="FOX1128" s="43"/>
      <c r="FOY1128" s="43"/>
      <c r="FOZ1128" s="43"/>
      <c r="FPA1128" s="43"/>
      <c r="FPB1128" s="43"/>
      <c r="FPC1128" s="43"/>
      <c r="FPD1128" s="43"/>
      <c r="FPE1128" s="43"/>
      <c r="FPF1128" s="43"/>
      <c r="FPG1128" s="43"/>
      <c r="FPH1128" s="43"/>
      <c r="FPI1128" s="43"/>
      <c r="FPJ1128" s="43"/>
      <c r="FPK1128" s="43"/>
      <c r="FPL1128" s="43"/>
      <c r="FPM1128" s="43"/>
      <c r="FPN1128" s="43"/>
      <c r="FPO1128" s="43"/>
      <c r="FPP1128" s="43"/>
      <c r="FPQ1128" s="43"/>
      <c r="FPR1128" s="43"/>
      <c r="FPS1128" s="43"/>
      <c r="FPT1128" s="43"/>
      <c r="FPU1128" s="43"/>
      <c r="FPV1128" s="43"/>
      <c r="FPW1128" s="43"/>
      <c r="FPX1128" s="43"/>
      <c r="FPY1128" s="43"/>
      <c r="FPZ1128" s="43"/>
      <c r="FQA1128" s="43"/>
      <c r="FQB1128" s="43"/>
      <c r="FQC1128" s="43"/>
      <c r="FQD1128" s="43"/>
      <c r="FQE1128" s="43"/>
      <c r="FQF1128" s="43"/>
      <c r="FQG1128" s="43"/>
      <c r="FQH1128" s="43"/>
      <c r="FQI1128" s="43"/>
      <c r="FQJ1128" s="43"/>
      <c r="FQK1128" s="43"/>
      <c r="FQL1128" s="43"/>
      <c r="FQM1128" s="43"/>
      <c r="FQN1128" s="43"/>
      <c r="FQO1128" s="43"/>
      <c r="FQP1128" s="43"/>
      <c r="FQQ1128" s="43"/>
      <c r="FQR1128" s="43"/>
      <c r="FQS1128" s="43"/>
      <c r="FQT1128" s="43"/>
      <c r="FQU1128" s="43"/>
      <c r="FQV1128" s="43"/>
      <c r="FQW1128" s="43"/>
      <c r="FQX1128" s="43"/>
      <c r="FQY1128" s="43"/>
      <c r="FQZ1128" s="43"/>
      <c r="FRA1128" s="43"/>
      <c r="FRB1128" s="43"/>
      <c r="FRC1128" s="43"/>
      <c r="FRD1128" s="43"/>
      <c r="FRE1128" s="43"/>
      <c r="FRF1128" s="43"/>
      <c r="FRG1128" s="43"/>
      <c r="FRH1128" s="43"/>
      <c r="FRI1128" s="43"/>
      <c r="FRJ1128" s="43"/>
      <c r="FRK1128" s="43"/>
      <c r="FRL1128" s="43"/>
      <c r="FRM1128" s="43"/>
      <c r="FRN1128" s="43"/>
      <c r="FRO1128" s="43"/>
      <c r="FRP1128" s="43"/>
      <c r="FRQ1128" s="43"/>
      <c r="FRR1128" s="43"/>
      <c r="FRS1128" s="43"/>
      <c r="FRT1128" s="43"/>
      <c r="FRU1128" s="43"/>
      <c r="FRV1128" s="43"/>
      <c r="FRW1128" s="43"/>
      <c r="FRX1128" s="43"/>
      <c r="FRY1128" s="43"/>
      <c r="FRZ1128" s="43"/>
      <c r="FSA1128" s="43"/>
      <c r="FSB1128" s="43"/>
      <c r="FSC1128" s="43"/>
      <c r="FSD1128" s="43"/>
      <c r="FSE1128" s="43"/>
      <c r="FSF1128" s="43"/>
      <c r="FSG1128" s="43"/>
      <c r="FSH1128" s="43"/>
      <c r="FSI1128" s="43"/>
      <c r="FSJ1128" s="43"/>
      <c r="FSK1128" s="43"/>
      <c r="FSL1128" s="43"/>
      <c r="FSM1128" s="43"/>
      <c r="FSN1128" s="43"/>
      <c r="FSO1128" s="43"/>
      <c r="FSP1128" s="43"/>
      <c r="FSQ1128" s="43"/>
      <c r="FSR1128" s="43"/>
      <c r="FSS1128" s="43"/>
      <c r="FST1128" s="43"/>
      <c r="FSU1128" s="43"/>
      <c r="FSV1128" s="43"/>
      <c r="FSW1128" s="43"/>
      <c r="FSX1128" s="43"/>
      <c r="FSY1128" s="43"/>
      <c r="FSZ1128" s="43"/>
      <c r="FTA1128" s="43"/>
      <c r="FTB1128" s="43"/>
      <c r="FTC1128" s="43"/>
      <c r="FTD1128" s="43"/>
      <c r="FTE1128" s="43"/>
      <c r="FTF1128" s="43"/>
      <c r="FTG1128" s="43"/>
      <c r="FTH1128" s="43"/>
      <c r="FTI1128" s="43"/>
      <c r="FTJ1128" s="43"/>
      <c r="FTK1128" s="43"/>
      <c r="FTL1128" s="43"/>
      <c r="FTM1128" s="43"/>
      <c r="FTN1128" s="43"/>
      <c r="FTO1128" s="43"/>
      <c r="FTP1128" s="43"/>
      <c r="FTQ1128" s="43"/>
      <c r="FTR1128" s="43"/>
      <c r="FTS1128" s="43"/>
      <c r="FTT1128" s="43"/>
      <c r="FTU1128" s="43"/>
      <c r="FTV1128" s="43"/>
      <c r="FTW1128" s="43"/>
      <c r="FTX1128" s="43"/>
      <c r="FTY1128" s="43"/>
      <c r="FTZ1128" s="43"/>
      <c r="FUA1128" s="43"/>
      <c r="FUB1128" s="43"/>
      <c r="FUC1128" s="43"/>
      <c r="FUD1128" s="43"/>
      <c r="FUE1128" s="43"/>
      <c r="FUF1128" s="43"/>
      <c r="FUG1128" s="43"/>
      <c r="FUH1128" s="43"/>
      <c r="FUI1128" s="43"/>
      <c r="FUJ1128" s="43"/>
      <c r="FUK1128" s="43"/>
      <c r="FUL1128" s="43"/>
      <c r="FUM1128" s="43"/>
      <c r="FUN1128" s="43"/>
      <c r="FUO1128" s="43"/>
      <c r="FUP1128" s="43"/>
      <c r="FUQ1128" s="43"/>
      <c r="FUR1128" s="43"/>
      <c r="FUS1128" s="43"/>
      <c r="FUT1128" s="43"/>
      <c r="FUU1128" s="43"/>
      <c r="FUV1128" s="43"/>
      <c r="FUW1128" s="43"/>
      <c r="FUX1128" s="43"/>
      <c r="FUY1128" s="43"/>
      <c r="FUZ1128" s="43"/>
      <c r="FVA1128" s="43"/>
      <c r="FVB1128" s="43"/>
      <c r="FVC1128" s="43"/>
      <c r="FVD1128" s="43"/>
      <c r="FVE1128" s="43"/>
      <c r="FVF1128" s="43"/>
      <c r="FVG1128" s="43"/>
      <c r="FVH1128" s="43"/>
      <c r="FVI1128" s="43"/>
      <c r="FVJ1128" s="43"/>
      <c r="FVK1128" s="43"/>
      <c r="FVL1128" s="43"/>
      <c r="FVM1128" s="43"/>
      <c r="FVN1128" s="43"/>
      <c r="FVO1128" s="43"/>
      <c r="FVP1128" s="43"/>
      <c r="FVQ1128" s="43"/>
      <c r="FVR1128" s="43"/>
      <c r="FVS1128" s="43"/>
      <c r="FVT1128" s="43"/>
      <c r="FVU1128" s="43"/>
      <c r="FVV1128" s="43"/>
      <c r="FVW1128" s="43"/>
      <c r="FVX1128" s="43"/>
      <c r="FVY1128" s="43"/>
      <c r="FVZ1128" s="43"/>
      <c r="FWA1128" s="43"/>
      <c r="FWB1128" s="43"/>
      <c r="FWC1128" s="43"/>
      <c r="FWD1128" s="43"/>
      <c r="FWE1128" s="43"/>
      <c r="FWF1128" s="43"/>
      <c r="FWG1128" s="43"/>
      <c r="FWH1128" s="43"/>
      <c r="FWI1128" s="43"/>
      <c r="FWJ1128" s="43"/>
      <c r="FWK1128" s="43"/>
      <c r="FWL1128" s="43"/>
      <c r="FWM1128" s="43"/>
      <c r="FWN1128" s="43"/>
      <c r="FWO1128" s="43"/>
      <c r="FWP1128" s="43"/>
      <c r="FWQ1128" s="43"/>
      <c r="FWR1128" s="43"/>
      <c r="FWS1128" s="43"/>
      <c r="FWT1128" s="43"/>
      <c r="FWU1128" s="43"/>
      <c r="FWV1128" s="43"/>
      <c r="FWW1128" s="43"/>
      <c r="FWX1128" s="43"/>
      <c r="FWY1128" s="43"/>
      <c r="FWZ1128" s="43"/>
      <c r="FXA1128" s="43"/>
      <c r="FXB1128" s="43"/>
      <c r="FXC1128" s="43"/>
      <c r="FXD1128" s="43"/>
      <c r="FXE1128" s="43"/>
      <c r="FXF1128" s="43"/>
      <c r="FXG1128" s="43"/>
      <c r="FXH1128" s="43"/>
      <c r="FXI1128" s="43"/>
      <c r="FXJ1128" s="43"/>
      <c r="FXK1128" s="43"/>
      <c r="FXL1128" s="43"/>
      <c r="FXM1128" s="43"/>
      <c r="FXN1128" s="43"/>
      <c r="FXO1128" s="43"/>
      <c r="FXP1128" s="43"/>
      <c r="FXQ1128" s="43"/>
      <c r="FXR1128" s="43"/>
      <c r="FXS1128" s="43"/>
      <c r="FXT1128" s="43"/>
      <c r="FXU1128" s="43"/>
      <c r="FXV1128" s="43"/>
      <c r="FXW1128" s="43"/>
      <c r="FXX1128" s="43"/>
      <c r="FXY1128" s="43"/>
      <c r="FXZ1128" s="43"/>
      <c r="FYA1128" s="43"/>
      <c r="FYB1128" s="43"/>
      <c r="FYC1128" s="43"/>
      <c r="FYD1128" s="43"/>
      <c r="FYE1128" s="43"/>
      <c r="FYF1128" s="43"/>
      <c r="FYG1128" s="43"/>
      <c r="FYH1128" s="43"/>
      <c r="FYI1128" s="43"/>
      <c r="FYJ1128" s="43"/>
      <c r="FYK1128" s="43"/>
      <c r="FYL1128" s="43"/>
      <c r="FYM1128" s="43"/>
      <c r="FYN1128" s="43"/>
      <c r="FYO1128" s="43"/>
      <c r="FYP1128" s="43"/>
      <c r="FYQ1128" s="43"/>
      <c r="FYR1128" s="43"/>
      <c r="FYS1128" s="43"/>
      <c r="FYT1128" s="43"/>
      <c r="FYU1128" s="43"/>
      <c r="FYV1128" s="43"/>
      <c r="FYW1128" s="43"/>
      <c r="FYX1128" s="43"/>
      <c r="FYY1128" s="43"/>
      <c r="FYZ1128" s="43"/>
      <c r="FZA1128" s="43"/>
      <c r="FZB1128" s="43"/>
      <c r="FZC1128" s="43"/>
      <c r="FZD1128" s="43"/>
      <c r="FZE1128" s="43"/>
      <c r="FZF1128" s="43"/>
      <c r="FZG1128" s="43"/>
      <c r="FZH1128" s="43"/>
      <c r="FZI1128" s="43"/>
      <c r="FZJ1128" s="43"/>
      <c r="FZK1128" s="43"/>
      <c r="FZL1128" s="43"/>
      <c r="FZM1128" s="43"/>
      <c r="FZN1128" s="43"/>
      <c r="FZO1128" s="43"/>
      <c r="FZP1128" s="43"/>
      <c r="FZQ1128" s="43"/>
      <c r="FZR1128" s="43"/>
      <c r="FZS1128" s="43"/>
      <c r="FZT1128" s="43"/>
      <c r="FZU1128" s="43"/>
      <c r="FZV1128" s="43"/>
      <c r="FZW1128" s="43"/>
      <c r="FZX1128" s="43"/>
      <c r="FZY1128" s="43"/>
      <c r="FZZ1128" s="43"/>
      <c r="GAA1128" s="43"/>
      <c r="GAB1128" s="43"/>
      <c r="GAC1128" s="43"/>
      <c r="GAD1128" s="43"/>
      <c r="GAE1128" s="43"/>
      <c r="GAF1128" s="43"/>
      <c r="GAG1128" s="43"/>
      <c r="GAH1128" s="43"/>
      <c r="GAI1128" s="43"/>
      <c r="GAJ1128" s="43"/>
      <c r="GAK1128" s="43"/>
      <c r="GAL1128" s="43"/>
      <c r="GAM1128" s="43"/>
      <c r="GAN1128" s="43"/>
      <c r="GAO1128" s="43"/>
      <c r="GAP1128" s="43"/>
      <c r="GAQ1128" s="43"/>
      <c r="GAR1128" s="43"/>
      <c r="GAS1128" s="43"/>
      <c r="GAT1128" s="43"/>
      <c r="GAU1128" s="43"/>
      <c r="GAV1128" s="43"/>
      <c r="GAW1128" s="43"/>
      <c r="GAX1128" s="43"/>
      <c r="GAY1128" s="43"/>
      <c r="GAZ1128" s="43"/>
      <c r="GBA1128" s="43"/>
      <c r="GBB1128" s="43"/>
      <c r="GBC1128" s="43"/>
      <c r="GBD1128" s="43"/>
      <c r="GBE1128" s="43"/>
      <c r="GBF1128" s="43"/>
      <c r="GBG1128" s="43"/>
      <c r="GBH1128" s="43"/>
      <c r="GBI1128" s="43"/>
      <c r="GBJ1128" s="43"/>
      <c r="GBK1128" s="43"/>
      <c r="GBL1128" s="43"/>
      <c r="GBM1128" s="43"/>
      <c r="GBN1128" s="43"/>
      <c r="GBO1128" s="43"/>
      <c r="GBP1128" s="43"/>
      <c r="GBQ1128" s="43"/>
      <c r="GBR1128" s="43"/>
      <c r="GBS1128" s="43"/>
      <c r="GBT1128" s="43"/>
      <c r="GBU1128" s="43"/>
      <c r="GBV1128" s="43"/>
      <c r="GBW1128" s="43"/>
      <c r="GBX1128" s="43"/>
      <c r="GBY1128" s="43"/>
      <c r="GBZ1128" s="43"/>
      <c r="GCA1128" s="43"/>
      <c r="GCB1128" s="43"/>
      <c r="GCC1128" s="43"/>
      <c r="GCD1128" s="43"/>
      <c r="GCE1128" s="43"/>
      <c r="GCF1128" s="43"/>
      <c r="GCG1128" s="43"/>
      <c r="GCH1128" s="43"/>
      <c r="GCI1128" s="43"/>
      <c r="GCJ1128" s="43"/>
      <c r="GCK1128" s="43"/>
      <c r="GCL1128" s="43"/>
      <c r="GCM1128" s="43"/>
      <c r="GCN1128" s="43"/>
      <c r="GCO1128" s="43"/>
      <c r="GCP1128" s="43"/>
      <c r="GCQ1128" s="43"/>
      <c r="GCR1128" s="43"/>
      <c r="GCS1128" s="43"/>
      <c r="GCT1128" s="43"/>
      <c r="GCU1128" s="43"/>
      <c r="GCV1128" s="43"/>
      <c r="GCW1128" s="43"/>
      <c r="GCX1128" s="43"/>
      <c r="GCY1128" s="43"/>
      <c r="GCZ1128" s="43"/>
      <c r="GDA1128" s="43"/>
      <c r="GDB1128" s="43"/>
      <c r="GDC1128" s="43"/>
      <c r="GDD1128" s="43"/>
      <c r="GDE1128" s="43"/>
      <c r="GDF1128" s="43"/>
      <c r="GDG1128" s="43"/>
      <c r="GDH1128" s="43"/>
      <c r="GDI1128" s="43"/>
      <c r="GDJ1128" s="43"/>
      <c r="GDK1128" s="43"/>
      <c r="GDL1128" s="43"/>
      <c r="GDM1128" s="43"/>
      <c r="GDN1128" s="43"/>
      <c r="GDO1128" s="43"/>
      <c r="GDP1128" s="43"/>
      <c r="GDQ1128" s="43"/>
      <c r="GDR1128" s="43"/>
      <c r="GDS1128" s="43"/>
      <c r="GDT1128" s="43"/>
      <c r="GDU1128" s="43"/>
      <c r="GDV1128" s="43"/>
      <c r="GDW1128" s="43"/>
      <c r="GDX1128" s="43"/>
      <c r="GDY1128" s="43"/>
      <c r="GDZ1128" s="43"/>
      <c r="GEA1128" s="43"/>
      <c r="GEB1128" s="43"/>
      <c r="GEC1128" s="43"/>
      <c r="GED1128" s="43"/>
      <c r="GEE1128" s="43"/>
      <c r="GEF1128" s="43"/>
      <c r="GEG1128" s="43"/>
      <c r="GEH1128" s="43"/>
      <c r="GEI1128" s="43"/>
      <c r="GEJ1128" s="43"/>
      <c r="GEK1128" s="43"/>
      <c r="GEL1128" s="43"/>
      <c r="GEM1128" s="43"/>
      <c r="GEN1128" s="43"/>
      <c r="GEO1128" s="43"/>
      <c r="GEP1128" s="43"/>
      <c r="GEQ1128" s="43"/>
      <c r="GER1128" s="43"/>
      <c r="GES1128" s="43"/>
      <c r="GET1128" s="43"/>
      <c r="GEU1128" s="43"/>
      <c r="GEV1128" s="43"/>
      <c r="GEW1128" s="43"/>
      <c r="GEX1128" s="43"/>
      <c r="GEY1128" s="43"/>
      <c r="GEZ1128" s="43"/>
      <c r="GFA1128" s="43"/>
      <c r="GFB1128" s="43"/>
      <c r="GFC1128" s="43"/>
      <c r="GFD1128" s="43"/>
      <c r="GFE1128" s="43"/>
      <c r="GFF1128" s="43"/>
      <c r="GFG1128" s="43"/>
      <c r="GFH1128" s="43"/>
      <c r="GFI1128" s="43"/>
      <c r="GFJ1128" s="43"/>
      <c r="GFK1128" s="43"/>
      <c r="GFL1128" s="43"/>
      <c r="GFM1128" s="43"/>
      <c r="GFN1128" s="43"/>
      <c r="GFO1128" s="43"/>
      <c r="GFP1128" s="43"/>
      <c r="GFQ1128" s="43"/>
      <c r="GFR1128" s="43"/>
      <c r="GFS1128" s="43"/>
      <c r="GFT1128" s="43"/>
      <c r="GFU1128" s="43"/>
      <c r="GFV1128" s="43"/>
      <c r="GFW1128" s="43"/>
      <c r="GFX1128" s="43"/>
      <c r="GFY1128" s="43"/>
      <c r="GFZ1128" s="43"/>
      <c r="GGA1128" s="43"/>
      <c r="GGB1128" s="43"/>
      <c r="GGC1128" s="43"/>
      <c r="GGD1128" s="43"/>
      <c r="GGE1128" s="43"/>
      <c r="GGF1128" s="43"/>
      <c r="GGG1128" s="43"/>
      <c r="GGH1128" s="43"/>
      <c r="GGI1128" s="43"/>
      <c r="GGJ1128" s="43"/>
      <c r="GGK1128" s="43"/>
      <c r="GGL1128" s="43"/>
      <c r="GGM1128" s="43"/>
      <c r="GGN1128" s="43"/>
      <c r="GGO1128" s="43"/>
      <c r="GGP1128" s="43"/>
      <c r="GGQ1128" s="43"/>
      <c r="GGR1128" s="43"/>
      <c r="GGS1128" s="43"/>
      <c r="GGT1128" s="43"/>
      <c r="GGU1128" s="43"/>
      <c r="GGV1128" s="43"/>
      <c r="GGW1128" s="43"/>
      <c r="GGX1128" s="43"/>
      <c r="GGY1128" s="43"/>
      <c r="GGZ1128" s="43"/>
      <c r="GHA1128" s="43"/>
      <c r="GHB1128" s="43"/>
      <c r="GHC1128" s="43"/>
      <c r="GHD1128" s="43"/>
      <c r="GHE1128" s="43"/>
      <c r="GHF1128" s="43"/>
      <c r="GHG1128" s="43"/>
      <c r="GHH1128" s="43"/>
      <c r="GHI1128" s="43"/>
      <c r="GHJ1128" s="43"/>
      <c r="GHK1128" s="43"/>
      <c r="GHL1128" s="43"/>
      <c r="GHM1128" s="43"/>
      <c r="GHN1128" s="43"/>
      <c r="GHO1128" s="43"/>
      <c r="GHP1128" s="43"/>
      <c r="GHQ1128" s="43"/>
      <c r="GHR1128" s="43"/>
      <c r="GHS1128" s="43"/>
      <c r="GHT1128" s="43"/>
      <c r="GHU1128" s="43"/>
      <c r="GHV1128" s="43"/>
      <c r="GHW1128" s="43"/>
      <c r="GHX1128" s="43"/>
      <c r="GHY1128" s="43"/>
      <c r="GHZ1128" s="43"/>
      <c r="GIA1128" s="43"/>
      <c r="GIB1128" s="43"/>
      <c r="GIC1128" s="43"/>
      <c r="GID1128" s="43"/>
      <c r="GIE1128" s="43"/>
      <c r="GIF1128" s="43"/>
      <c r="GIG1128" s="43"/>
      <c r="GIH1128" s="43"/>
      <c r="GII1128" s="43"/>
      <c r="GIJ1128" s="43"/>
      <c r="GIK1128" s="43"/>
      <c r="GIL1128" s="43"/>
      <c r="GIM1128" s="43"/>
      <c r="GIN1128" s="43"/>
      <c r="GIO1128" s="43"/>
      <c r="GIP1128" s="43"/>
      <c r="GIQ1128" s="43"/>
      <c r="GIR1128" s="43"/>
      <c r="GIS1128" s="43"/>
      <c r="GIT1128" s="43"/>
      <c r="GIU1128" s="43"/>
      <c r="GIV1128" s="43"/>
      <c r="GIW1128" s="43"/>
      <c r="GIX1128" s="43"/>
      <c r="GIY1128" s="43"/>
      <c r="GIZ1128" s="43"/>
      <c r="GJA1128" s="43"/>
      <c r="GJB1128" s="43"/>
      <c r="GJC1128" s="43"/>
      <c r="GJD1128" s="43"/>
      <c r="GJE1128" s="43"/>
      <c r="GJF1128" s="43"/>
      <c r="GJG1128" s="43"/>
      <c r="GJH1128" s="43"/>
      <c r="GJI1128" s="43"/>
      <c r="GJJ1128" s="43"/>
      <c r="GJK1128" s="43"/>
      <c r="GJL1128" s="43"/>
      <c r="GJM1128" s="43"/>
      <c r="GJN1128" s="43"/>
      <c r="GJO1128" s="43"/>
      <c r="GJP1128" s="43"/>
      <c r="GJQ1128" s="43"/>
      <c r="GJR1128" s="43"/>
      <c r="GJS1128" s="43"/>
      <c r="GJT1128" s="43"/>
      <c r="GJU1128" s="43"/>
      <c r="GJV1128" s="43"/>
      <c r="GJW1128" s="43"/>
      <c r="GJX1128" s="43"/>
      <c r="GJY1128" s="43"/>
      <c r="GJZ1128" s="43"/>
      <c r="GKA1128" s="43"/>
      <c r="GKB1128" s="43"/>
      <c r="GKC1128" s="43"/>
      <c r="GKD1128" s="43"/>
      <c r="GKE1128" s="43"/>
      <c r="GKF1128" s="43"/>
      <c r="GKG1128" s="43"/>
      <c r="GKH1128" s="43"/>
      <c r="GKI1128" s="43"/>
      <c r="GKJ1128" s="43"/>
      <c r="GKK1128" s="43"/>
      <c r="GKL1128" s="43"/>
      <c r="GKM1128" s="43"/>
      <c r="GKN1128" s="43"/>
      <c r="GKO1128" s="43"/>
      <c r="GKP1128" s="43"/>
      <c r="GKQ1128" s="43"/>
      <c r="GKR1128" s="43"/>
      <c r="GKS1128" s="43"/>
      <c r="GKT1128" s="43"/>
      <c r="GKU1128" s="43"/>
      <c r="GKV1128" s="43"/>
      <c r="GKW1128" s="43"/>
      <c r="GKX1128" s="43"/>
      <c r="GKY1128" s="43"/>
      <c r="GKZ1128" s="43"/>
      <c r="GLA1128" s="43"/>
      <c r="GLB1128" s="43"/>
      <c r="GLC1128" s="43"/>
      <c r="GLD1128" s="43"/>
      <c r="GLE1128" s="43"/>
      <c r="GLF1128" s="43"/>
      <c r="GLG1128" s="43"/>
      <c r="GLH1128" s="43"/>
      <c r="GLI1128" s="43"/>
      <c r="GLJ1128" s="43"/>
      <c r="GLK1128" s="43"/>
      <c r="GLL1128" s="43"/>
      <c r="GLM1128" s="43"/>
      <c r="GLN1128" s="43"/>
      <c r="GLO1128" s="43"/>
      <c r="GLP1128" s="43"/>
      <c r="GLQ1128" s="43"/>
      <c r="GLR1128" s="43"/>
      <c r="GLS1128" s="43"/>
      <c r="GLT1128" s="43"/>
      <c r="GLU1128" s="43"/>
      <c r="GLV1128" s="43"/>
      <c r="GLW1128" s="43"/>
      <c r="GLX1128" s="43"/>
      <c r="GLY1128" s="43"/>
      <c r="GLZ1128" s="43"/>
      <c r="GMA1128" s="43"/>
      <c r="GMB1128" s="43"/>
      <c r="GMC1128" s="43"/>
      <c r="GMD1128" s="43"/>
      <c r="GME1128" s="43"/>
      <c r="GMF1128" s="43"/>
      <c r="GMG1128" s="43"/>
      <c r="GMH1128" s="43"/>
      <c r="GMI1128" s="43"/>
      <c r="GMJ1128" s="43"/>
      <c r="GMK1128" s="43"/>
      <c r="GML1128" s="43"/>
      <c r="GMM1128" s="43"/>
      <c r="GMN1128" s="43"/>
      <c r="GMO1128" s="43"/>
      <c r="GMP1128" s="43"/>
      <c r="GMQ1128" s="43"/>
      <c r="GMR1128" s="43"/>
      <c r="GMS1128" s="43"/>
      <c r="GMT1128" s="43"/>
      <c r="GMU1128" s="43"/>
      <c r="GMV1128" s="43"/>
      <c r="GMW1128" s="43"/>
      <c r="GMX1128" s="43"/>
      <c r="GMY1128" s="43"/>
      <c r="GMZ1128" s="43"/>
      <c r="GNA1128" s="43"/>
      <c r="GNB1128" s="43"/>
      <c r="GNC1128" s="43"/>
      <c r="GND1128" s="43"/>
      <c r="GNE1128" s="43"/>
      <c r="GNF1128" s="43"/>
      <c r="GNG1128" s="43"/>
      <c r="GNH1128" s="43"/>
      <c r="GNI1128" s="43"/>
      <c r="GNJ1128" s="43"/>
      <c r="GNK1128" s="43"/>
      <c r="GNL1128" s="43"/>
      <c r="GNM1128" s="43"/>
      <c r="GNN1128" s="43"/>
      <c r="GNO1128" s="43"/>
      <c r="GNP1128" s="43"/>
      <c r="GNQ1128" s="43"/>
      <c r="GNR1128" s="43"/>
      <c r="GNS1128" s="43"/>
      <c r="GNT1128" s="43"/>
      <c r="GNU1128" s="43"/>
      <c r="GNV1128" s="43"/>
      <c r="GNW1128" s="43"/>
      <c r="GNX1128" s="43"/>
      <c r="GNY1128" s="43"/>
      <c r="GNZ1128" s="43"/>
      <c r="GOA1128" s="43"/>
      <c r="GOB1128" s="43"/>
      <c r="GOC1128" s="43"/>
      <c r="GOD1128" s="43"/>
      <c r="GOE1128" s="43"/>
      <c r="GOF1128" s="43"/>
      <c r="GOG1128" s="43"/>
      <c r="GOH1128" s="43"/>
      <c r="GOI1128" s="43"/>
      <c r="GOJ1128" s="43"/>
      <c r="GOK1128" s="43"/>
      <c r="GOL1128" s="43"/>
      <c r="GOM1128" s="43"/>
      <c r="GON1128" s="43"/>
      <c r="GOO1128" s="43"/>
      <c r="GOP1128" s="43"/>
      <c r="GOQ1128" s="43"/>
      <c r="GOR1128" s="43"/>
      <c r="GOS1128" s="43"/>
      <c r="GOT1128" s="43"/>
      <c r="GOU1128" s="43"/>
      <c r="GOV1128" s="43"/>
      <c r="GOW1128" s="43"/>
      <c r="GOX1128" s="43"/>
      <c r="GOY1128" s="43"/>
      <c r="GOZ1128" s="43"/>
      <c r="GPA1128" s="43"/>
      <c r="GPB1128" s="43"/>
      <c r="GPC1128" s="43"/>
      <c r="GPD1128" s="43"/>
      <c r="GPE1128" s="43"/>
      <c r="GPF1128" s="43"/>
      <c r="GPG1128" s="43"/>
      <c r="GPH1128" s="43"/>
      <c r="GPI1128" s="43"/>
      <c r="GPJ1128" s="43"/>
      <c r="GPK1128" s="43"/>
      <c r="GPL1128" s="43"/>
      <c r="GPM1128" s="43"/>
      <c r="GPN1128" s="43"/>
      <c r="GPO1128" s="43"/>
      <c r="GPP1128" s="43"/>
      <c r="GPQ1128" s="43"/>
      <c r="GPR1128" s="43"/>
      <c r="GPS1128" s="43"/>
      <c r="GPT1128" s="43"/>
      <c r="GPU1128" s="43"/>
      <c r="GPV1128" s="43"/>
      <c r="GPW1128" s="43"/>
      <c r="GPX1128" s="43"/>
      <c r="GPY1128" s="43"/>
      <c r="GPZ1128" s="43"/>
      <c r="GQA1128" s="43"/>
      <c r="GQB1128" s="43"/>
      <c r="GQC1128" s="43"/>
      <c r="GQD1128" s="43"/>
      <c r="GQE1128" s="43"/>
      <c r="GQF1128" s="43"/>
      <c r="GQG1128" s="43"/>
      <c r="GQH1128" s="43"/>
      <c r="GQI1128" s="43"/>
      <c r="GQJ1128" s="43"/>
      <c r="GQK1128" s="43"/>
      <c r="GQL1128" s="43"/>
      <c r="GQM1128" s="43"/>
      <c r="GQN1128" s="43"/>
      <c r="GQO1128" s="43"/>
      <c r="GQP1128" s="43"/>
      <c r="GQQ1128" s="43"/>
      <c r="GQR1128" s="43"/>
      <c r="GQS1128" s="43"/>
      <c r="GQT1128" s="43"/>
      <c r="GQU1128" s="43"/>
      <c r="GQV1128" s="43"/>
      <c r="GQW1128" s="43"/>
      <c r="GQX1128" s="43"/>
      <c r="GQY1128" s="43"/>
      <c r="GQZ1128" s="43"/>
      <c r="GRA1128" s="43"/>
      <c r="GRB1128" s="43"/>
      <c r="GRC1128" s="43"/>
      <c r="GRD1128" s="43"/>
      <c r="GRE1128" s="43"/>
      <c r="GRF1128" s="43"/>
      <c r="GRG1128" s="43"/>
      <c r="GRH1128" s="43"/>
      <c r="GRI1128" s="43"/>
      <c r="GRJ1128" s="43"/>
      <c r="GRK1128" s="43"/>
      <c r="GRL1128" s="43"/>
      <c r="GRM1128" s="43"/>
      <c r="GRN1128" s="43"/>
      <c r="GRO1128" s="43"/>
      <c r="GRP1128" s="43"/>
      <c r="GRQ1128" s="43"/>
      <c r="GRR1128" s="43"/>
      <c r="GRS1128" s="43"/>
      <c r="GRT1128" s="43"/>
      <c r="GRU1128" s="43"/>
      <c r="GRV1128" s="43"/>
      <c r="GRW1128" s="43"/>
      <c r="GRX1128" s="43"/>
      <c r="GRY1128" s="43"/>
      <c r="GRZ1128" s="43"/>
      <c r="GSA1128" s="43"/>
      <c r="GSB1128" s="43"/>
      <c r="GSC1128" s="43"/>
      <c r="GSD1128" s="43"/>
      <c r="GSE1128" s="43"/>
      <c r="GSF1128" s="43"/>
      <c r="GSG1128" s="43"/>
      <c r="GSH1128" s="43"/>
      <c r="GSI1128" s="43"/>
      <c r="GSJ1128" s="43"/>
      <c r="GSK1128" s="43"/>
      <c r="GSL1128" s="43"/>
      <c r="GSM1128" s="43"/>
      <c r="GSN1128" s="43"/>
      <c r="GSO1128" s="43"/>
      <c r="GSP1128" s="43"/>
      <c r="GSQ1128" s="43"/>
      <c r="GSR1128" s="43"/>
      <c r="GSS1128" s="43"/>
      <c r="GST1128" s="43"/>
      <c r="GSU1128" s="43"/>
      <c r="GSV1128" s="43"/>
      <c r="GSW1128" s="43"/>
      <c r="GSX1128" s="43"/>
      <c r="GSY1128" s="43"/>
      <c r="GSZ1128" s="43"/>
      <c r="GTA1128" s="43"/>
      <c r="GTB1128" s="43"/>
      <c r="GTC1128" s="43"/>
      <c r="GTD1128" s="43"/>
      <c r="GTE1128" s="43"/>
      <c r="GTF1128" s="43"/>
      <c r="GTG1128" s="43"/>
      <c r="GTH1128" s="43"/>
      <c r="GTI1128" s="43"/>
      <c r="GTJ1128" s="43"/>
      <c r="GTK1128" s="43"/>
      <c r="GTL1128" s="43"/>
      <c r="GTM1128" s="43"/>
      <c r="GTN1128" s="43"/>
      <c r="GTO1128" s="43"/>
      <c r="GTP1128" s="43"/>
      <c r="GTQ1128" s="43"/>
      <c r="GTR1128" s="43"/>
      <c r="GTS1128" s="43"/>
      <c r="GTT1128" s="43"/>
      <c r="GTU1128" s="43"/>
      <c r="GTV1128" s="43"/>
      <c r="GTW1128" s="43"/>
      <c r="GTX1128" s="43"/>
      <c r="GTY1128" s="43"/>
      <c r="GTZ1128" s="43"/>
      <c r="GUA1128" s="43"/>
      <c r="GUB1128" s="43"/>
      <c r="GUC1128" s="43"/>
      <c r="GUD1128" s="43"/>
      <c r="GUE1128" s="43"/>
      <c r="GUF1128" s="43"/>
      <c r="GUG1128" s="43"/>
      <c r="GUH1128" s="43"/>
      <c r="GUI1128" s="43"/>
      <c r="GUJ1128" s="43"/>
      <c r="GUK1128" s="43"/>
      <c r="GUL1128" s="43"/>
      <c r="GUM1128" s="43"/>
      <c r="GUN1128" s="43"/>
      <c r="GUO1128" s="43"/>
      <c r="GUP1128" s="43"/>
      <c r="GUQ1128" s="43"/>
      <c r="GUR1128" s="43"/>
      <c r="GUS1128" s="43"/>
      <c r="GUT1128" s="43"/>
      <c r="GUU1128" s="43"/>
      <c r="GUV1128" s="43"/>
      <c r="GUW1128" s="43"/>
      <c r="GUX1128" s="43"/>
      <c r="GUY1128" s="43"/>
      <c r="GUZ1128" s="43"/>
      <c r="GVA1128" s="43"/>
      <c r="GVB1128" s="43"/>
      <c r="GVC1128" s="43"/>
      <c r="GVD1128" s="43"/>
      <c r="GVE1128" s="43"/>
      <c r="GVF1128" s="43"/>
      <c r="GVG1128" s="43"/>
      <c r="GVH1128" s="43"/>
      <c r="GVI1128" s="43"/>
      <c r="GVJ1128" s="43"/>
      <c r="GVK1128" s="43"/>
      <c r="GVL1128" s="43"/>
      <c r="GVM1128" s="43"/>
      <c r="GVN1128" s="43"/>
      <c r="GVO1128" s="43"/>
      <c r="GVP1128" s="43"/>
      <c r="GVQ1128" s="43"/>
      <c r="GVR1128" s="43"/>
      <c r="GVS1128" s="43"/>
      <c r="GVT1128" s="43"/>
      <c r="GVU1128" s="43"/>
      <c r="GVV1128" s="43"/>
      <c r="GVW1128" s="43"/>
      <c r="GVX1128" s="43"/>
      <c r="GVY1128" s="43"/>
      <c r="GVZ1128" s="43"/>
      <c r="GWA1128" s="43"/>
      <c r="GWB1128" s="43"/>
      <c r="GWC1128" s="43"/>
      <c r="GWD1128" s="43"/>
      <c r="GWE1128" s="43"/>
      <c r="GWF1128" s="43"/>
      <c r="GWG1128" s="43"/>
      <c r="GWH1128" s="43"/>
      <c r="GWI1128" s="43"/>
      <c r="GWJ1128" s="43"/>
      <c r="GWK1128" s="43"/>
      <c r="GWL1128" s="43"/>
      <c r="GWM1128" s="43"/>
      <c r="GWN1128" s="43"/>
      <c r="GWO1128" s="43"/>
      <c r="GWP1128" s="43"/>
      <c r="GWQ1128" s="43"/>
      <c r="GWR1128" s="43"/>
      <c r="GWS1128" s="43"/>
      <c r="GWT1128" s="43"/>
      <c r="GWU1128" s="43"/>
      <c r="GWV1128" s="43"/>
      <c r="GWW1128" s="43"/>
      <c r="GWX1128" s="43"/>
      <c r="GWY1128" s="43"/>
      <c r="GWZ1128" s="43"/>
      <c r="GXA1128" s="43"/>
      <c r="GXB1128" s="43"/>
      <c r="GXC1128" s="43"/>
      <c r="GXD1128" s="43"/>
      <c r="GXE1128" s="43"/>
      <c r="GXF1128" s="43"/>
      <c r="GXG1128" s="43"/>
      <c r="GXH1128" s="43"/>
      <c r="GXI1128" s="43"/>
      <c r="GXJ1128" s="43"/>
      <c r="GXK1128" s="43"/>
      <c r="GXL1128" s="43"/>
      <c r="GXM1128" s="43"/>
      <c r="GXN1128" s="43"/>
      <c r="GXO1128" s="43"/>
      <c r="GXP1128" s="43"/>
      <c r="GXQ1128" s="43"/>
      <c r="GXR1128" s="43"/>
      <c r="GXS1128" s="43"/>
      <c r="GXT1128" s="43"/>
      <c r="GXU1128" s="43"/>
      <c r="GXV1128" s="43"/>
      <c r="GXW1128" s="43"/>
      <c r="GXX1128" s="43"/>
      <c r="GXY1128" s="43"/>
      <c r="GXZ1128" s="43"/>
      <c r="GYA1128" s="43"/>
      <c r="GYB1128" s="43"/>
      <c r="GYC1128" s="43"/>
      <c r="GYD1128" s="43"/>
      <c r="GYE1128" s="43"/>
      <c r="GYF1128" s="43"/>
      <c r="GYG1128" s="43"/>
      <c r="GYH1128" s="43"/>
      <c r="GYI1128" s="43"/>
      <c r="GYJ1128" s="43"/>
      <c r="GYK1128" s="43"/>
      <c r="GYL1128" s="43"/>
      <c r="GYM1128" s="43"/>
      <c r="GYN1128" s="43"/>
      <c r="GYO1128" s="43"/>
      <c r="GYP1128" s="43"/>
      <c r="GYQ1128" s="43"/>
      <c r="GYR1128" s="43"/>
      <c r="GYS1128" s="43"/>
      <c r="GYT1128" s="43"/>
      <c r="GYU1128" s="43"/>
      <c r="GYV1128" s="43"/>
      <c r="GYW1128" s="43"/>
      <c r="GYX1128" s="43"/>
      <c r="GYY1128" s="43"/>
      <c r="GYZ1128" s="43"/>
      <c r="GZA1128" s="43"/>
      <c r="GZB1128" s="43"/>
      <c r="GZC1128" s="43"/>
      <c r="GZD1128" s="43"/>
      <c r="GZE1128" s="43"/>
      <c r="GZF1128" s="43"/>
      <c r="GZG1128" s="43"/>
      <c r="GZH1128" s="43"/>
      <c r="GZI1128" s="43"/>
      <c r="GZJ1128" s="43"/>
      <c r="GZK1128" s="43"/>
      <c r="GZL1128" s="43"/>
      <c r="GZM1128" s="43"/>
      <c r="GZN1128" s="43"/>
      <c r="GZO1128" s="43"/>
      <c r="GZP1128" s="43"/>
      <c r="GZQ1128" s="43"/>
      <c r="GZR1128" s="43"/>
      <c r="GZS1128" s="43"/>
      <c r="GZT1128" s="43"/>
      <c r="GZU1128" s="43"/>
      <c r="GZV1128" s="43"/>
      <c r="GZW1128" s="43"/>
      <c r="GZX1128" s="43"/>
      <c r="GZY1128" s="43"/>
      <c r="GZZ1128" s="43"/>
      <c r="HAA1128" s="43"/>
      <c r="HAB1128" s="43"/>
      <c r="HAC1128" s="43"/>
      <c r="HAD1128" s="43"/>
      <c r="HAE1128" s="43"/>
      <c r="HAF1128" s="43"/>
      <c r="HAG1128" s="43"/>
      <c r="HAH1128" s="43"/>
      <c r="HAI1128" s="43"/>
      <c r="HAJ1128" s="43"/>
      <c r="HAK1128" s="43"/>
      <c r="HAL1128" s="43"/>
      <c r="HAM1128" s="43"/>
      <c r="HAN1128" s="43"/>
      <c r="HAO1128" s="43"/>
      <c r="HAP1128" s="43"/>
      <c r="HAQ1128" s="43"/>
      <c r="HAR1128" s="43"/>
      <c r="HAS1128" s="43"/>
      <c r="HAT1128" s="43"/>
      <c r="HAU1128" s="43"/>
      <c r="HAV1128" s="43"/>
      <c r="HAW1128" s="43"/>
      <c r="HAX1128" s="43"/>
      <c r="HAY1128" s="43"/>
      <c r="HAZ1128" s="43"/>
      <c r="HBA1128" s="43"/>
      <c r="HBB1128" s="43"/>
      <c r="HBC1128" s="43"/>
      <c r="HBD1128" s="43"/>
      <c r="HBE1128" s="43"/>
      <c r="HBF1128" s="43"/>
      <c r="HBG1128" s="43"/>
      <c r="HBH1128" s="43"/>
      <c r="HBI1128" s="43"/>
      <c r="HBJ1128" s="43"/>
      <c r="HBK1128" s="43"/>
      <c r="HBL1128" s="43"/>
      <c r="HBM1128" s="43"/>
      <c r="HBN1128" s="43"/>
      <c r="HBO1128" s="43"/>
      <c r="HBP1128" s="43"/>
      <c r="HBQ1128" s="43"/>
      <c r="HBR1128" s="43"/>
      <c r="HBS1128" s="43"/>
      <c r="HBT1128" s="43"/>
      <c r="HBU1128" s="43"/>
      <c r="HBV1128" s="43"/>
      <c r="HBW1128" s="43"/>
      <c r="HBX1128" s="43"/>
      <c r="HBY1128" s="43"/>
      <c r="HBZ1128" s="43"/>
      <c r="HCA1128" s="43"/>
      <c r="HCB1128" s="43"/>
      <c r="HCC1128" s="43"/>
      <c r="HCD1128" s="43"/>
      <c r="HCE1128" s="43"/>
      <c r="HCF1128" s="43"/>
      <c r="HCG1128" s="43"/>
      <c r="HCH1128" s="43"/>
      <c r="HCI1128" s="43"/>
      <c r="HCJ1128" s="43"/>
      <c r="HCK1128" s="43"/>
      <c r="HCL1128" s="43"/>
      <c r="HCM1128" s="43"/>
      <c r="HCN1128" s="43"/>
      <c r="HCO1128" s="43"/>
      <c r="HCP1128" s="43"/>
      <c r="HCQ1128" s="43"/>
      <c r="HCR1128" s="43"/>
      <c r="HCS1128" s="43"/>
      <c r="HCT1128" s="43"/>
      <c r="HCU1128" s="43"/>
      <c r="HCV1128" s="43"/>
      <c r="HCW1128" s="43"/>
      <c r="HCX1128" s="43"/>
      <c r="HCY1128" s="43"/>
      <c r="HCZ1128" s="43"/>
      <c r="HDA1128" s="43"/>
      <c r="HDB1128" s="43"/>
      <c r="HDC1128" s="43"/>
      <c r="HDD1128" s="43"/>
      <c r="HDE1128" s="43"/>
      <c r="HDF1128" s="43"/>
      <c r="HDG1128" s="43"/>
      <c r="HDH1128" s="43"/>
      <c r="HDI1128" s="43"/>
      <c r="HDJ1128" s="43"/>
      <c r="HDK1128" s="43"/>
      <c r="HDL1128" s="43"/>
      <c r="HDM1128" s="43"/>
      <c r="HDN1128" s="43"/>
      <c r="HDO1128" s="43"/>
      <c r="HDP1128" s="43"/>
      <c r="HDQ1128" s="43"/>
      <c r="HDR1128" s="43"/>
      <c r="HDS1128" s="43"/>
      <c r="HDT1128" s="43"/>
      <c r="HDU1128" s="43"/>
      <c r="HDV1128" s="43"/>
      <c r="HDW1128" s="43"/>
      <c r="HDX1128" s="43"/>
      <c r="HDY1128" s="43"/>
      <c r="HDZ1128" s="43"/>
      <c r="HEA1128" s="43"/>
      <c r="HEB1128" s="43"/>
      <c r="HEC1128" s="43"/>
      <c r="HED1128" s="43"/>
      <c r="HEE1128" s="43"/>
      <c r="HEF1128" s="43"/>
      <c r="HEG1128" s="43"/>
      <c r="HEH1128" s="43"/>
      <c r="HEI1128" s="43"/>
      <c r="HEJ1128" s="43"/>
      <c r="HEK1128" s="43"/>
      <c r="HEL1128" s="43"/>
      <c r="HEM1128" s="43"/>
      <c r="HEN1128" s="43"/>
      <c r="HEO1128" s="43"/>
      <c r="HEP1128" s="43"/>
      <c r="HEQ1128" s="43"/>
      <c r="HER1128" s="43"/>
      <c r="HES1128" s="43"/>
      <c r="HET1128" s="43"/>
      <c r="HEU1128" s="43"/>
      <c r="HEV1128" s="43"/>
      <c r="HEW1128" s="43"/>
      <c r="HEX1128" s="43"/>
      <c r="HEY1128" s="43"/>
      <c r="HEZ1128" s="43"/>
      <c r="HFA1128" s="43"/>
      <c r="HFB1128" s="43"/>
      <c r="HFC1128" s="43"/>
      <c r="HFD1128" s="43"/>
      <c r="HFE1128" s="43"/>
      <c r="HFF1128" s="43"/>
      <c r="HFG1128" s="43"/>
      <c r="HFH1128" s="43"/>
      <c r="HFI1128" s="43"/>
      <c r="HFJ1128" s="43"/>
      <c r="HFK1128" s="43"/>
      <c r="HFL1128" s="43"/>
      <c r="HFM1128" s="43"/>
      <c r="HFN1128" s="43"/>
      <c r="HFO1128" s="43"/>
      <c r="HFP1128" s="43"/>
      <c r="HFQ1128" s="43"/>
      <c r="HFR1128" s="43"/>
      <c r="HFS1128" s="43"/>
      <c r="HFT1128" s="43"/>
      <c r="HFU1128" s="43"/>
      <c r="HFV1128" s="43"/>
      <c r="HFW1128" s="43"/>
      <c r="HFX1128" s="43"/>
      <c r="HFY1128" s="43"/>
      <c r="HFZ1128" s="43"/>
      <c r="HGA1128" s="43"/>
      <c r="HGB1128" s="43"/>
      <c r="HGC1128" s="43"/>
      <c r="HGD1128" s="43"/>
      <c r="HGE1128" s="43"/>
      <c r="HGF1128" s="43"/>
      <c r="HGG1128" s="43"/>
      <c r="HGH1128" s="43"/>
      <c r="HGI1128" s="43"/>
      <c r="HGJ1128" s="43"/>
      <c r="HGK1128" s="43"/>
      <c r="HGL1128" s="43"/>
      <c r="HGM1128" s="43"/>
      <c r="HGN1128" s="43"/>
      <c r="HGO1128" s="43"/>
      <c r="HGP1128" s="43"/>
      <c r="HGQ1128" s="43"/>
      <c r="HGR1128" s="43"/>
      <c r="HGS1128" s="43"/>
      <c r="HGT1128" s="43"/>
      <c r="HGU1128" s="43"/>
      <c r="HGV1128" s="43"/>
      <c r="HGW1128" s="43"/>
      <c r="HGX1128" s="43"/>
      <c r="HGY1128" s="43"/>
      <c r="HGZ1128" s="43"/>
      <c r="HHA1128" s="43"/>
      <c r="HHB1128" s="43"/>
      <c r="HHC1128" s="43"/>
      <c r="HHD1128" s="43"/>
      <c r="HHE1128" s="43"/>
      <c r="HHF1128" s="43"/>
      <c r="HHG1128" s="43"/>
      <c r="HHH1128" s="43"/>
      <c r="HHI1128" s="43"/>
      <c r="HHJ1128" s="43"/>
      <c r="HHK1128" s="43"/>
      <c r="HHL1128" s="43"/>
      <c r="HHM1128" s="43"/>
      <c r="HHN1128" s="43"/>
      <c r="HHO1128" s="43"/>
      <c r="HHP1128" s="43"/>
      <c r="HHQ1128" s="43"/>
      <c r="HHR1128" s="43"/>
      <c r="HHS1128" s="43"/>
      <c r="HHT1128" s="43"/>
      <c r="HHU1128" s="43"/>
      <c r="HHV1128" s="43"/>
      <c r="HHW1128" s="43"/>
      <c r="HHX1128" s="43"/>
      <c r="HHY1128" s="43"/>
      <c r="HHZ1128" s="43"/>
      <c r="HIA1128" s="43"/>
      <c r="HIB1128" s="43"/>
      <c r="HIC1128" s="43"/>
      <c r="HID1128" s="43"/>
      <c r="HIE1128" s="43"/>
      <c r="HIF1128" s="43"/>
      <c r="HIG1128" s="43"/>
      <c r="HIH1128" s="43"/>
      <c r="HII1128" s="43"/>
      <c r="HIJ1128" s="43"/>
      <c r="HIK1128" s="43"/>
      <c r="HIL1128" s="43"/>
      <c r="HIM1128" s="43"/>
      <c r="HIN1128" s="43"/>
      <c r="HIO1128" s="43"/>
      <c r="HIP1128" s="43"/>
      <c r="HIQ1128" s="43"/>
      <c r="HIR1128" s="43"/>
      <c r="HIS1128" s="43"/>
      <c r="HIT1128" s="43"/>
      <c r="HIU1128" s="43"/>
      <c r="HIV1128" s="43"/>
      <c r="HIW1128" s="43"/>
      <c r="HIX1128" s="43"/>
      <c r="HIY1128" s="43"/>
      <c r="HIZ1128" s="43"/>
      <c r="HJA1128" s="43"/>
      <c r="HJB1128" s="43"/>
      <c r="HJC1128" s="43"/>
      <c r="HJD1128" s="43"/>
      <c r="HJE1128" s="43"/>
      <c r="HJF1128" s="43"/>
      <c r="HJG1128" s="43"/>
      <c r="HJH1128" s="43"/>
      <c r="HJI1128" s="43"/>
      <c r="HJJ1128" s="43"/>
      <c r="HJK1128" s="43"/>
      <c r="HJL1128" s="43"/>
      <c r="HJM1128" s="43"/>
      <c r="HJN1128" s="43"/>
      <c r="HJO1128" s="43"/>
      <c r="HJP1128" s="43"/>
      <c r="HJQ1128" s="43"/>
      <c r="HJR1128" s="43"/>
      <c r="HJS1128" s="43"/>
      <c r="HJT1128" s="43"/>
      <c r="HJU1128" s="43"/>
      <c r="HJV1128" s="43"/>
      <c r="HJW1128" s="43"/>
      <c r="HJX1128" s="43"/>
      <c r="HJY1128" s="43"/>
      <c r="HJZ1128" s="43"/>
      <c r="HKA1128" s="43"/>
      <c r="HKB1128" s="43"/>
      <c r="HKC1128" s="43"/>
      <c r="HKD1128" s="43"/>
      <c r="HKE1128" s="43"/>
      <c r="HKF1128" s="43"/>
      <c r="HKG1128" s="43"/>
      <c r="HKH1128" s="43"/>
      <c r="HKI1128" s="43"/>
      <c r="HKJ1128" s="43"/>
      <c r="HKK1128" s="43"/>
      <c r="HKL1128" s="43"/>
      <c r="HKM1128" s="43"/>
      <c r="HKN1128" s="43"/>
      <c r="HKO1128" s="43"/>
      <c r="HKP1128" s="43"/>
      <c r="HKQ1128" s="43"/>
      <c r="HKR1128" s="43"/>
      <c r="HKS1128" s="43"/>
      <c r="HKT1128" s="43"/>
      <c r="HKU1128" s="43"/>
      <c r="HKV1128" s="43"/>
      <c r="HKW1128" s="43"/>
      <c r="HKX1128" s="43"/>
      <c r="HKY1128" s="43"/>
      <c r="HKZ1128" s="43"/>
      <c r="HLA1128" s="43"/>
      <c r="HLB1128" s="43"/>
      <c r="HLC1128" s="43"/>
      <c r="HLD1128" s="43"/>
      <c r="HLE1128" s="43"/>
      <c r="HLF1128" s="43"/>
      <c r="HLG1128" s="43"/>
      <c r="HLH1128" s="43"/>
      <c r="HLI1128" s="43"/>
      <c r="HLJ1128" s="43"/>
      <c r="HLK1128" s="43"/>
      <c r="HLL1128" s="43"/>
      <c r="HLM1128" s="43"/>
      <c r="HLN1128" s="43"/>
      <c r="HLO1128" s="43"/>
      <c r="HLP1128" s="43"/>
      <c r="HLQ1128" s="43"/>
      <c r="HLR1128" s="43"/>
      <c r="HLS1128" s="43"/>
      <c r="HLT1128" s="43"/>
      <c r="HLU1128" s="43"/>
      <c r="HLV1128" s="43"/>
      <c r="HLW1128" s="43"/>
      <c r="HLX1128" s="43"/>
      <c r="HLY1128" s="43"/>
      <c r="HLZ1128" s="43"/>
      <c r="HMA1128" s="43"/>
      <c r="HMB1128" s="43"/>
      <c r="HMC1128" s="43"/>
      <c r="HMD1128" s="43"/>
      <c r="HME1128" s="43"/>
      <c r="HMF1128" s="43"/>
      <c r="HMG1128" s="43"/>
      <c r="HMH1128" s="43"/>
      <c r="HMI1128" s="43"/>
      <c r="HMJ1128" s="43"/>
      <c r="HMK1128" s="43"/>
      <c r="HML1128" s="43"/>
      <c r="HMM1128" s="43"/>
      <c r="HMN1128" s="43"/>
      <c r="HMO1128" s="43"/>
      <c r="HMP1128" s="43"/>
      <c r="HMQ1128" s="43"/>
      <c r="HMR1128" s="43"/>
      <c r="HMS1128" s="43"/>
      <c r="HMT1128" s="43"/>
      <c r="HMU1128" s="43"/>
      <c r="HMV1128" s="43"/>
      <c r="HMW1128" s="43"/>
      <c r="HMX1128" s="43"/>
      <c r="HMY1128" s="43"/>
      <c r="HMZ1128" s="43"/>
      <c r="HNA1128" s="43"/>
      <c r="HNB1128" s="43"/>
      <c r="HNC1128" s="43"/>
      <c r="HND1128" s="43"/>
      <c r="HNE1128" s="43"/>
      <c r="HNF1128" s="43"/>
      <c r="HNG1128" s="43"/>
      <c r="HNH1128" s="43"/>
      <c r="HNI1128" s="43"/>
      <c r="HNJ1128" s="43"/>
      <c r="HNK1128" s="43"/>
      <c r="HNL1128" s="43"/>
      <c r="HNM1128" s="43"/>
      <c r="HNN1128" s="43"/>
      <c r="HNO1128" s="43"/>
      <c r="HNP1128" s="43"/>
      <c r="HNQ1128" s="43"/>
      <c r="HNR1128" s="43"/>
      <c r="HNS1128" s="43"/>
      <c r="HNT1128" s="43"/>
      <c r="HNU1128" s="43"/>
      <c r="HNV1128" s="43"/>
      <c r="HNW1128" s="43"/>
      <c r="HNX1128" s="43"/>
      <c r="HNY1128" s="43"/>
      <c r="HNZ1128" s="43"/>
      <c r="HOA1128" s="43"/>
      <c r="HOB1128" s="43"/>
      <c r="HOC1128" s="43"/>
      <c r="HOD1128" s="43"/>
      <c r="HOE1128" s="43"/>
      <c r="HOF1128" s="43"/>
      <c r="HOG1128" s="43"/>
      <c r="HOH1128" s="43"/>
      <c r="HOI1128" s="43"/>
      <c r="HOJ1128" s="43"/>
      <c r="HOK1128" s="43"/>
      <c r="HOL1128" s="43"/>
      <c r="HOM1128" s="43"/>
      <c r="HON1128" s="43"/>
      <c r="HOO1128" s="43"/>
      <c r="HOP1128" s="43"/>
      <c r="HOQ1128" s="43"/>
      <c r="HOR1128" s="43"/>
      <c r="HOS1128" s="43"/>
      <c r="HOT1128" s="43"/>
      <c r="HOU1128" s="43"/>
      <c r="HOV1128" s="43"/>
      <c r="HOW1128" s="43"/>
      <c r="HOX1128" s="43"/>
      <c r="HOY1128" s="43"/>
      <c r="HOZ1128" s="43"/>
      <c r="HPA1128" s="43"/>
      <c r="HPB1128" s="43"/>
      <c r="HPC1128" s="43"/>
      <c r="HPD1128" s="43"/>
      <c r="HPE1128" s="43"/>
      <c r="HPF1128" s="43"/>
      <c r="HPG1128" s="43"/>
      <c r="HPH1128" s="43"/>
      <c r="HPI1128" s="43"/>
      <c r="HPJ1128" s="43"/>
      <c r="HPK1128" s="43"/>
      <c r="HPL1128" s="43"/>
      <c r="HPM1128" s="43"/>
      <c r="HPN1128" s="43"/>
      <c r="HPO1128" s="43"/>
      <c r="HPP1128" s="43"/>
      <c r="HPQ1128" s="43"/>
      <c r="HPR1128" s="43"/>
      <c r="HPS1128" s="43"/>
      <c r="HPT1128" s="43"/>
      <c r="HPU1128" s="43"/>
      <c r="HPV1128" s="43"/>
      <c r="HPW1128" s="43"/>
      <c r="HPX1128" s="43"/>
      <c r="HPY1128" s="43"/>
      <c r="HPZ1128" s="43"/>
      <c r="HQA1128" s="43"/>
      <c r="HQB1128" s="43"/>
      <c r="HQC1128" s="43"/>
      <c r="HQD1128" s="43"/>
      <c r="HQE1128" s="43"/>
      <c r="HQF1128" s="43"/>
      <c r="HQG1128" s="43"/>
      <c r="HQH1128" s="43"/>
      <c r="HQI1128" s="43"/>
      <c r="HQJ1128" s="43"/>
      <c r="HQK1128" s="43"/>
      <c r="HQL1128" s="43"/>
      <c r="HQM1128" s="43"/>
      <c r="HQN1128" s="43"/>
      <c r="HQO1128" s="43"/>
      <c r="HQP1128" s="43"/>
      <c r="HQQ1128" s="43"/>
      <c r="HQR1128" s="43"/>
      <c r="HQS1128" s="43"/>
      <c r="HQT1128" s="43"/>
      <c r="HQU1128" s="43"/>
      <c r="HQV1128" s="43"/>
      <c r="HQW1128" s="43"/>
      <c r="HQX1128" s="43"/>
      <c r="HQY1128" s="43"/>
      <c r="HQZ1128" s="43"/>
      <c r="HRA1128" s="43"/>
      <c r="HRB1128" s="43"/>
      <c r="HRC1128" s="43"/>
      <c r="HRD1128" s="43"/>
      <c r="HRE1128" s="43"/>
      <c r="HRF1128" s="43"/>
      <c r="HRG1128" s="43"/>
      <c r="HRH1128" s="43"/>
      <c r="HRI1128" s="43"/>
      <c r="HRJ1128" s="43"/>
      <c r="HRK1128" s="43"/>
      <c r="HRL1128" s="43"/>
      <c r="HRM1128" s="43"/>
      <c r="HRN1128" s="43"/>
      <c r="HRO1128" s="43"/>
      <c r="HRP1128" s="43"/>
      <c r="HRQ1128" s="43"/>
      <c r="HRR1128" s="43"/>
      <c r="HRS1128" s="43"/>
      <c r="HRT1128" s="43"/>
      <c r="HRU1128" s="43"/>
      <c r="HRV1128" s="43"/>
      <c r="HRW1128" s="43"/>
      <c r="HRX1128" s="43"/>
      <c r="HRY1128" s="43"/>
      <c r="HRZ1128" s="43"/>
      <c r="HSA1128" s="43"/>
      <c r="HSB1128" s="43"/>
      <c r="HSC1128" s="43"/>
      <c r="HSD1128" s="43"/>
      <c r="HSE1128" s="43"/>
      <c r="HSF1128" s="43"/>
      <c r="HSG1128" s="43"/>
      <c r="HSH1128" s="43"/>
      <c r="HSI1128" s="43"/>
      <c r="HSJ1128" s="43"/>
      <c r="HSK1128" s="43"/>
      <c r="HSL1128" s="43"/>
      <c r="HSM1128" s="43"/>
      <c r="HSN1128" s="43"/>
      <c r="HSO1128" s="43"/>
      <c r="HSP1128" s="43"/>
      <c r="HSQ1128" s="43"/>
      <c r="HSR1128" s="43"/>
      <c r="HSS1128" s="43"/>
      <c r="HST1128" s="43"/>
      <c r="HSU1128" s="43"/>
      <c r="HSV1128" s="43"/>
      <c r="HSW1128" s="43"/>
      <c r="HSX1128" s="43"/>
      <c r="HSY1128" s="43"/>
      <c r="HSZ1128" s="43"/>
      <c r="HTA1128" s="43"/>
      <c r="HTB1128" s="43"/>
      <c r="HTC1128" s="43"/>
      <c r="HTD1128" s="43"/>
      <c r="HTE1128" s="43"/>
      <c r="HTF1128" s="43"/>
      <c r="HTG1128" s="43"/>
      <c r="HTH1128" s="43"/>
      <c r="HTI1128" s="43"/>
      <c r="HTJ1128" s="43"/>
      <c r="HTK1128" s="43"/>
      <c r="HTL1128" s="43"/>
      <c r="HTM1128" s="43"/>
      <c r="HTN1128" s="43"/>
      <c r="HTO1128" s="43"/>
      <c r="HTP1128" s="43"/>
      <c r="HTQ1128" s="43"/>
      <c r="HTR1128" s="43"/>
      <c r="HTS1128" s="43"/>
      <c r="HTT1128" s="43"/>
      <c r="HTU1128" s="43"/>
      <c r="HTV1128" s="43"/>
      <c r="HTW1128" s="43"/>
      <c r="HTX1128" s="43"/>
      <c r="HTY1128" s="43"/>
      <c r="HTZ1128" s="43"/>
      <c r="HUA1128" s="43"/>
      <c r="HUB1128" s="43"/>
      <c r="HUC1128" s="43"/>
      <c r="HUD1128" s="43"/>
      <c r="HUE1128" s="43"/>
      <c r="HUF1128" s="43"/>
      <c r="HUG1128" s="43"/>
      <c r="HUH1128" s="43"/>
      <c r="HUI1128" s="43"/>
      <c r="HUJ1128" s="43"/>
      <c r="HUK1128" s="43"/>
      <c r="HUL1128" s="43"/>
      <c r="HUM1128" s="43"/>
      <c r="HUN1128" s="43"/>
      <c r="HUO1128" s="43"/>
      <c r="HUP1128" s="43"/>
      <c r="HUQ1128" s="43"/>
      <c r="HUR1128" s="43"/>
      <c r="HUS1128" s="43"/>
      <c r="HUT1128" s="43"/>
      <c r="HUU1128" s="43"/>
      <c r="HUV1128" s="43"/>
      <c r="HUW1128" s="43"/>
      <c r="HUX1128" s="43"/>
      <c r="HUY1128" s="43"/>
      <c r="HUZ1128" s="43"/>
      <c r="HVA1128" s="43"/>
      <c r="HVB1128" s="43"/>
      <c r="HVC1128" s="43"/>
      <c r="HVD1128" s="43"/>
      <c r="HVE1128" s="43"/>
      <c r="HVF1128" s="43"/>
      <c r="HVG1128" s="43"/>
      <c r="HVH1128" s="43"/>
      <c r="HVI1128" s="43"/>
      <c r="HVJ1128" s="43"/>
      <c r="HVK1128" s="43"/>
      <c r="HVL1128" s="43"/>
      <c r="HVM1128" s="43"/>
      <c r="HVN1128" s="43"/>
      <c r="HVO1128" s="43"/>
      <c r="HVP1128" s="43"/>
      <c r="HVQ1128" s="43"/>
      <c r="HVR1128" s="43"/>
      <c r="HVS1128" s="43"/>
      <c r="HVT1128" s="43"/>
      <c r="HVU1128" s="43"/>
      <c r="HVV1128" s="43"/>
      <c r="HVW1128" s="43"/>
      <c r="HVX1128" s="43"/>
      <c r="HVY1128" s="43"/>
      <c r="HVZ1128" s="43"/>
      <c r="HWA1128" s="43"/>
      <c r="HWB1128" s="43"/>
      <c r="HWC1128" s="43"/>
      <c r="HWD1128" s="43"/>
      <c r="HWE1128" s="43"/>
      <c r="HWF1128" s="43"/>
      <c r="HWG1128" s="43"/>
      <c r="HWH1128" s="43"/>
      <c r="HWI1128" s="43"/>
      <c r="HWJ1128" s="43"/>
      <c r="HWK1128" s="43"/>
      <c r="HWL1128" s="43"/>
      <c r="HWM1128" s="43"/>
      <c r="HWN1128" s="43"/>
      <c r="HWO1128" s="43"/>
      <c r="HWP1128" s="43"/>
      <c r="HWQ1128" s="43"/>
      <c r="HWR1128" s="43"/>
      <c r="HWS1128" s="43"/>
      <c r="HWT1128" s="43"/>
      <c r="HWU1128" s="43"/>
      <c r="HWV1128" s="43"/>
      <c r="HWW1128" s="43"/>
      <c r="HWX1128" s="43"/>
      <c r="HWY1128" s="43"/>
      <c r="HWZ1128" s="43"/>
      <c r="HXA1128" s="43"/>
      <c r="HXB1128" s="43"/>
      <c r="HXC1128" s="43"/>
      <c r="HXD1128" s="43"/>
      <c r="HXE1128" s="43"/>
      <c r="HXF1128" s="43"/>
      <c r="HXG1128" s="43"/>
      <c r="HXH1128" s="43"/>
      <c r="HXI1128" s="43"/>
      <c r="HXJ1128" s="43"/>
      <c r="HXK1128" s="43"/>
      <c r="HXL1128" s="43"/>
      <c r="HXM1128" s="43"/>
      <c r="HXN1128" s="43"/>
      <c r="HXO1128" s="43"/>
      <c r="HXP1128" s="43"/>
      <c r="HXQ1128" s="43"/>
      <c r="HXR1128" s="43"/>
      <c r="HXS1128" s="43"/>
      <c r="HXT1128" s="43"/>
      <c r="HXU1128" s="43"/>
      <c r="HXV1128" s="43"/>
      <c r="HXW1128" s="43"/>
      <c r="HXX1128" s="43"/>
      <c r="HXY1128" s="43"/>
      <c r="HXZ1128" s="43"/>
      <c r="HYA1128" s="43"/>
      <c r="HYB1128" s="43"/>
      <c r="HYC1128" s="43"/>
      <c r="HYD1128" s="43"/>
      <c r="HYE1128" s="43"/>
      <c r="HYF1128" s="43"/>
      <c r="HYG1128" s="43"/>
      <c r="HYH1128" s="43"/>
      <c r="HYI1128" s="43"/>
      <c r="HYJ1128" s="43"/>
      <c r="HYK1128" s="43"/>
      <c r="HYL1128" s="43"/>
      <c r="HYM1128" s="43"/>
      <c r="HYN1128" s="43"/>
      <c r="HYO1128" s="43"/>
      <c r="HYP1128" s="43"/>
      <c r="HYQ1128" s="43"/>
      <c r="HYR1128" s="43"/>
      <c r="HYS1128" s="43"/>
      <c r="HYT1128" s="43"/>
      <c r="HYU1128" s="43"/>
      <c r="HYV1128" s="43"/>
      <c r="HYW1128" s="43"/>
      <c r="HYX1128" s="43"/>
      <c r="HYY1128" s="43"/>
      <c r="HYZ1128" s="43"/>
      <c r="HZA1128" s="43"/>
      <c r="HZB1128" s="43"/>
      <c r="HZC1128" s="43"/>
      <c r="HZD1128" s="43"/>
      <c r="HZE1128" s="43"/>
      <c r="HZF1128" s="43"/>
      <c r="HZG1128" s="43"/>
      <c r="HZH1128" s="43"/>
      <c r="HZI1128" s="43"/>
      <c r="HZJ1128" s="43"/>
      <c r="HZK1128" s="43"/>
      <c r="HZL1128" s="43"/>
      <c r="HZM1128" s="43"/>
      <c r="HZN1128" s="43"/>
      <c r="HZO1128" s="43"/>
      <c r="HZP1128" s="43"/>
      <c r="HZQ1128" s="43"/>
      <c r="HZR1128" s="43"/>
      <c r="HZS1128" s="43"/>
      <c r="HZT1128" s="43"/>
      <c r="HZU1128" s="43"/>
      <c r="HZV1128" s="43"/>
      <c r="HZW1128" s="43"/>
      <c r="HZX1128" s="43"/>
      <c r="HZY1128" s="43"/>
      <c r="HZZ1128" s="43"/>
      <c r="IAA1128" s="43"/>
      <c r="IAB1128" s="43"/>
      <c r="IAC1128" s="43"/>
      <c r="IAD1128" s="43"/>
      <c r="IAE1128" s="43"/>
      <c r="IAF1128" s="43"/>
      <c r="IAG1128" s="43"/>
      <c r="IAH1128" s="43"/>
      <c r="IAI1128" s="43"/>
      <c r="IAJ1128" s="43"/>
      <c r="IAK1128" s="43"/>
      <c r="IAL1128" s="43"/>
      <c r="IAM1128" s="43"/>
      <c r="IAN1128" s="43"/>
      <c r="IAO1128" s="43"/>
      <c r="IAP1128" s="43"/>
      <c r="IAQ1128" s="43"/>
      <c r="IAR1128" s="43"/>
      <c r="IAS1128" s="43"/>
      <c r="IAT1128" s="43"/>
      <c r="IAU1128" s="43"/>
      <c r="IAV1128" s="43"/>
      <c r="IAW1128" s="43"/>
      <c r="IAX1128" s="43"/>
      <c r="IAY1128" s="43"/>
      <c r="IAZ1128" s="43"/>
      <c r="IBA1128" s="43"/>
      <c r="IBB1128" s="43"/>
      <c r="IBC1128" s="43"/>
      <c r="IBD1128" s="43"/>
      <c r="IBE1128" s="43"/>
      <c r="IBF1128" s="43"/>
      <c r="IBG1128" s="43"/>
      <c r="IBH1128" s="43"/>
      <c r="IBI1128" s="43"/>
      <c r="IBJ1128" s="43"/>
      <c r="IBK1128" s="43"/>
      <c r="IBL1128" s="43"/>
      <c r="IBM1128" s="43"/>
      <c r="IBN1128" s="43"/>
      <c r="IBO1128" s="43"/>
      <c r="IBP1128" s="43"/>
      <c r="IBQ1128" s="43"/>
      <c r="IBR1128" s="43"/>
      <c r="IBS1128" s="43"/>
      <c r="IBT1128" s="43"/>
      <c r="IBU1128" s="43"/>
      <c r="IBV1128" s="43"/>
      <c r="IBW1128" s="43"/>
      <c r="IBX1128" s="43"/>
      <c r="IBY1128" s="43"/>
      <c r="IBZ1128" s="43"/>
      <c r="ICA1128" s="43"/>
      <c r="ICB1128" s="43"/>
      <c r="ICC1128" s="43"/>
      <c r="ICD1128" s="43"/>
      <c r="ICE1128" s="43"/>
      <c r="ICF1128" s="43"/>
      <c r="ICG1128" s="43"/>
      <c r="ICH1128" s="43"/>
      <c r="ICI1128" s="43"/>
      <c r="ICJ1128" s="43"/>
      <c r="ICK1128" s="43"/>
      <c r="ICL1128" s="43"/>
      <c r="ICM1128" s="43"/>
      <c r="ICN1128" s="43"/>
      <c r="ICO1128" s="43"/>
      <c r="ICP1128" s="43"/>
      <c r="ICQ1128" s="43"/>
      <c r="ICR1128" s="43"/>
      <c r="ICS1128" s="43"/>
      <c r="ICT1128" s="43"/>
      <c r="ICU1128" s="43"/>
      <c r="ICV1128" s="43"/>
      <c r="ICW1128" s="43"/>
      <c r="ICX1128" s="43"/>
      <c r="ICY1128" s="43"/>
      <c r="ICZ1128" s="43"/>
      <c r="IDA1128" s="43"/>
      <c r="IDB1128" s="43"/>
      <c r="IDC1128" s="43"/>
      <c r="IDD1128" s="43"/>
      <c r="IDE1128" s="43"/>
      <c r="IDF1128" s="43"/>
      <c r="IDG1128" s="43"/>
      <c r="IDH1128" s="43"/>
      <c r="IDI1128" s="43"/>
      <c r="IDJ1128" s="43"/>
      <c r="IDK1128" s="43"/>
      <c r="IDL1128" s="43"/>
      <c r="IDM1128" s="43"/>
      <c r="IDN1128" s="43"/>
      <c r="IDO1128" s="43"/>
      <c r="IDP1128" s="43"/>
      <c r="IDQ1128" s="43"/>
      <c r="IDR1128" s="43"/>
      <c r="IDS1128" s="43"/>
      <c r="IDT1128" s="43"/>
      <c r="IDU1128" s="43"/>
      <c r="IDV1128" s="43"/>
      <c r="IDW1128" s="43"/>
      <c r="IDX1128" s="43"/>
      <c r="IDY1128" s="43"/>
      <c r="IDZ1128" s="43"/>
      <c r="IEA1128" s="43"/>
      <c r="IEB1128" s="43"/>
      <c r="IEC1128" s="43"/>
      <c r="IED1128" s="43"/>
      <c r="IEE1128" s="43"/>
      <c r="IEF1128" s="43"/>
      <c r="IEG1128" s="43"/>
      <c r="IEH1128" s="43"/>
      <c r="IEI1128" s="43"/>
      <c r="IEJ1128" s="43"/>
      <c r="IEK1128" s="43"/>
      <c r="IEL1128" s="43"/>
      <c r="IEM1128" s="43"/>
      <c r="IEN1128" s="43"/>
      <c r="IEO1128" s="43"/>
      <c r="IEP1128" s="43"/>
      <c r="IEQ1128" s="43"/>
      <c r="IER1128" s="43"/>
      <c r="IES1128" s="43"/>
      <c r="IET1128" s="43"/>
      <c r="IEU1128" s="43"/>
      <c r="IEV1128" s="43"/>
      <c r="IEW1128" s="43"/>
      <c r="IEX1128" s="43"/>
      <c r="IEY1128" s="43"/>
      <c r="IEZ1128" s="43"/>
      <c r="IFA1128" s="43"/>
      <c r="IFB1128" s="43"/>
      <c r="IFC1128" s="43"/>
      <c r="IFD1128" s="43"/>
      <c r="IFE1128" s="43"/>
      <c r="IFF1128" s="43"/>
      <c r="IFG1128" s="43"/>
      <c r="IFH1128" s="43"/>
      <c r="IFI1128" s="43"/>
      <c r="IFJ1128" s="43"/>
      <c r="IFK1128" s="43"/>
      <c r="IFL1128" s="43"/>
      <c r="IFM1128" s="43"/>
      <c r="IFN1128" s="43"/>
      <c r="IFO1128" s="43"/>
      <c r="IFP1128" s="43"/>
      <c r="IFQ1128" s="43"/>
      <c r="IFR1128" s="43"/>
      <c r="IFS1128" s="43"/>
      <c r="IFT1128" s="43"/>
      <c r="IFU1128" s="43"/>
      <c r="IFV1128" s="43"/>
      <c r="IFW1128" s="43"/>
      <c r="IFX1128" s="43"/>
      <c r="IFY1128" s="43"/>
      <c r="IFZ1128" s="43"/>
      <c r="IGA1128" s="43"/>
      <c r="IGB1128" s="43"/>
      <c r="IGC1128" s="43"/>
      <c r="IGD1128" s="43"/>
      <c r="IGE1128" s="43"/>
      <c r="IGF1128" s="43"/>
      <c r="IGG1128" s="43"/>
      <c r="IGH1128" s="43"/>
      <c r="IGI1128" s="43"/>
      <c r="IGJ1128" s="43"/>
      <c r="IGK1128" s="43"/>
      <c r="IGL1128" s="43"/>
      <c r="IGM1128" s="43"/>
      <c r="IGN1128" s="43"/>
      <c r="IGO1128" s="43"/>
      <c r="IGP1128" s="43"/>
      <c r="IGQ1128" s="43"/>
      <c r="IGR1128" s="43"/>
      <c r="IGS1128" s="43"/>
      <c r="IGT1128" s="43"/>
      <c r="IGU1128" s="43"/>
      <c r="IGV1128" s="43"/>
      <c r="IGW1128" s="43"/>
      <c r="IGX1128" s="43"/>
      <c r="IGY1128" s="43"/>
      <c r="IGZ1128" s="43"/>
      <c r="IHA1128" s="43"/>
      <c r="IHB1128" s="43"/>
      <c r="IHC1128" s="43"/>
      <c r="IHD1128" s="43"/>
      <c r="IHE1128" s="43"/>
      <c r="IHF1128" s="43"/>
      <c r="IHG1128" s="43"/>
      <c r="IHH1128" s="43"/>
      <c r="IHI1128" s="43"/>
      <c r="IHJ1128" s="43"/>
      <c r="IHK1128" s="43"/>
      <c r="IHL1128" s="43"/>
      <c r="IHM1128" s="43"/>
      <c r="IHN1128" s="43"/>
      <c r="IHO1128" s="43"/>
      <c r="IHP1128" s="43"/>
      <c r="IHQ1128" s="43"/>
      <c r="IHR1128" s="43"/>
      <c r="IHS1128" s="43"/>
      <c r="IHT1128" s="43"/>
      <c r="IHU1128" s="43"/>
      <c r="IHV1128" s="43"/>
      <c r="IHW1128" s="43"/>
      <c r="IHX1128" s="43"/>
      <c r="IHY1128" s="43"/>
      <c r="IHZ1128" s="43"/>
      <c r="IIA1128" s="43"/>
      <c r="IIB1128" s="43"/>
      <c r="IIC1128" s="43"/>
      <c r="IID1128" s="43"/>
      <c r="IIE1128" s="43"/>
      <c r="IIF1128" s="43"/>
      <c r="IIG1128" s="43"/>
      <c r="IIH1128" s="43"/>
      <c r="III1128" s="43"/>
      <c r="IIJ1128" s="43"/>
      <c r="IIK1128" s="43"/>
      <c r="IIL1128" s="43"/>
      <c r="IIM1128" s="43"/>
      <c r="IIN1128" s="43"/>
      <c r="IIO1128" s="43"/>
      <c r="IIP1128" s="43"/>
      <c r="IIQ1128" s="43"/>
      <c r="IIR1128" s="43"/>
      <c r="IIS1128" s="43"/>
      <c r="IIT1128" s="43"/>
      <c r="IIU1128" s="43"/>
      <c r="IIV1128" s="43"/>
      <c r="IIW1128" s="43"/>
      <c r="IIX1128" s="43"/>
      <c r="IIY1128" s="43"/>
      <c r="IIZ1128" s="43"/>
      <c r="IJA1128" s="43"/>
      <c r="IJB1128" s="43"/>
      <c r="IJC1128" s="43"/>
      <c r="IJD1128" s="43"/>
      <c r="IJE1128" s="43"/>
      <c r="IJF1128" s="43"/>
      <c r="IJG1128" s="43"/>
      <c r="IJH1128" s="43"/>
      <c r="IJI1128" s="43"/>
      <c r="IJJ1128" s="43"/>
      <c r="IJK1128" s="43"/>
      <c r="IJL1128" s="43"/>
      <c r="IJM1128" s="43"/>
      <c r="IJN1128" s="43"/>
      <c r="IJO1128" s="43"/>
      <c r="IJP1128" s="43"/>
      <c r="IJQ1128" s="43"/>
      <c r="IJR1128" s="43"/>
      <c r="IJS1128" s="43"/>
      <c r="IJT1128" s="43"/>
      <c r="IJU1128" s="43"/>
      <c r="IJV1128" s="43"/>
      <c r="IJW1128" s="43"/>
      <c r="IJX1128" s="43"/>
      <c r="IJY1128" s="43"/>
      <c r="IJZ1128" s="43"/>
      <c r="IKA1128" s="43"/>
      <c r="IKB1128" s="43"/>
      <c r="IKC1128" s="43"/>
      <c r="IKD1128" s="43"/>
      <c r="IKE1128" s="43"/>
      <c r="IKF1128" s="43"/>
      <c r="IKG1128" s="43"/>
      <c r="IKH1128" s="43"/>
      <c r="IKI1128" s="43"/>
      <c r="IKJ1128" s="43"/>
      <c r="IKK1128" s="43"/>
      <c r="IKL1128" s="43"/>
      <c r="IKM1128" s="43"/>
      <c r="IKN1128" s="43"/>
      <c r="IKO1128" s="43"/>
      <c r="IKP1128" s="43"/>
      <c r="IKQ1128" s="43"/>
      <c r="IKR1128" s="43"/>
      <c r="IKS1128" s="43"/>
      <c r="IKT1128" s="43"/>
      <c r="IKU1128" s="43"/>
      <c r="IKV1128" s="43"/>
      <c r="IKW1128" s="43"/>
      <c r="IKX1128" s="43"/>
      <c r="IKY1128" s="43"/>
      <c r="IKZ1128" s="43"/>
      <c r="ILA1128" s="43"/>
      <c r="ILB1128" s="43"/>
      <c r="ILC1128" s="43"/>
      <c r="ILD1128" s="43"/>
      <c r="ILE1128" s="43"/>
      <c r="ILF1128" s="43"/>
      <c r="ILG1128" s="43"/>
      <c r="ILH1128" s="43"/>
      <c r="ILI1128" s="43"/>
      <c r="ILJ1128" s="43"/>
      <c r="ILK1128" s="43"/>
      <c r="ILL1128" s="43"/>
      <c r="ILM1128" s="43"/>
      <c r="ILN1128" s="43"/>
      <c r="ILO1128" s="43"/>
      <c r="ILP1128" s="43"/>
      <c r="ILQ1128" s="43"/>
      <c r="ILR1128" s="43"/>
      <c r="ILS1128" s="43"/>
      <c r="ILT1128" s="43"/>
      <c r="ILU1128" s="43"/>
      <c r="ILV1128" s="43"/>
      <c r="ILW1128" s="43"/>
      <c r="ILX1128" s="43"/>
      <c r="ILY1128" s="43"/>
      <c r="ILZ1128" s="43"/>
      <c r="IMA1128" s="43"/>
      <c r="IMB1128" s="43"/>
      <c r="IMC1128" s="43"/>
      <c r="IMD1128" s="43"/>
      <c r="IME1128" s="43"/>
      <c r="IMF1128" s="43"/>
      <c r="IMG1128" s="43"/>
      <c r="IMH1128" s="43"/>
      <c r="IMI1128" s="43"/>
      <c r="IMJ1128" s="43"/>
      <c r="IMK1128" s="43"/>
      <c r="IML1128" s="43"/>
      <c r="IMM1128" s="43"/>
      <c r="IMN1128" s="43"/>
      <c r="IMO1128" s="43"/>
      <c r="IMP1128" s="43"/>
      <c r="IMQ1128" s="43"/>
      <c r="IMR1128" s="43"/>
      <c r="IMS1128" s="43"/>
      <c r="IMT1128" s="43"/>
      <c r="IMU1128" s="43"/>
      <c r="IMV1128" s="43"/>
      <c r="IMW1128" s="43"/>
      <c r="IMX1128" s="43"/>
      <c r="IMY1128" s="43"/>
      <c r="IMZ1128" s="43"/>
      <c r="INA1128" s="43"/>
      <c r="INB1128" s="43"/>
      <c r="INC1128" s="43"/>
      <c r="IND1128" s="43"/>
      <c r="INE1128" s="43"/>
      <c r="INF1128" s="43"/>
      <c r="ING1128" s="43"/>
      <c r="INH1128" s="43"/>
      <c r="INI1128" s="43"/>
      <c r="INJ1128" s="43"/>
      <c r="INK1128" s="43"/>
      <c r="INL1128" s="43"/>
      <c r="INM1128" s="43"/>
      <c r="INN1128" s="43"/>
      <c r="INO1128" s="43"/>
      <c r="INP1128" s="43"/>
      <c r="INQ1128" s="43"/>
      <c r="INR1128" s="43"/>
      <c r="INS1128" s="43"/>
      <c r="INT1128" s="43"/>
      <c r="INU1128" s="43"/>
      <c r="INV1128" s="43"/>
      <c r="INW1128" s="43"/>
      <c r="INX1128" s="43"/>
      <c r="INY1128" s="43"/>
      <c r="INZ1128" s="43"/>
      <c r="IOA1128" s="43"/>
      <c r="IOB1128" s="43"/>
      <c r="IOC1128" s="43"/>
      <c r="IOD1128" s="43"/>
      <c r="IOE1128" s="43"/>
      <c r="IOF1128" s="43"/>
      <c r="IOG1128" s="43"/>
      <c r="IOH1128" s="43"/>
      <c r="IOI1128" s="43"/>
      <c r="IOJ1128" s="43"/>
      <c r="IOK1128" s="43"/>
      <c r="IOL1128" s="43"/>
      <c r="IOM1128" s="43"/>
      <c r="ION1128" s="43"/>
      <c r="IOO1128" s="43"/>
      <c r="IOP1128" s="43"/>
      <c r="IOQ1128" s="43"/>
      <c r="IOR1128" s="43"/>
      <c r="IOS1128" s="43"/>
      <c r="IOT1128" s="43"/>
      <c r="IOU1128" s="43"/>
      <c r="IOV1128" s="43"/>
      <c r="IOW1128" s="43"/>
      <c r="IOX1128" s="43"/>
      <c r="IOY1128" s="43"/>
      <c r="IOZ1128" s="43"/>
      <c r="IPA1128" s="43"/>
      <c r="IPB1128" s="43"/>
      <c r="IPC1128" s="43"/>
      <c r="IPD1128" s="43"/>
      <c r="IPE1128" s="43"/>
      <c r="IPF1128" s="43"/>
      <c r="IPG1128" s="43"/>
      <c r="IPH1128" s="43"/>
      <c r="IPI1128" s="43"/>
      <c r="IPJ1128" s="43"/>
      <c r="IPK1128" s="43"/>
      <c r="IPL1128" s="43"/>
      <c r="IPM1128" s="43"/>
      <c r="IPN1128" s="43"/>
      <c r="IPO1128" s="43"/>
      <c r="IPP1128" s="43"/>
      <c r="IPQ1128" s="43"/>
      <c r="IPR1128" s="43"/>
      <c r="IPS1128" s="43"/>
      <c r="IPT1128" s="43"/>
      <c r="IPU1128" s="43"/>
      <c r="IPV1128" s="43"/>
      <c r="IPW1128" s="43"/>
      <c r="IPX1128" s="43"/>
      <c r="IPY1128" s="43"/>
      <c r="IPZ1128" s="43"/>
      <c r="IQA1128" s="43"/>
      <c r="IQB1128" s="43"/>
      <c r="IQC1128" s="43"/>
      <c r="IQD1128" s="43"/>
      <c r="IQE1128" s="43"/>
      <c r="IQF1128" s="43"/>
      <c r="IQG1128" s="43"/>
      <c r="IQH1128" s="43"/>
      <c r="IQI1128" s="43"/>
      <c r="IQJ1128" s="43"/>
      <c r="IQK1128" s="43"/>
      <c r="IQL1128" s="43"/>
      <c r="IQM1128" s="43"/>
      <c r="IQN1128" s="43"/>
      <c r="IQO1128" s="43"/>
      <c r="IQP1128" s="43"/>
      <c r="IQQ1128" s="43"/>
      <c r="IQR1128" s="43"/>
      <c r="IQS1128" s="43"/>
      <c r="IQT1128" s="43"/>
      <c r="IQU1128" s="43"/>
      <c r="IQV1128" s="43"/>
      <c r="IQW1128" s="43"/>
      <c r="IQX1128" s="43"/>
      <c r="IQY1128" s="43"/>
      <c r="IQZ1128" s="43"/>
      <c r="IRA1128" s="43"/>
      <c r="IRB1128" s="43"/>
      <c r="IRC1128" s="43"/>
      <c r="IRD1128" s="43"/>
      <c r="IRE1128" s="43"/>
      <c r="IRF1128" s="43"/>
      <c r="IRG1128" s="43"/>
      <c r="IRH1128" s="43"/>
      <c r="IRI1128" s="43"/>
      <c r="IRJ1128" s="43"/>
      <c r="IRK1128" s="43"/>
      <c r="IRL1128" s="43"/>
      <c r="IRM1128" s="43"/>
      <c r="IRN1128" s="43"/>
      <c r="IRO1128" s="43"/>
      <c r="IRP1128" s="43"/>
      <c r="IRQ1128" s="43"/>
      <c r="IRR1128" s="43"/>
      <c r="IRS1128" s="43"/>
      <c r="IRT1128" s="43"/>
      <c r="IRU1128" s="43"/>
      <c r="IRV1128" s="43"/>
      <c r="IRW1128" s="43"/>
      <c r="IRX1128" s="43"/>
      <c r="IRY1128" s="43"/>
      <c r="IRZ1128" s="43"/>
      <c r="ISA1128" s="43"/>
      <c r="ISB1128" s="43"/>
      <c r="ISC1128" s="43"/>
      <c r="ISD1128" s="43"/>
      <c r="ISE1128" s="43"/>
      <c r="ISF1128" s="43"/>
      <c r="ISG1128" s="43"/>
      <c r="ISH1128" s="43"/>
      <c r="ISI1128" s="43"/>
      <c r="ISJ1128" s="43"/>
      <c r="ISK1128" s="43"/>
      <c r="ISL1128" s="43"/>
      <c r="ISM1128" s="43"/>
      <c r="ISN1128" s="43"/>
      <c r="ISO1128" s="43"/>
      <c r="ISP1128" s="43"/>
      <c r="ISQ1128" s="43"/>
      <c r="ISR1128" s="43"/>
      <c r="ISS1128" s="43"/>
      <c r="IST1128" s="43"/>
      <c r="ISU1128" s="43"/>
      <c r="ISV1128" s="43"/>
      <c r="ISW1128" s="43"/>
      <c r="ISX1128" s="43"/>
      <c r="ISY1128" s="43"/>
      <c r="ISZ1128" s="43"/>
      <c r="ITA1128" s="43"/>
      <c r="ITB1128" s="43"/>
      <c r="ITC1128" s="43"/>
      <c r="ITD1128" s="43"/>
      <c r="ITE1128" s="43"/>
      <c r="ITF1128" s="43"/>
      <c r="ITG1128" s="43"/>
      <c r="ITH1128" s="43"/>
      <c r="ITI1128" s="43"/>
      <c r="ITJ1128" s="43"/>
      <c r="ITK1128" s="43"/>
      <c r="ITL1128" s="43"/>
      <c r="ITM1128" s="43"/>
      <c r="ITN1128" s="43"/>
      <c r="ITO1128" s="43"/>
      <c r="ITP1128" s="43"/>
      <c r="ITQ1128" s="43"/>
      <c r="ITR1128" s="43"/>
      <c r="ITS1128" s="43"/>
      <c r="ITT1128" s="43"/>
      <c r="ITU1128" s="43"/>
      <c r="ITV1128" s="43"/>
      <c r="ITW1128" s="43"/>
      <c r="ITX1128" s="43"/>
      <c r="ITY1128" s="43"/>
      <c r="ITZ1128" s="43"/>
      <c r="IUA1128" s="43"/>
      <c r="IUB1128" s="43"/>
      <c r="IUC1128" s="43"/>
      <c r="IUD1128" s="43"/>
      <c r="IUE1128" s="43"/>
      <c r="IUF1128" s="43"/>
      <c r="IUG1128" s="43"/>
      <c r="IUH1128" s="43"/>
      <c r="IUI1128" s="43"/>
      <c r="IUJ1128" s="43"/>
      <c r="IUK1128" s="43"/>
      <c r="IUL1128" s="43"/>
      <c r="IUM1128" s="43"/>
      <c r="IUN1128" s="43"/>
      <c r="IUO1128" s="43"/>
      <c r="IUP1128" s="43"/>
      <c r="IUQ1128" s="43"/>
      <c r="IUR1128" s="43"/>
      <c r="IUS1128" s="43"/>
      <c r="IUT1128" s="43"/>
      <c r="IUU1128" s="43"/>
      <c r="IUV1128" s="43"/>
      <c r="IUW1128" s="43"/>
      <c r="IUX1128" s="43"/>
      <c r="IUY1128" s="43"/>
      <c r="IUZ1128" s="43"/>
      <c r="IVA1128" s="43"/>
      <c r="IVB1128" s="43"/>
      <c r="IVC1128" s="43"/>
      <c r="IVD1128" s="43"/>
      <c r="IVE1128" s="43"/>
      <c r="IVF1128" s="43"/>
      <c r="IVG1128" s="43"/>
      <c r="IVH1128" s="43"/>
      <c r="IVI1128" s="43"/>
      <c r="IVJ1128" s="43"/>
      <c r="IVK1128" s="43"/>
      <c r="IVL1128" s="43"/>
      <c r="IVM1128" s="43"/>
      <c r="IVN1128" s="43"/>
      <c r="IVO1128" s="43"/>
      <c r="IVP1128" s="43"/>
      <c r="IVQ1128" s="43"/>
      <c r="IVR1128" s="43"/>
      <c r="IVS1128" s="43"/>
      <c r="IVT1128" s="43"/>
      <c r="IVU1128" s="43"/>
      <c r="IVV1128" s="43"/>
      <c r="IVW1128" s="43"/>
      <c r="IVX1128" s="43"/>
      <c r="IVY1128" s="43"/>
      <c r="IVZ1128" s="43"/>
      <c r="IWA1128" s="43"/>
      <c r="IWB1128" s="43"/>
      <c r="IWC1128" s="43"/>
      <c r="IWD1128" s="43"/>
      <c r="IWE1128" s="43"/>
      <c r="IWF1128" s="43"/>
      <c r="IWG1128" s="43"/>
      <c r="IWH1128" s="43"/>
      <c r="IWI1128" s="43"/>
      <c r="IWJ1128" s="43"/>
      <c r="IWK1128" s="43"/>
      <c r="IWL1128" s="43"/>
      <c r="IWM1128" s="43"/>
      <c r="IWN1128" s="43"/>
      <c r="IWO1128" s="43"/>
      <c r="IWP1128" s="43"/>
      <c r="IWQ1128" s="43"/>
      <c r="IWR1128" s="43"/>
      <c r="IWS1128" s="43"/>
      <c r="IWT1128" s="43"/>
      <c r="IWU1128" s="43"/>
      <c r="IWV1128" s="43"/>
      <c r="IWW1128" s="43"/>
      <c r="IWX1128" s="43"/>
      <c r="IWY1128" s="43"/>
      <c r="IWZ1128" s="43"/>
      <c r="IXA1128" s="43"/>
      <c r="IXB1128" s="43"/>
      <c r="IXC1128" s="43"/>
      <c r="IXD1128" s="43"/>
      <c r="IXE1128" s="43"/>
      <c r="IXF1128" s="43"/>
      <c r="IXG1128" s="43"/>
      <c r="IXH1128" s="43"/>
      <c r="IXI1128" s="43"/>
      <c r="IXJ1128" s="43"/>
      <c r="IXK1128" s="43"/>
      <c r="IXL1128" s="43"/>
      <c r="IXM1128" s="43"/>
      <c r="IXN1128" s="43"/>
      <c r="IXO1128" s="43"/>
      <c r="IXP1128" s="43"/>
      <c r="IXQ1128" s="43"/>
      <c r="IXR1128" s="43"/>
      <c r="IXS1128" s="43"/>
      <c r="IXT1128" s="43"/>
      <c r="IXU1128" s="43"/>
      <c r="IXV1128" s="43"/>
      <c r="IXW1128" s="43"/>
      <c r="IXX1128" s="43"/>
      <c r="IXY1128" s="43"/>
      <c r="IXZ1128" s="43"/>
      <c r="IYA1128" s="43"/>
      <c r="IYB1128" s="43"/>
      <c r="IYC1128" s="43"/>
      <c r="IYD1128" s="43"/>
      <c r="IYE1128" s="43"/>
      <c r="IYF1128" s="43"/>
      <c r="IYG1128" s="43"/>
      <c r="IYH1128" s="43"/>
      <c r="IYI1128" s="43"/>
      <c r="IYJ1128" s="43"/>
      <c r="IYK1128" s="43"/>
      <c r="IYL1128" s="43"/>
      <c r="IYM1128" s="43"/>
      <c r="IYN1128" s="43"/>
      <c r="IYO1128" s="43"/>
      <c r="IYP1128" s="43"/>
      <c r="IYQ1128" s="43"/>
      <c r="IYR1128" s="43"/>
      <c r="IYS1128" s="43"/>
      <c r="IYT1128" s="43"/>
      <c r="IYU1128" s="43"/>
      <c r="IYV1128" s="43"/>
      <c r="IYW1128" s="43"/>
      <c r="IYX1128" s="43"/>
      <c r="IYY1128" s="43"/>
      <c r="IYZ1128" s="43"/>
      <c r="IZA1128" s="43"/>
      <c r="IZB1128" s="43"/>
      <c r="IZC1128" s="43"/>
      <c r="IZD1128" s="43"/>
      <c r="IZE1128" s="43"/>
      <c r="IZF1128" s="43"/>
      <c r="IZG1128" s="43"/>
      <c r="IZH1128" s="43"/>
      <c r="IZI1128" s="43"/>
      <c r="IZJ1128" s="43"/>
      <c r="IZK1128" s="43"/>
      <c r="IZL1128" s="43"/>
      <c r="IZM1128" s="43"/>
      <c r="IZN1128" s="43"/>
      <c r="IZO1128" s="43"/>
      <c r="IZP1128" s="43"/>
      <c r="IZQ1128" s="43"/>
      <c r="IZR1128" s="43"/>
      <c r="IZS1128" s="43"/>
      <c r="IZT1128" s="43"/>
      <c r="IZU1128" s="43"/>
      <c r="IZV1128" s="43"/>
      <c r="IZW1128" s="43"/>
      <c r="IZX1128" s="43"/>
      <c r="IZY1128" s="43"/>
      <c r="IZZ1128" s="43"/>
      <c r="JAA1128" s="43"/>
      <c r="JAB1128" s="43"/>
      <c r="JAC1128" s="43"/>
      <c r="JAD1128" s="43"/>
      <c r="JAE1128" s="43"/>
      <c r="JAF1128" s="43"/>
      <c r="JAG1128" s="43"/>
      <c r="JAH1128" s="43"/>
      <c r="JAI1128" s="43"/>
      <c r="JAJ1128" s="43"/>
      <c r="JAK1128" s="43"/>
      <c r="JAL1128" s="43"/>
      <c r="JAM1128" s="43"/>
      <c r="JAN1128" s="43"/>
      <c r="JAO1128" s="43"/>
      <c r="JAP1128" s="43"/>
      <c r="JAQ1128" s="43"/>
      <c r="JAR1128" s="43"/>
      <c r="JAS1128" s="43"/>
      <c r="JAT1128" s="43"/>
      <c r="JAU1128" s="43"/>
      <c r="JAV1128" s="43"/>
      <c r="JAW1128" s="43"/>
      <c r="JAX1128" s="43"/>
      <c r="JAY1128" s="43"/>
      <c r="JAZ1128" s="43"/>
      <c r="JBA1128" s="43"/>
      <c r="JBB1128" s="43"/>
      <c r="JBC1128" s="43"/>
      <c r="JBD1128" s="43"/>
      <c r="JBE1128" s="43"/>
      <c r="JBF1128" s="43"/>
      <c r="JBG1128" s="43"/>
      <c r="JBH1128" s="43"/>
      <c r="JBI1128" s="43"/>
      <c r="JBJ1128" s="43"/>
      <c r="JBK1128" s="43"/>
      <c r="JBL1128" s="43"/>
      <c r="JBM1128" s="43"/>
      <c r="JBN1128" s="43"/>
      <c r="JBO1128" s="43"/>
      <c r="JBP1128" s="43"/>
      <c r="JBQ1128" s="43"/>
      <c r="JBR1128" s="43"/>
      <c r="JBS1128" s="43"/>
      <c r="JBT1128" s="43"/>
      <c r="JBU1128" s="43"/>
      <c r="JBV1128" s="43"/>
      <c r="JBW1128" s="43"/>
      <c r="JBX1128" s="43"/>
      <c r="JBY1128" s="43"/>
      <c r="JBZ1128" s="43"/>
      <c r="JCA1128" s="43"/>
      <c r="JCB1128" s="43"/>
      <c r="JCC1128" s="43"/>
      <c r="JCD1128" s="43"/>
      <c r="JCE1128" s="43"/>
      <c r="JCF1128" s="43"/>
      <c r="JCG1128" s="43"/>
      <c r="JCH1128" s="43"/>
      <c r="JCI1128" s="43"/>
      <c r="JCJ1128" s="43"/>
      <c r="JCK1128" s="43"/>
      <c r="JCL1128" s="43"/>
      <c r="JCM1128" s="43"/>
      <c r="JCN1128" s="43"/>
      <c r="JCO1128" s="43"/>
      <c r="JCP1128" s="43"/>
      <c r="JCQ1128" s="43"/>
      <c r="JCR1128" s="43"/>
      <c r="JCS1128" s="43"/>
      <c r="JCT1128" s="43"/>
      <c r="JCU1128" s="43"/>
      <c r="JCV1128" s="43"/>
      <c r="JCW1128" s="43"/>
      <c r="JCX1128" s="43"/>
      <c r="JCY1128" s="43"/>
      <c r="JCZ1128" s="43"/>
      <c r="JDA1128" s="43"/>
      <c r="JDB1128" s="43"/>
      <c r="JDC1128" s="43"/>
      <c r="JDD1128" s="43"/>
      <c r="JDE1128" s="43"/>
      <c r="JDF1128" s="43"/>
      <c r="JDG1128" s="43"/>
      <c r="JDH1128" s="43"/>
      <c r="JDI1128" s="43"/>
      <c r="JDJ1128" s="43"/>
      <c r="JDK1128" s="43"/>
      <c r="JDL1128" s="43"/>
      <c r="JDM1128" s="43"/>
      <c r="JDN1128" s="43"/>
      <c r="JDO1128" s="43"/>
      <c r="JDP1128" s="43"/>
      <c r="JDQ1128" s="43"/>
      <c r="JDR1128" s="43"/>
      <c r="JDS1128" s="43"/>
      <c r="JDT1128" s="43"/>
      <c r="JDU1128" s="43"/>
      <c r="JDV1128" s="43"/>
      <c r="JDW1128" s="43"/>
      <c r="JDX1128" s="43"/>
      <c r="JDY1128" s="43"/>
      <c r="JDZ1128" s="43"/>
      <c r="JEA1128" s="43"/>
      <c r="JEB1128" s="43"/>
      <c r="JEC1128" s="43"/>
      <c r="JED1128" s="43"/>
      <c r="JEE1128" s="43"/>
      <c r="JEF1128" s="43"/>
      <c r="JEG1128" s="43"/>
      <c r="JEH1128" s="43"/>
      <c r="JEI1128" s="43"/>
      <c r="JEJ1128" s="43"/>
      <c r="JEK1128" s="43"/>
      <c r="JEL1128" s="43"/>
      <c r="JEM1128" s="43"/>
      <c r="JEN1128" s="43"/>
      <c r="JEO1128" s="43"/>
      <c r="JEP1128" s="43"/>
      <c r="JEQ1128" s="43"/>
      <c r="JER1128" s="43"/>
      <c r="JES1128" s="43"/>
      <c r="JET1128" s="43"/>
      <c r="JEU1128" s="43"/>
      <c r="JEV1128" s="43"/>
      <c r="JEW1128" s="43"/>
      <c r="JEX1128" s="43"/>
      <c r="JEY1128" s="43"/>
      <c r="JEZ1128" s="43"/>
      <c r="JFA1128" s="43"/>
      <c r="JFB1128" s="43"/>
      <c r="JFC1128" s="43"/>
      <c r="JFD1128" s="43"/>
      <c r="JFE1128" s="43"/>
      <c r="JFF1128" s="43"/>
      <c r="JFG1128" s="43"/>
      <c r="JFH1128" s="43"/>
      <c r="JFI1128" s="43"/>
      <c r="JFJ1128" s="43"/>
      <c r="JFK1128" s="43"/>
      <c r="JFL1128" s="43"/>
      <c r="JFM1128" s="43"/>
      <c r="JFN1128" s="43"/>
      <c r="JFO1128" s="43"/>
      <c r="JFP1128" s="43"/>
      <c r="JFQ1128" s="43"/>
      <c r="JFR1128" s="43"/>
      <c r="JFS1128" s="43"/>
      <c r="JFT1128" s="43"/>
      <c r="JFU1128" s="43"/>
      <c r="JFV1128" s="43"/>
      <c r="JFW1128" s="43"/>
      <c r="JFX1128" s="43"/>
      <c r="JFY1128" s="43"/>
      <c r="JFZ1128" s="43"/>
      <c r="JGA1128" s="43"/>
      <c r="JGB1128" s="43"/>
      <c r="JGC1128" s="43"/>
      <c r="JGD1128" s="43"/>
      <c r="JGE1128" s="43"/>
      <c r="JGF1128" s="43"/>
      <c r="JGG1128" s="43"/>
      <c r="JGH1128" s="43"/>
      <c r="JGI1128" s="43"/>
      <c r="JGJ1128" s="43"/>
      <c r="JGK1128" s="43"/>
      <c r="JGL1128" s="43"/>
      <c r="JGM1128" s="43"/>
      <c r="JGN1128" s="43"/>
      <c r="JGO1128" s="43"/>
      <c r="JGP1128" s="43"/>
      <c r="JGQ1128" s="43"/>
      <c r="JGR1128" s="43"/>
      <c r="JGS1128" s="43"/>
      <c r="JGT1128" s="43"/>
      <c r="JGU1128" s="43"/>
      <c r="JGV1128" s="43"/>
      <c r="JGW1128" s="43"/>
      <c r="JGX1128" s="43"/>
      <c r="JGY1128" s="43"/>
      <c r="JGZ1128" s="43"/>
      <c r="JHA1128" s="43"/>
      <c r="JHB1128" s="43"/>
      <c r="JHC1128" s="43"/>
      <c r="JHD1128" s="43"/>
      <c r="JHE1128" s="43"/>
      <c r="JHF1128" s="43"/>
      <c r="JHG1128" s="43"/>
      <c r="JHH1128" s="43"/>
      <c r="JHI1128" s="43"/>
      <c r="JHJ1128" s="43"/>
      <c r="JHK1128" s="43"/>
      <c r="JHL1128" s="43"/>
      <c r="JHM1128" s="43"/>
      <c r="JHN1128" s="43"/>
      <c r="JHO1128" s="43"/>
      <c r="JHP1128" s="43"/>
      <c r="JHQ1128" s="43"/>
      <c r="JHR1128" s="43"/>
      <c r="JHS1128" s="43"/>
      <c r="JHT1128" s="43"/>
      <c r="JHU1128" s="43"/>
      <c r="JHV1128" s="43"/>
      <c r="JHW1128" s="43"/>
      <c r="JHX1128" s="43"/>
      <c r="JHY1128" s="43"/>
      <c r="JHZ1128" s="43"/>
      <c r="JIA1128" s="43"/>
      <c r="JIB1128" s="43"/>
      <c r="JIC1128" s="43"/>
      <c r="JID1128" s="43"/>
      <c r="JIE1128" s="43"/>
      <c r="JIF1128" s="43"/>
      <c r="JIG1128" s="43"/>
      <c r="JIH1128" s="43"/>
      <c r="JII1128" s="43"/>
      <c r="JIJ1128" s="43"/>
      <c r="JIK1128" s="43"/>
      <c r="JIL1128" s="43"/>
      <c r="JIM1128" s="43"/>
      <c r="JIN1128" s="43"/>
      <c r="JIO1128" s="43"/>
      <c r="JIP1128" s="43"/>
      <c r="JIQ1128" s="43"/>
      <c r="JIR1128" s="43"/>
      <c r="JIS1128" s="43"/>
      <c r="JIT1128" s="43"/>
      <c r="JIU1128" s="43"/>
      <c r="JIV1128" s="43"/>
      <c r="JIW1128" s="43"/>
      <c r="JIX1128" s="43"/>
      <c r="JIY1128" s="43"/>
      <c r="JIZ1128" s="43"/>
      <c r="JJA1128" s="43"/>
      <c r="JJB1128" s="43"/>
      <c r="JJC1128" s="43"/>
      <c r="JJD1128" s="43"/>
      <c r="JJE1128" s="43"/>
      <c r="JJF1128" s="43"/>
      <c r="JJG1128" s="43"/>
      <c r="JJH1128" s="43"/>
      <c r="JJI1128" s="43"/>
      <c r="JJJ1128" s="43"/>
      <c r="JJK1128" s="43"/>
      <c r="JJL1128" s="43"/>
      <c r="JJM1128" s="43"/>
      <c r="JJN1128" s="43"/>
      <c r="JJO1128" s="43"/>
      <c r="JJP1128" s="43"/>
      <c r="JJQ1128" s="43"/>
      <c r="JJR1128" s="43"/>
      <c r="JJS1128" s="43"/>
      <c r="JJT1128" s="43"/>
      <c r="JJU1128" s="43"/>
      <c r="JJV1128" s="43"/>
      <c r="JJW1128" s="43"/>
      <c r="JJX1128" s="43"/>
      <c r="JJY1128" s="43"/>
      <c r="JJZ1128" s="43"/>
      <c r="JKA1128" s="43"/>
      <c r="JKB1128" s="43"/>
      <c r="JKC1128" s="43"/>
      <c r="JKD1128" s="43"/>
      <c r="JKE1128" s="43"/>
      <c r="JKF1128" s="43"/>
      <c r="JKG1128" s="43"/>
      <c r="JKH1128" s="43"/>
      <c r="JKI1128" s="43"/>
      <c r="JKJ1128" s="43"/>
      <c r="JKK1128" s="43"/>
      <c r="JKL1128" s="43"/>
      <c r="JKM1128" s="43"/>
      <c r="JKN1128" s="43"/>
      <c r="JKO1128" s="43"/>
      <c r="JKP1128" s="43"/>
      <c r="JKQ1128" s="43"/>
      <c r="JKR1128" s="43"/>
      <c r="JKS1128" s="43"/>
      <c r="JKT1128" s="43"/>
      <c r="JKU1128" s="43"/>
      <c r="JKV1128" s="43"/>
      <c r="JKW1128" s="43"/>
      <c r="JKX1128" s="43"/>
      <c r="JKY1128" s="43"/>
      <c r="JKZ1128" s="43"/>
      <c r="JLA1128" s="43"/>
      <c r="JLB1128" s="43"/>
      <c r="JLC1128" s="43"/>
      <c r="JLD1128" s="43"/>
      <c r="JLE1128" s="43"/>
      <c r="JLF1128" s="43"/>
      <c r="JLG1128" s="43"/>
      <c r="JLH1128" s="43"/>
      <c r="JLI1128" s="43"/>
      <c r="JLJ1128" s="43"/>
      <c r="JLK1128" s="43"/>
      <c r="JLL1128" s="43"/>
      <c r="JLM1128" s="43"/>
      <c r="JLN1128" s="43"/>
      <c r="JLO1128" s="43"/>
      <c r="JLP1128" s="43"/>
      <c r="JLQ1128" s="43"/>
      <c r="JLR1128" s="43"/>
      <c r="JLS1128" s="43"/>
      <c r="JLT1128" s="43"/>
      <c r="JLU1128" s="43"/>
      <c r="JLV1128" s="43"/>
      <c r="JLW1128" s="43"/>
      <c r="JLX1128" s="43"/>
      <c r="JLY1128" s="43"/>
      <c r="JLZ1128" s="43"/>
      <c r="JMA1128" s="43"/>
      <c r="JMB1128" s="43"/>
      <c r="JMC1128" s="43"/>
      <c r="JMD1128" s="43"/>
      <c r="JME1128" s="43"/>
      <c r="JMF1128" s="43"/>
      <c r="JMG1128" s="43"/>
      <c r="JMH1128" s="43"/>
      <c r="JMI1128" s="43"/>
      <c r="JMJ1128" s="43"/>
      <c r="JMK1128" s="43"/>
      <c r="JML1128" s="43"/>
      <c r="JMM1128" s="43"/>
      <c r="JMN1128" s="43"/>
      <c r="JMO1128" s="43"/>
      <c r="JMP1128" s="43"/>
      <c r="JMQ1128" s="43"/>
      <c r="JMR1128" s="43"/>
      <c r="JMS1128" s="43"/>
      <c r="JMT1128" s="43"/>
      <c r="JMU1128" s="43"/>
      <c r="JMV1128" s="43"/>
      <c r="JMW1128" s="43"/>
      <c r="JMX1128" s="43"/>
      <c r="JMY1128" s="43"/>
      <c r="JMZ1128" s="43"/>
      <c r="JNA1128" s="43"/>
      <c r="JNB1128" s="43"/>
      <c r="JNC1128" s="43"/>
      <c r="JND1128" s="43"/>
      <c r="JNE1128" s="43"/>
      <c r="JNF1128" s="43"/>
      <c r="JNG1128" s="43"/>
      <c r="JNH1128" s="43"/>
      <c r="JNI1128" s="43"/>
      <c r="JNJ1128" s="43"/>
      <c r="JNK1128" s="43"/>
      <c r="JNL1128" s="43"/>
      <c r="JNM1128" s="43"/>
      <c r="JNN1128" s="43"/>
      <c r="JNO1128" s="43"/>
      <c r="JNP1128" s="43"/>
      <c r="JNQ1128" s="43"/>
      <c r="JNR1128" s="43"/>
      <c r="JNS1128" s="43"/>
      <c r="JNT1128" s="43"/>
      <c r="JNU1128" s="43"/>
      <c r="JNV1128" s="43"/>
      <c r="JNW1128" s="43"/>
      <c r="JNX1128" s="43"/>
      <c r="JNY1128" s="43"/>
      <c r="JNZ1128" s="43"/>
      <c r="JOA1128" s="43"/>
      <c r="JOB1128" s="43"/>
      <c r="JOC1128" s="43"/>
      <c r="JOD1128" s="43"/>
      <c r="JOE1128" s="43"/>
      <c r="JOF1128" s="43"/>
      <c r="JOG1128" s="43"/>
      <c r="JOH1128" s="43"/>
      <c r="JOI1128" s="43"/>
      <c r="JOJ1128" s="43"/>
      <c r="JOK1128" s="43"/>
      <c r="JOL1128" s="43"/>
      <c r="JOM1128" s="43"/>
      <c r="JON1128" s="43"/>
      <c r="JOO1128" s="43"/>
      <c r="JOP1128" s="43"/>
      <c r="JOQ1128" s="43"/>
      <c r="JOR1128" s="43"/>
      <c r="JOS1128" s="43"/>
      <c r="JOT1128" s="43"/>
      <c r="JOU1128" s="43"/>
      <c r="JOV1128" s="43"/>
      <c r="JOW1128" s="43"/>
      <c r="JOX1128" s="43"/>
      <c r="JOY1128" s="43"/>
      <c r="JOZ1128" s="43"/>
      <c r="JPA1128" s="43"/>
      <c r="JPB1128" s="43"/>
      <c r="JPC1128" s="43"/>
      <c r="JPD1128" s="43"/>
      <c r="JPE1128" s="43"/>
      <c r="JPF1128" s="43"/>
      <c r="JPG1128" s="43"/>
      <c r="JPH1128" s="43"/>
      <c r="JPI1128" s="43"/>
      <c r="JPJ1128" s="43"/>
      <c r="JPK1128" s="43"/>
      <c r="JPL1128" s="43"/>
      <c r="JPM1128" s="43"/>
      <c r="JPN1128" s="43"/>
      <c r="JPO1128" s="43"/>
      <c r="JPP1128" s="43"/>
      <c r="JPQ1128" s="43"/>
      <c r="JPR1128" s="43"/>
      <c r="JPS1128" s="43"/>
      <c r="JPT1128" s="43"/>
      <c r="JPU1128" s="43"/>
      <c r="JPV1128" s="43"/>
      <c r="JPW1128" s="43"/>
      <c r="JPX1128" s="43"/>
      <c r="JPY1128" s="43"/>
      <c r="JPZ1128" s="43"/>
      <c r="JQA1128" s="43"/>
      <c r="JQB1128" s="43"/>
      <c r="JQC1128" s="43"/>
      <c r="JQD1128" s="43"/>
      <c r="JQE1128" s="43"/>
      <c r="JQF1128" s="43"/>
      <c r="JQG1128" s="43"/>
      <c r="JQH1128" s="43"/>
      <c r="JQI1128" s="43"/>
      <c r="JQJ1128" s="43"/>
      <c r="JQK1128" s="43"/>
      <c r="JQL1128" s="43"/>
      <c r="JQM1128" s="43"/>
      <c r="JQN1128" s="43"/>
      <c r="JQO1128" s="43"/>
      <c r="JQP1128" s="43"/>
      <c r="JQQ1128" s="43"/>
      <c r="JQR1128" s="43"/>
      <c r="JQS1128" s="43"/>
      <c r="JQT1128" s="43"/>
      <c r="JQU1128" s="43"/>
      <c r="JQV1128" s="43"/>
      <c r="JQW1128" s="43"/>
      <c r="JQX1128" s="43"/>
      <c r="JQY1128" s="43"/>
      <c r="JQZ1128" s="43"/>
      <c r="JRA1128" s="43"/>
      <c r="JRB1128" s="43"/>
      <c r="JRC1128" s="43"/>
      <c r="JRD1128" s="43"/>
      <c r="JRE1128" s="43"/>
      <c r="JRF1128" s="43"/>
      <c r="JRG1128" s="43"/>
      <c r="JRH1128" s="43"/>
      <c r="JRI1128" s="43"/>
      <c r="JRJ1128" s="43"/>
      <c r="JRK1128" s="43"/>
      <c r="JRL1128" s="43"/>
      <c r="JRM1128" s="43"/>
      <c r="JRN1128" s="43"/>
      <c r="JRO1128" s="43"/>
      <c r="JRP1128" s="43"/>
      <c r="JRQ1128" s="43"/>
      <c r="JRR1128" s="43"/>
      <c r="JRS1128" s="43"/>
      <c r="JRT1128" s="43"/>
      <c r="JRU1128" s="43"/>
      <c r="JRV1128" s="43"/>
      <c r="JRW1128" s="43"/>
      <c r="JRX1128" s="43"/>
      <c r="JRY1128" s="43"/>
      <c r="JRZ1128" s="43"/>
      <c r="JSA1128" s="43"/>
      <c r="JSB1128" s="43"/>
      <c r="JSC1128" s="43"/>
      <c r="JSD1128" s="43"/>
      <c r="JSE1128" s="43"/>
      <c r="JSF1128" s="43"/>
      <c r="JSG1128" s="43"/>
      <c r="JSH1128" s="43"/>
      <c r="JSI1128" s="43"/>
      <c r="JSJ1128" s="43"/>
      <c r="JSK1128" s="43"/>
      <c r="JSL1128" s="43"/>
      <c r="JSM1128" s="43"/>
      <c r="JSN1128" s="43"/>
      <c r="JSO1128" s="43"/>
      <c r="JSP1128" s="43"/>
      <c r="JSQ1128" s="43"/>
      <c r="JSR1128" s="43"/>
      <c r="JSS1128" s="43"/>
      <c r="JST1128" s="43"/>
      <c r="JSU1128" s="43"/>
      <c r="JSV1128" s="43"/>
      <c r="JSW1128" s="43"/>
      <c r="JSX1128" s="43"/>
      <c r="JSY1128" s="43"/>
      <c r="JSZ1128" s="43"/>
      <c r="JTA1128" s="43"/>
      <c r="JTB1128" s="43"/>
      <c r="JTC1128" s="43"/>
      <c r="JTD1128" s="43"/>
      <c r="JTE1128" s="43"/>
      <c r="JTF1128" s="43"/>
      <c r="JTG1128" s="43"/>
      <c r="JTH1128" s="43"/>
      <c r="JTI1128" s="43"/>
      <c r="JTJ1128" s="43"/>
      <c r="JTK1128" s="43"/>
      <c r="JTL1128" s="43"/>
      <c r="JTM1128" s="43"/>
      <c r="JTN1128" s="43"/>
      <c r="JTO1128" s="43"/>
      <c r="JTP1128" s="43"/>
      <c r="JTQ1128" s="43"/>
      <c r="JTR1128" s="43"/>
      <c r="JTS1128" s="43"/>
      <c r="JTT1128" s="43"/>
      <c r="JTU1128" s="43"/>
      <c r="JTV1128" s="43"/>
      <c r="JTW1128" s="43"/>
      <c r="JTX1128" s="43"/>
      <c r="JTY1128" s="43"/>
      <c r="JTZ1128" s="43"/>
      <c r="JUA1128" s="43"/>
      <c r="JUB1128" s="43"/>
      <c r="JUC1128" s="43"/>
      <c r="JUD1128" s="43"/>
      <c r="JUE1128" s="43"/>
      <c r="JUF1128" s="43"/>
      <c r="JUG1128" s="43"/>
      <c r="JUH1128" s="43"/>
      <c r="JUI1128" s="43"/>
      <c r="JUJ1128" s="43"/>
      <c r="JUK1128" s="43"/>
      <c r="JUL1128" s="43"/>
      <c r="JUM1128" s="43"/>
      <c r="JUN1128" s="43"/>
      <c r="JUO1128" s="43"/>
      <c r="JUP1128" s="43"/>
      <c r="JUQ1128" s="43"/>
      <c r="JUR1128" s="43"/>
      <c r="JUS1128" s="43"/>
      <c r="JUT1128" s="43"/>
      <c r="JUU1128" s="43"/>
      <c r="JUV1128" s="43"/>
      <c r="JUW1128" s="43"/>
      <c r="JUX1128" s="43"/>
      <c r="JUY1128" s="43"/>
      <c r="JUZ1128" s="43"/>
      <c r="JVA1128" s="43"/>
      <c r="JVB1128" s="43"/>
      <c r="JVC1128" s="43"/>
      <c r="JVD1128" s="43"/>
      <c r="JVE1128" s="43"/>
      <c r="JVF1128" s="43"/>
      <c r="JVG1128" s="43"/>
      <c r="JVH1128" s="43"/>
      <c r="JVI1128" s="43"/>
      <c r="JVJ1128" s="43"/>
      <c r="JVK1128" s="43"/>
      <c r="JVL1128" s="43"/>
      <c r="JVM1128" s="43"/>
      <c r="JVN1128" s="43"/>
      <c r="JVO1128" s="43"/>
      <c r="JVP1128" s="43"/>
      <c r="JVQ1128" s="43"/>
      <c r="JVR1128" s="43"/>
      <c r="JVS1128" s="43"/>
      <c r="JVT1128" s="43"/>
      <c r="JVU1128" s="43"/>
      <c r="JVV1128" s="43"/>
      <c r="JVW1128" s="43"/>
      <c r="JVX1128" s="43"/>
      <c r="JVY1128" s="43"/>
      <c r="JVZ1128" s="43"/>
      <c r="JWA1128" s="43"/>
      <c r="JWB1128" s="43"/>
      <c r="JWC1128" s="43"/>
      <c r="JWD1128" s="43"/>
      <c r="JWE1128" s="43"/>
      <c r="JWF1128" s="43"/>
      <c r="JWG1128" s="43"/>
      <c r="JWH1128" s="43"/>
      <c r="JWI1128" s="43"/>
      <c r="JWJ1128" s="43"/>
      <c r="JWK1128" s="43"/>
      <c r="JWL1128" s="43"/>
      <c r="JWM1128" s="43"/>
      <c r="JWN1128" s="43"/>
      <c r="JWO1128" s="43"/>
      <c r="JWP1128" s="43"/>
      <c r="JWQ1128" s="43"/>
      <c r="JWR1128" s="43"/>
      <c r="JWS1128" s="43"/>
      <c r="JWT1128" s="43"/>
      <c r="JWU1128" s="43"/>
      <c r="JWV1128" s="43"/>
      <c r="JWW1128" s="43"/>
      <c r="JWX1128" s="43"/>
      <c r="JWY1128" s="43"/>
      <c r="JWZ1128" s="43"/>
      <c r="JXA1128" s="43"/>
      <c r="JXB1128" s="43"/>
      <c r="JXC1128" s="43"/>
      <c r="JXD1128" s="43"/>
      <c r="JXE1128" s="43"/>
      <c r="JXF1128" s="43"/>
      <c r="JXG1128" s="43"/>
      <c r="JXH1128" s="43"/>
      <c r="JXI1128" s="43"/>
      <c r="JXJ1128" s="43"/>
      <c r="JXK1128" s="43"/>
      <c r="JXL1128" s="43"/>
      <c r="JXM1128" s="43"/>
      <c r="JXN1128" s="43"/>
      <c r="JXO1128" s="43"/>
      <c r="JXP1128" s="43"/>
      <c r="JXQ1128" s="43"/>
      <c r="JXR1128" s="43"/>
      <c r="JXS1128" s="43"/>
      <c r="JXT1128" s="43"/>
      <c r="JXU1128" s="43"/>
      <c r="JXV1128" s="43"/>
      <c r="JXW1128" s="43"/>
      <c r="JXX1128" s="43"/>
      <c r="JXY1128" s="43"/>
      <c r="JXZ1128" s="43"/>
      <c r="JYA1128" s="43"/>
      <c r="JYB1128" s="43"/>
      <c r="JYC1128" s="43"/>
      <c r="JYD1128" s="43"/>
      <c r="JYE1128" s="43"/>
      <c r="JYF1128" s="43"/>
      <c r="JYG1128" s="43"/>
      <c r="JYH1128" s="43"/>
      <c r="JYI1128" s="43"/>
      <c r="JYJ1128" s="43"/>
      <c r="JYK1128" s="43"/>
      <c r="JYL1128" s="43"/>
      <c r="JYM1128" s="43"/>
      <c r="JYN1128" s="43"/>
      <c r="JYO1128" s="43"/>
      <c r="JYP1128" s="43"/>
      <c r="JYQ1128" s="43"/>
      <c r="JYR1128" s="43"/>
      <c r="JYS1128" s="43"/>
      <c r="JYT1128" s="43"/>
      <c r="JYU1128" s="43"/>
      <c r="JYV1128" s="43"/>
      <c r="JYW1128" s="43"/>
      <c r="JYX1128" s="43"/>
      <c r="JYY1128" s="43"/>
      <c r="JYZ1128" s="43"/>
      <c r="JZA1128" s="43"/>
      <c r="JZB1128" s="43"/>
      <c r="JZC1128" s="43"/>
      <c r="JZD1128" s="43"/>
      <c r="JZE1128" s="43"/>
      <c r="JZF1128" s="43"/>
      <c r="JZG1128" s="43"/>
      <c r="JZH1128" s="43"/>
      <c r="JZI1128" s="43"/>
      <c r="JZJ1128" s="43"/>
      <c r="JZK1128" s="43"/>
      <c r="JZL1128" s="43"/>
      <c r="JZM1128" s="43"/>
      <c r="JZN1128" s="43"/>
      <c r="JZO1128" s="43"/>
      <c r="JZP1128" s="43"/>
      <c r="JZQ1128" s="43"/>
      <c r="JZR1128" s="43"/>
      <c r="JZS1128" s="43"/>
      <c r="JZT1128" s="43"/>
      <c r="JZU1128" s="43"/>
      <c r="JZV1128" s="43"/>
      <c r="JZW1128" s="43"/>
      <c r="JZX1128" s="43"/>
      <c r="JZY1128" s="43"/>
      <c r="JZZ1128" s="43"/>
      <c r="KAA1128" s="43"/>
      <c r="KAB1128" s="43"/>
      <c r="KAC1128" s="43"/>
      <c r="KAD1128" s="43"/>
      <c r="KAE1128" s="43"/>
      <c r="KAF1128" s="43"/>
      <c r="KAG1128" s="43"/>
      <c r="KAH1128" s="43"/>
      <c r="KAI1128" s="43"/>
      <c r="KAJ1128" s="43"/>
      <c r="KAK1128" s="43"/>
      <c r="KAL1128" s="43"/>
      <c r="KAM1128" s="43"/>
      <c r="KAN1128" s="43"/>
      <c r="KAO1128" s="43"/>
      <c r="KAP1128" s="43"/>
      <c r="KAQ1128" s="43"/>
      <c r="KAR1128" s="43"/>
      <c r="KAS1128" s="43"/>
      <c r="KAT1128" s="43"/>
      <c r="KAU1128" s="43"/>
      <c r="KAV1128" s="43"/>
      <c r="KAW1128" s="43"/>
      <c r="KAX1128" s="43"/>
      <c r="KAY1128" s="43"/>
      <c r="KAZ1128" s="43"/>
      <c r="KBA1128" s="43"/>
      <c r="KBB1128" s="43"/>
      <c r="KBC1128" s="43"/>
      <c r="KBD1128" s="43"/>
      <c r="KBE1128" s="43"/>
      <c r="KBF1128" s="43"/>
      <c r="KBG1128" s="43"/>
      <c r="KBH1128" s="43"/>
      <c r="KBI1128" s="43"/>
      <c r="KBJ1128" s="43"/>
      <c r="KBK1128" s="43"/>
      <c r="KBL1128" s="43"/>
      <c r="KBM1128" s="43"/>
      <c r="KBN1128" s="43"/>
      <c r="KBO1128" s="43"/>
      <c r="KBP1128" s="43"/>
      <c r="KBQ1128" s="43"/>
      <c r="KBR1128" s="43"/>
      <c r="KBS1128" s="43"/>
      <c r="KBT1128" s="43"/>
      <c r="KBU1128" s="43"/>
      <c r="KBV1128" s="43"/>
      <c r="KBW1128" s="43"/>
      <c r="KBX1128" s="43"/>
      <c r="KBY1128" s="43"/>
      <c r="KBZ1128" s="43"/>
      <c r="KCA1128" s="43"/>
      <c r="KCB1128" s="43"/>
      <c r="KCC1128" s="43"/>
      <c r="KCD1128" s="43"/>
      <c r="KCE1128" s="43"/>
      <c r="KCF1128" s="43"/>
      <c r="KCG1128" s="43"/>
      <c r="KCH1128" s="43"/>
      <c r="KCI1128" s="43"/>
      <c r="KCJ1128" s="43"/>
      <c r="KCK1128" s="43"/>
      <c r="KCL1128" s="43"/>
      <c r="KCM1128" s="43"/>
      <c r="KCN1128" s="43"/>
      <c r="KCO1128" s="43"/>
      <c r="KCP1128" s="43"/>
      <c r="KCQ1128" s="43"/>
      <c r="KCR1128" s="43"/>
      <c r="KCS1128" s="43"/>
      <c r="KCT1128" s="43"/>
      <c r="KCU1128" s="43"/>
      <c r="KCV1128" s="43"/>
      <c r="KCW1128" s="43"/>
      <c r="KCX1128" s="43"/>
      <c r="KCY1128" s="43"/>
      <c r="KCZ1128" s="43"/>
      <c r="KDA1128" s="43"/>
      <c r="KDB1128" s="43"/>
      <c r="KDC1128" s="43"/>
      <c r="KDD1128" s="43"/>
      <c r="KDE1128" s="43"/>
      <c r="KDF1128" s="43"/>
      <c r="KDG1128" s="43"/>
      <c r="KDH1128" s="43"/>
      <c r="KDI1128" s="43"/>
      <c r="KDJ1128" s="43"/>
      <c r="KDK1128" s="43"/>
      <c r="KDL1128" s="43"/>
      <c r="KDM1128" s="43"/>
      <c r="KDN1128" s="43"/>
      <c r="KDO1128" s="43"/>
      <c r="KDP1128" s="43"/>
      <c r="KDQ1128" s="43"/>
      <c r="KDR1128" s="43"/>
      <c r="KDS1128" s="43"/>
      <c r="KDT1128" s="43"/>
      <c r="KDU1128" s="43"/>
      <c r="KDV1128" s="43"/>
      <c r="KDW1128" s="43"/>
      <c r="KDX1128" s="43"/>
      <c r="KDY1128" s="43"/>
      <c r="KDZ1128" s="43"/>
      <c r="KEA1128" s="43"/>
      <c r="KEB1128" s="43"/>
      <c r="KEC1128" s="43"/>
      <c r="KED1128" s="43"/>
      <c r="KEE1128" s="43"/>
      <c r="KEF1128" s="43"/>
      <c r="KEG1128" s="43"/>
      <c r="KEH1128" s="43"/>
      <c r="KEI1128" s="43"/>
      <c r="KEJ1128" s="43"/>
      <c r="KEK1128" s="43"/>
      <c r="KEL1128" s="43"/>
      <c r="KEM1128" s="43"/>
      <c r="KEN1128" s="43"/>
      <c r="KEO1128" s="43"/>
      <c r="KEP1128" s="43"/>
      <c r="KEQ1128" s="43"/>
      <c r="KER1128" s="43"/>
      <c r="KES1128" s="43"/>
      <c r="KET1128" s="43"/>
      <c r="KEU1128" s="43"/>
      <c r="KEV1128" s="43"/>
      <c r="KEW1128" s="43"/>
      <c r="KEX1128" s="43"/>
      <c r="KEY1128" s="43"/>
      <c r="KEZ1128" s="43"/>
      <c r="KFA1128" s="43"/>
      <c r="KFB1128" s="43"/>
      <c r="KFC1128" s="43"/>
      <c r="KFD1128" s="43"/>
      <c r="KFE1128" s="43"/>
      <c r="KFF1128" s="43"/>
      <c r="KFG1128" s="43"/>
      <c r="KFH1128" s="43"/>
      <c r="KFI1128" s="43"/>
      <c r="KFJ1128" s="43"/>
      <c r="KFK1128" s="43"/>
      <c r="KFL1128" s="43"/>
      <c r="KFM1128" s="43"/>
      <c r="KFN1128" s="43"/>
      <c r="KFO1128" s="43"/>
      <c r="KFP1128" s="43"/>
      <c r="KFQ1128" s="43"/>
      <c r="KFR1128" s="43"/>
      <c r="KFS1128" s="43"/>
      <c r="KFT1128" s="43"/>
      <c r="KFU1128" s="43"/>
      <c r="KFV1128" s="43"/>
      <c r="KFW1128" s="43"/>
      <c r="KFX1128" s="43"/>
      <c r="KFY1128" s="43"/>
      <c r="KFZ1128" s="43"/>
      <c r="KGA1128" s="43"/>
      <c r="KGB1128" s="43"/>
      <c r="KGC1128" s="43"/>
      <c r="KGD1128" s="43"/>
      <c r="KGE1128" s="43"/>
      <c r="KGF1128" s="43"/>
      <c r="KGG1128" s="43"/>
      <c r="KGH1128" s="43"/>
      <c r="KGI1128" s="43"/>
      <c r="KGJ1128" s="43"/>
      <c r="KGK1128" s="43"/>
      <c r="KGL1128" s="43"/>
      <c r="KGM1128" s="43"/>
      <c r="KGN1128" s="43"/>
      <c r="KGO1128" s="43"/>
      <c r="KGP1128" s="43"/>
      <c r="KGQ1128" s="43"/>
      <c r="KGR1128" s="43"/>
      <c r="KGS1128" s="43"/>
      <c r="KGT1128" s="43"/>
      <c r="KGU1128" s="43"/>
      <c r="KGV1128" s="43"/>
      <c r="KGW1128" s="43"/>
      <c r="KGX1128" s="43"/>
      <c r="KGY1128" s="43"/>
      <c r="KGZ1128" s="43"/>
      <c r="KHA1128" s="43"/>
      <c r="KHB1128" s="43"/>
      <c r="KHC1128" s="43"/>
      <c r="KHD1128" s="43"/>
      <c r="KHE1128" s="43"/>
      <c r="KHF1128" s="43"/>
      <c r="KHG1128" s="43"/>
      <c r="KHH1128" s="43"/>
      <c r="KHI1128" s="43"/>
      <c r="KHJ1128" s="43"/>
      <c r="KHK1128" s="43"/>
      <c r="KHL1128" s="43"/>
      <c r="KHM1128" s="43"/>
      <c r="KHN1128" s="43"/>
      <c r="KHO1128" s="43"/>
      <c r="KHP1128" s="43"/>
      <c r="KHQ1128" s="43"/>
      <c r="KHR1128" s="43"/>
      <c r="KHS1128" s="43"/>
      <c r="KHT1128" s="43"/>
      <c r="KHU1128" s="43"/>
      <c r="KHV1128" s="43"/>
      <c r="KHW1128" s="43"/>
      <c r="KHX1128" s="43"/>
      <c r="KHY1128" s="43"/>
      <c r="KHZ1128" s="43"/>
      <c r="KIA1128" s="43"/>
      <c r="KIB1128" s="43"/>
      <c r="KIC1128" s="43"/>
      <c r="KID1128" s="43"/>
      <c r="KIE1128" s="43"/>
      <c r="KIF1128" s="43"/>
      <c r="KIG1128" s="43"/>
      <c r="KIH1128" s="43"/>
      <c r="KII1128" s="43"/>
      <c r="KIJ1128" s="43"/>
      <c r="KIK1128" s="43"/>
      <c r="KIL1128" s="43"/>
      <c r="KIM1128" s="43"/>
      <c r="KIN1128" s="43"/>
      <c r="KIO1128" s="43"/>
      <c r="KIP1128" s="43"/>
      <c r="KIQ1128" s="43"/>
      <c r="KIR1128" s="43"/>
      <c r="KIS1128" s="43"/>
      <c r="KIT1128" s="43"/>
      <c r="KIU1128" s="43"/>
      <c r="KIV1128" s="43"/>
      <c r="KIW1128" s="43"/>
      <c r="KIX1128" s="43"/>
      <c r="KIY1128" s="43"/>
      <c r="KIZ1128" s="43"/>
      <c r="KJA1128" s="43"/>
      <c r="KJB1128" s="43"/>
      <c r="KJC1128" s="43"/>
      <c r="KJD1128" s="43"/>
      <c r="KJE1128" s="43"/>
      <c r="KJF1128" s="43"/>
      <c r="KJG1128" s="43"/>
      <c r="KJH1128" s="43"/>
      <c r="KJI1128" s="43"/>
      <c r="KJJ1128" s="43"/>
      <c r="KJK1128" s="43"/>
      <c r="KJL1128" s="43"/>
      <c r="KJM1128" s="43"/>
      <c r="KJN1128" s="43"/>
      <c r="KJO1128" s="43"/>
      <c r="KJP1128" s="43"/>
      <c r="KJQ1128" s="43"/>
      <c r="KJR1128" s="43"/>
      <c r="KJS1128" s="43"/>
      <c r="KJT1128" s="43"/>
      <c r="KJU1128" s="43"/>
      <c r="KJV1128" s="43"/>
      <c r="KJW1128" s="43"/>
      <c r="KJX1128" s="43"/>
      <c r="KJY1128" s="43"/>
      <c r="KJZ1128" s="43"/>
      <c r="KKA1128" s="43"/>
      <c r="KKB1128" s="43"/>
      <c r="KKC1128" s="43"/>
      <c r="KKD1128" s="43"/>
      <c r="KKE1128" s="43"/>
      <c r="KKF1128" s="43"/>
      <c r="KKG1128" s="43"/>
      <c r="KKH1128" s="43"/>
      <c r="KKI1128" s="43"/>
      <c r="KKJ1128" s="43"/>
      <c r="KKK1128" s="43"/>
      <c r="KKL1128" s="43"/>
      <c r="KKM1128" s="43"/>
      <c r="KKN1128" s="43"/>
      <c r="KKO1128" s="43"/>
      <c r="KKP1128" s="43"/>
      <c r="KKQ1128" s="43"/>
      <c r="KKR1128" s="43"/>
      <c r="KKS1128" s="43"/>
      <c r="KKT1128" s="43"/>
      <c r="KKU1128" s="43"/>
      <c r="KKV1128" s="43"/>
      <c r="KKW1128" s="43"/>
      <c r="KKX1128" s="43"/>
      <c r="KKY1128" s="43"/>
      <c r="KKZ1128" s="43"/>
      <c r="KLA1128" s="43"/>
      <c r="KLB1128" s="43"/>
      <c r="KLC1128" s="43"/>
      <c r="KLD1128" s="43"/>
      <c r="KLE1128" s="43"/>
      <c r="KLF1128" s="43"/>
      <c r="KLG1128" s="43"/>
      <c r="KLH1128" s="43"/>
      <c r="KLI1128" s="43"/>
      <c r="KLJ1128" s="43"/>
      <c r="KLK1128" s="43"/>
      <c r="KLL1128" s="43"/>
      <c r="KLM1128" s="43"/>
      <c r="KLN1128" s="43"/>
      <c r="KLO1128" s="43"/>
      <c r="KLP1128" s="43"/>
      <c r="KLQ1128" s="43"/>
      <c r="KLR1128" s="43"/>
      <c r="KLS1128" s="43"/>
      <c r="KLT1128" s="43"/>
      <c r="KLU1128" s="43"/>
      <c r="KLV1128" s="43"/>
      <c r="KLW1128" s="43"/>
      <c r="KLX1128" s="43"/>
      <c r="KLY1128" s="43"/>
      <c r="KLZ1128" s="43"/>
      <c r="KMA1128" s="43"/>
      <c r="KMB1128" s="43"/>
      <c r="KMC1128" s="43"/>
      <c r="KMD1128" s="43"/>
      <c r="KME1128" s="43"/>
      <c r="KMF1128" s="43"/>
      <c r="KMG1128" s="43"/>
      <c r="KMH1128" s="43"/>
      <c r="KMI1128" s="43"/>
      <c r="KMJ1128" s="43"/>
      <c r="KMK1128" s="43"/>
      <c r="KML1128" s="43"/>
      <c r="KMM1128" s="43"/>
      <c r="KMN1128" s="43"/>
      <c r="KMO1128" s="43"/>
      <c r="KMP1128" s="43"/>
      <c r="KMQ1128" s="43"/>
      <c r="KMR1128" s="43"/>
      <c r="KMS1128" s="43"/>
      <c r="KMT1128" s="43"/>
      <c r="KMU1128" s="43"/>
      <c r="KMV1128" s="43"/>
      <c r="KMW1128" s="43"/>
      <c r="KMX1128" s="43"/>
      <c r="KMY1128" s="43"/>
      <c r="KMZ1128" s="43"/>
      <c r="KNA1128" s="43"/>
      <c r="KNB1128" s="43"/>
      <c r="KNC1128" s="43"/>
      <c r="KND1128" s="43"/>
      <c r="KNE1128" s="43"/>
      <c r="KNF1128" s="43"/>
      <c r="KNG1128" s="43"/>
      <c r="KNH1128" s="43"/>
      <c r="KNI1128" s="43"/>
      <c r="KNJ1128" s="43"/>
      <c r="KNK1128" s="43"/>
      <c r="KNL1128" s="43"/>
      <c r="KNM1128" s="43"/>
      <c r="KNN1128" s="43"/>
      <c r="KNO1128" s="43"/>
      <c r="KNP1128" s="43"/>
      <c r="KNQ1128" s="43"/>
      <c r="KNR1128" s="43"/>
      <c r="KNS1128" s="43"/>
      <c r="KNT1128" s="43"/>
      <c r="KNU1128" s="43"/>
      <c r="KNV1128" s="43"/>
      <c r="KNW1128" s="43"/>
      <c r="KNX1128" s="43"/>
      <c r="KNY1128" s="43"/>
      <c r="KNZ1128" s="43"/>
      <c r="KOA1128" s="43"/>
      <c r="KOB1128" s="43"/>
      <c r="KOC1128" s="43"/>
      <c r="KOD1128" s="43"/>
      <c r="KOE1128" s="43"/>
      <c r="KOF1128" s="43"/>
      <c r="KOG1128" s="43"/>
      <c r="KOH1128" s="43"/>
      <c r="KOI1128" s="43"/>
      <c r="KOJ1128" s="43"/>
      <c r="KOK1128" s="43"/>
      <c r="KOL1128" s="43"/>
      <c r="KOM1128" s="43"/>
      <c r="KON1128" s="43"/>
      <c r="KOO1128" s="43"/>
      <c r="KOP1128" s="43"/>
      <c r="KOQ1128" s="43"/>
      <c r="KOR1128" s="43"/>
      <c r="KOS1128" s="43"/>
      <c r="KOT1128" s="43"/>
      <c r="KOU1128" s="43"/>
      <c r="KOV1128" s="43"/>
      <c r="KOW1128" s="43"/>
      <c r="KOX1128" s="43"/>
      <c r="KOY1128" s="43"/>
      <c r="KOZ1128" s="43"/>
      <c r="KPA1128" s="43"/>
      <c r="KPB1128" s="43"/>
      <c r="KPC1128" s="43"/>
      <c r="KPD1128" s="43"/>
      <c r="KPE1128" s="43"/>
      <c r="KPF1128" s="43"/>
      <c r="KPG1128" s="43"/>
      <c r="KPH1128" s="43"/>
      <c r="KPI1128" s="43"/>
      <c r="KPJ1128" s="43"/>
      <c r="KPK1128" s="43"/>
      <c r="KPL1128" s="43"/>
      <c r="KPM1128" s="43"/>
      <c r="KPN1128" s="43"/>
      <c r="KPO1128" s="43"/>
      <c r="KPP1128" s="43"/>
      <c r="KPQ1128" s="43"/>
      <c r="KPR1128" s="43"/>
      <c r="KPS1128" s="43"/>
      <c r="KPT1128" s="43"/>
      <c r="KPU1128" s="43"/>
      <c r="KPV1128" s="43"/>
      <c r="KPW1128" s="43"/>
      <c r="KPX1128" s="43"/>
      <c r="KPY1128" s="43"/>
      <c r="KPZ1128" s="43"/>
      <c r="KQA1128" s="43"/>
      <c r="KQB1128" s="43"/>
      <c r="KQC1128" s="43"/>
      <c r="KQD1128" s="43"/>
      <c r="KQE1128" s="43"/>
      <c r="KQF1128" s="43"/>
      <c r="KQG1128" s="43"/>
      <c r="KQH1128" s="43"/>
      <c r="KQI1128" s="43"/>
      <c r="KQJ1128" s="43"/>
      <c r="KQK1128" s="43"/>
      <c r="KQL1128" s="43"/>
      <c r="KQM1128" s="43"/>
      <c r="KQN1128" s="43"/>
      <c r="KQO1128" s="43"/>
      <c r="KQP1128" s="43"/>
      <c r="KQQ1128" s="43"/>
      <c r="KQR1128" s="43"/>
      <c r="KQS1128" s="43"/>
      <c r="KQT1128" s="43"/>
      <c r="KQU1128" s="43"/>
      <c r="KQV1128" s="43"/>
      <c r="KQW1128" s="43"/>
      <c r="KQX1128" s="43"/>
      <c r="KQY1128" s="43"/>
      <c r="KQZ1128" s="43"/>
      <c r="KRA1128" s="43"/>
      <c r="KRB1128" s="43"/>
      <c r="KRC1128" s="43"/>
      <c r="KRD1128" s="43"/>
      <c r="KRE1128" s="43"/>
      <c r="KRF1128" s="43"/>
      <c r="KRG1128" s="43"/>
      <c r="KRH1128" s="43"/>
      <c r="KRI1128" s="43"/>
      <c r="KRJ1128" s="43"/>
      <c r="KRK1128" s="43"/>
      <c r="KRL1128" s="43"/>
      <c r="KRM1128" s="43"/>
      <c r="KRN1128" s="43"/>
      <c r="KRO1128" s="43"/>
      <c r="KRP1128" s="43"/>
      <c r="KRQ1128" s="43"/>
      <c r="KRR1128" s="43"/>
      <c r="KRS1128" s="43"/>
      <c r="KRT1128" s="43"/>
      <c r="KRU1128" s="43"/>
      <c r="KRV1128" s="43"/>
      <c r="KRW1128" s="43"/>
      <c r="KRX1128" s="43"/>
      <c r="KRY1128" s="43"/>
      <c r="KRZ1128" s="43"/>
      <c r="KSA1128" s="43"/>
      <c r="KSB1128" s="43"/>
      <c r="KSC1128" s="43"/>
      <c r="KSD1128" s="43"/>
      <c r="KSE1128" s="43"/>
      <c r="KSF1128" s="43"/>
      <c r="KSG1128" s="43"/>
      <c r="KSH1128" s="43"/>
      <c r="KSI1128" s="43"/>
      <c r="KSJ1128" s="43"/>
      <c r="KSK1128" s="43"/>
      <c r="KSL1128" s="43"/>
      <c r="KSM1128" s="43"/>
      <c r="KSN1128" s="43"/>
      <c r="KSO1128" s="43"/>
      <c r="KSP1128" s="43"/>
      <c r="KSQ1128" s="43"/>
      <c r="KSR1128" s="43"/>
      <c r="KSS1128" s="43"/>
      <c r="KST1128" s="43"/>
      <c r="KSU1128" s="43"/>
      <c r="KSV1128" s="43"/>
      <c r="KSW1128" s="43"/>
      <c r="KSX1128" s="43"/>
      <c r="KSY1128" s="43"/>
      <c r="KSZ1128" s="43"/>
      <c r="KTA1128" s="43"/>
      <c r="KTB1128" s="43"/>
      <c r="KTC1128" s="43"/>
      <c r="KTD1128" s="43"/>
      <c r="KTE1128" s="43"/>
      <c r="KTF1128" s="43"/>
      <c r="KTG1128" s="43"/>
      <c r="KTH1128" s="43"/>
      <c r="KTI1128" s="43"/>
      <c r="KTJ1128" s="43"/>
      <c r="KTK1128" s="43"/>
      <c r="KTL1128" s="43"/>
      <c r="KTM1128" s="43"/>
      <c r="KTN1128" s="43"/>
      <c r="KTO1128" s="43"/>
      <c r="KTP1128" s="43"/>
      <c r="KTQ1128" s="43"/>
      <c r="KTR1128" s="43"/>
      <c r="KTS1128" s="43"/>
      <c r="KTT1128" s="43"/>
      <c r="KTU1128" s="43"/>
      <c r="KTV1128" s="43"/>
      <c r="KTW1128" s="43"/>
      <c r="KTX1128" s="43"/>
      <c r="KTY1128" s="43"/>
      <c r="KTZ1128" s="43"/>
      <c r="KUA1128" s="43"/>
      <c r="KUB1128" s="43"/>
      <c r="KUC1128" s="43"/>
      <c r="KUD1128" s="43"/>
      <c r="KUE1128" s="43"/>
      <c r="KUF1128" s="43"/>
      <c r="KUG1128" s="43"/>
      <c r="KUH1128" s="43"/>
      <c r="KUI1128" s="43"/>
      <c r="KUJ1128" s="43"/>
      <c r="KUK1128" s="43"/>
      <c r="KUL1128" s="43"/>
      <c r="KUM1128" s="43"/>
      <c r="KUN1128" s="43"/>
      <c r="KUO1128" s="43"/>
      <c r="KUP1128" s="43"/>
      <c r="KUQ1128" s="43"/>
      <c r="KUR1128" s="43"/>
      <c r="KUS1128" s="43"/>
      <c r="KUT1128" s="43"/>
      <c r="KUU1128" s="43"/>
      <c r="KUV1128" s="43"/>
      <c r="KUW1128" s="43"/>
      <c r="KUX1128" s="43"/>
      <c r="KUY1128" s="43"/>
      <c r="KUZ1128" s="43"/>
      <c r="KVA1128" s="43"/>
      <c r="KVB1128" s="43"/>
      <c r="KVC1128" s="43"/>
      <c r="KVD1128" s="43"/>
      <c r="KVE1128" s="43"/>
      <c r="KVF1128" s="43"/>
      <c r="KVG1128" s="43"/>
      <c r="KVH1128" s="43"/>
      <c r="KVI1128" s="43"/>
      <c r="KVJ1128" s="43"/>
      <c r="KVK1128" s="43"/>
      <c r="KVL1128" s="43"/>
      <c r="KVM1128" s="43"/>
      <c r="KVN1128" s="43"/>
      <c r="KVO1128" s="43"/>
      <c r="KVP1128" s="43"/>
      <c r="KVQ1128" s="43"/>
      <c r="KVR1128" s="43"/>
      <c r="KVS1128" s="43"/>
      <c r="KVT1128" s="43"/>
      <c r="KVU1128" s="43"/>
      <c r="KVV1128" s="43"/>
      <c r="KVW1128" s="43"/>
      <c r="KVX1128" s="43"/>
      <c r="KVY1128" s="43"/>
      <c r="KVZ1128" s="43"/>
      <c r="KWA1128" s="43"/>
      <c r="KWB1128" s="43"/>
      <c r="KWC1128" s="43"/>
      <c r="KWD1128" s="43"/>
      <c r="KWE1128" s="43"/>
      <c r="KWF1128" s="43"/>
      <c r="KWG1128" s="43"/>
      <c r="KWH1128" s="43"/>
      <c r="KWI1128" s="43"/>
      <c r="KWJ1128" s="43"/>
      <c r="KWK1128" s="43"/>
      <c r="KWL1128" s="43"/>
      <c r="KWM1128" s="43"/>
      <c r="KWN1128" s="43"/>
      <c r="KWO1128" s="43"/>
      <c r="KWP1128" s="43"/>
      <c r="KWQ1128" s="43"/>
      <c r="KWR1128" s="43"/>
      <c r="KWS1128" s="43"/>
      <c r="KWT1128" s="43"/>
      <c r="KWU1128" s="43"/>
      <c r="KWV1128" s="43"/>
      <c r="KWW1128" s="43"/>
      <c r="KWX1128" s="43"/>
      <c r="KWY1128" s="43"/>
      <c r="KWZ1128" s="43"/>
      <c r="KXA1128" s="43"/>
      <c r="KXB1128" s="43"/>
      <c r="KXC1128" s="43"/>
      <c r="KXD1128" s="43"/>
      <c r="KXE1128" s="43"/>
      <c r="KXF1128" s="43"/>
      <c r="KXG1128" s="43"/>
      <c r="KXH1128" s="43"/>
      <c r="KXI1128" s="43"/>
      <c r="KXJ1128" s="43"/>
      <c r="KXK1128" s="43"/>
      <c r="KXL1128" s="43"/>
      <c r="KXM1128" s="43"/>
      <c r="KXN1128" s="43"/>
      <c r="KXO1128" s="43"/>
      <c r="KXP1128" s="43"/>
      <c r="KXQ1128" s="43"/>
      <c r="KXR1128" s="43"/>
      <c r="KXS1128" s="43"/>
      <c r="KXT1128" s="43"/>
      <c r="KXU1128" s="43"/>
      <c r="KXV1128" s="43"/>
      <c r="KXW1128" s="43"/>
      <c r="KXX1128" s="43"/>
      <c r="KXY1128" s="43"/>
      <c r="KXZ1128" s="43"/>
      <c r="KYA1128" s="43"/>
      <c r="KYB1128" s="43"/>
      <c r="KYC1128" s="43"/>
      <c r="KYD1128" s="43"/>
      <c r="KYE1128" s="43"/>
      <c r="KYF1128" s="43"/>
      <c r="KYG1128" s="43"/>
      <c r="KYH1128" s="43"/>
      <c r="KYI1128" s="43"/>
      <c r="KYJ1128" s="43"/>
      <c r="KYK1128" s="43"/>
      <c r="KYL1128" s="43"/>
      <c r="KYM1128" s="43"/>
      <c r="KYN1128" s="43"/>
      <c r="KYO1128" s="43"/>
      <c r="KYP1128" s="43"/>
      <c r="KYQ1128" s="43"/>
      <c r="KYR1128" s="43"/>
      <c r="KYS1128" s="43"/>
      <c r="KYT1128" s="43"/>
      <c r="KYU1128" s="43"/>
      <c r="KYV1128" s="43"/>
      <c r="KYW1128" s="43"/>
      <c r="KYX1128" s="43"/>
      <c r="KYY1128" s="43"/>
      <c r="KYZ1128" s="43"/>
      <c r="KZA1128" s="43"/>
      <c r="KZB1128" s="43"/>
      <c r="KZC1128" s="43"/>
      <c r="KZD1128" s="43"/>
      <c r="KZE1128" s="43"/>
      <c r="KZF1128" s="43"/>
      <c r="KZG1128" s="43"/>
      <c r="KZH1128" s="43"/>
      <c r="KZI1128" s="43"/>
      <c r="KZJ1128" s="43"/>
      <c r="KZK1128" s="43"/>
      <c r="KZL1128" s="43"/>
      <c r="KZM1128" s="43"/>
      <c r="KZN1128" s="43"/>
      <c r="KZO1128" s="43"/>
      <c r="KZP1128" s="43"/>
      <c r="KZQ1128" s="43"/>
      <c r="KZR1128" s="43"/>
      <c r="KZS1128" s="43"/>
      <c r="KZT1128" s="43"/>
      <c r="KZU1128" s="43"/>
      <c r="KZV1128" s="43"/>
      <c r="KZW1128" s="43"/>
      <c r="KZX1128" s="43"/>
      <c r="KZY1128" s="43"/>
      <c r="KZZ1128" s="43"/>
      <c r="LAA1128" s="43"/>
      <c r="LAB1128" s="43"/>
      <c r="LAC1128" s="43"/>
      <c r="LAD1128" s="43"/>
      <c r="LAE1128" s="43"/>
      <c r="LAF1128" s="43"/>
      <c r="LAG1128" s="43"/>
      <c r="LAH1128" s="43"/>
      <c r="LAI1128" s="43"/>
      <c r="LAJ1128" s="43"/>
      <c r="LAK1128" s="43"/>
      <c r="LAL1128" s="43"/>
      <c r="LAM1128" s="43"/>
      <c r="LAN1128" s="43"/>
      <c r="LAO1128" s="43"/>
      <c r="LAP1128" s="43"/>
      <c r="LAQ1128" s="43"/>
      <c r="LAR1128" s="43"/>
      <c r="LAS1128" s="43"/>
      <c r="LAT1128" s="43"/>
      <c r="LAU1128" s="43"/>
      <c r="LAV1128" s="43"/>
      <c r="LAW1128" s="43"/>
      <c r="LAX1128" s="43"/>
      <c r="LAY1128" s="43"/>
      <c r="LAZ1128" s="43"/>
      <c r="LBA1128" s="43"/>
      <c r="LBB1128" s="43"/>
      <c r="LBC1128" s="43"/>
      <c r="LBD1128" s="43"/>
      <c r="LBE1128" s="43"/>
      <c r="LBF1128" s="43"/>
      <c r="LBG1128" s="43"/>
      <c r="LBH1128" s="43"/>
      <c r="LBI1128" s="43"/>
      <c r="LBJ1128" s="43"/>
      <c r="LBK1128" s="43"/>
      <c r="LBL1128" s="43"/>
      <c r="LBM1128" s="43"/>
      <c r="LBN1128" s="43"/>
      <c r="LBO1128" s="43"/>
      <c r="LBP1128" s="43"/>
      <c r="LBQ1128" s="43"/>
      <c r="LBR1128" s="43"/>
      <c r="LBS1128" s="43"/>
      <c r="LBT1128" s="43"/>
      <c r="LBU1128" s="43"/>
      <c r="LBV1128" s="43"/>
      <c r="LBW1128" s="43"/>
      <c r="LBX1128" s="43"/>
      <c r="LBY1128" s="43"/>
      <c r="LBZ1128" s="43"/>
      <c r="LCA1128" s="43"/>
      <c r="LCB1128" s="43"/>
      <c r="LCC1128" s="43"/>
      <c r="LCD1128" s="43"/>
      <c r="LCE1128" s="43"/>
      <c r="LCF1128" s="43"/>
      <c r="LCG1128" s="43"/>
      <c r="LCH1128" s="43"/>
      <c r="LCI1128" s="43"/>
      <c r="LCJ1128" s="43"/>
      <c r="LCK1128" s="43"/>
      <c r="LCL1128" s="43"/>
      <c r="LCM1128" s="43"/>
      <c r="LCN1128" s="43"/>
      <c r="LCO1128" s="43"/>
      <c r="LCP1128" s="43"/>
      <c r="LCQ1128" s="43"/>
      <c r="LCR1128" s="43"/>
      <c r="LCS1128" s="43"/>
      <c r="LCT1128" s="43"/>
      <c r="LCU1128" s="43"/>
      <c r="LCV1128" s="43"/>
      <c r="LCW1128" s="43"/>
      <c r="LCX1128" s="43"/>
      <c r="LCY1128" s="43"/>
      <c r="LCZ1128" s="43"/>
      <c r="LDA1128" s="43"/>
      <c r="LDB1128" s="43"/>
      <c r="LDC1128" s="43"/>
      <c r="LDD1128" s="43"/>
      <c r="LDE1128" s="43"/>
      <c r="LDF1128" s="43"/>
      <c r="LDG1128" s="43"/>
      <c r="LDH1128" s="43"/>
      <c r="LDI1128" s="43"/>
      <c r="LDJ1128" s="43"/>
      <c r="LDK1128" s="43"/>
      <c r="LDL1128" s="43"/>
      <c r="LDM1128" s="43"/>
      <c r="LDN1128" s="43"/>
      <c r="LDO1128" s="43"/>
      <c r="LDP1128" s="43"/>
      <c r="LDQ1128" s="43"/>
      <c r="LDR1128" s="43"/>
      <c r="LDS1128" s="43"/>
      <c r="LDT1128" s="43"/>
      <c r="LDU1128" s="43"/>
      <c r="LDV1128" s="43"/>
      <c r="LDW1128" s="43"/>
      <c r="LDX1128" s="43"/>
      <c r="LDY1128" s="43"/>
      <c r="LDZ1128" s="43"/>
      <c r="LEA1128" s="43"/>
      <c r="LEB1128" s="43"/>
      <c r="LEC1128" s="43"/>
      <c r="LED1128" s="43"/>
      <c r="LEE1128" s="43"/>
      <c r="LEF1128" s="43"/>
      <c r="LEG1128" s="43"/>
      <c r="LEH1128" s="43"/>
      <c r="LEI1128" s="43"/>
      <c r="LEJ1128" s="43"/>
      <c r="LEK1128" s="43"/>
      <c r="LEL1128" s="43"/>
      <c r="LEM1128" s="43"/>
      <c r="LEN1128" s="43"/>
      <c r="LEO1128" s="43"/>
      <c r="LEP1128" s="43"/>
      <c r="LEQ1128" s="43"/>
      <c r="LER1128" s="43"/>
      <c r="LES1128" s="43"/>
      <c r="LET1128" s="43"/>
      <c r="LEU1128" s="43"/>
      <c r="LEV1128" s="43"/>
      <c r="LEW1128" s="43"/>
      <c r="LEX1128" s="43"/>
      <c r="LEY1128" s="43"/>
      <c r="LEZ1128" s="43"/>
      <c r="LFA1128" s="43"/>
      <c r="LFB1128" s="43"/>
      <c r="LFC1128" s="43"/>
      <c r="LFD1128" s="43"/>
      <c r="LFE1128" s="43"/>
      <c r="LFF1128" s="43"/>
      <c r="LFG1128" s="43"/>
      <c r="LFH1128" s="43"/>
      <c r="LFI1128" s="43"/>
      <c r="LFJ1128" s="43"/>
      <c r="LFK1128" s="43"/>
      <c r="LFL1128" s="43"/>
      <c r="LFM1128" s="43"/>
      <c r="LFN1128" s="43"/>
      <c r="LFO1128" s="43"/>
      <c r="LFP1128" s="43"/>
      <c r="LFQ1128" s="43"/>
      <c r="LFR1128" s="43"/>
      <c r="LFS1128" s="43"/>
      <c r="LFT1128" s="43"/>
      <c r="LFU1128" s="43"/>
      <c r="LFV1128" s="43"/>
      <c r="LFW1128" s="43"/>
      <c r="LFX1128" s="43"/>
      <c r="LFY1128" s="43"/>
      <c r="LFZ1128" s="43"/>
      <c r="LGA1128" s="43"/>
      <c r="LGB1128" s="43"/>
      <c r="LGC1128" s="43"/>
      <c r="LGD1128" s="43"/>
      <c r="LGE1128" s="43"/>
      <c r="LGF1128" s="43"/>
      <c r="LGG1128" s="43"/>
      <c r="LGH1128" s="43"/>
      <c r="LGI1128" s="43"/>
      <c r="LGJ1128" s="43"/>
      <c r="LGK1128" s="43"/>
      <c r="LGL1128" s="43"/>
      <c r="LGM1128" s="43"/>
      <c r="LGN1128" s="43"/>
      <c r="LGO1128" s="43"/>
      <c r="LGP1128" s="43"/>
      <c r="LGQ1128" s="43"/>
      <c r="LGR1128" s="43"/>
      <c r="LGS1128" s="43"/>
      <c r="LGT1128" s="43"/>
      <c r="LGU1128" s="43"/>
      <c r="LGV1128" s="43"/>
      <c r="LGW1128" s="43"/>
      <c r="LGX1128" s="43"/>
      <c r="LGY1128" s="43"/>
      <c r="LGZ1128" s="43"/>
      <c r="LHA1128" s="43"/>
      <c r="LHB1128" s="43"/>
      <c r="LHC1128" s="43"/>
      <c r="LHD1128" s="43"/>
      <c r="LHE1128" s="43"/>
      <c r="LHF1128" s="43"/>
      <c r="LHG1128" s="43"/>
      <c r="LHH1128" s="43"/>
      <c r="LHI1128" s="43"/>
      <c r="LHJ1128" s="43"/>
      <c r="LHK1128" s="43"/>
      <c r="LHL1128" s="43"/>
      <c r="LHM1128" s="43"/>
      <c r="LHN1128" s="43"/>
      <c r="LHO1128" s="43"/>
      <c r="LHP1128" s="43"/>
      <c r="LHQ1128" s="43"/>
      <c r="LHR1128" s="43"/>
      <c r="LHS1128" s="43"/>
      <c r="LHT1128" s="43"/>
      <c r="LHU1128" s="43"/>
      <c r="LHV1128" s="43"/>
      <c r="LHW1128" s="43"/>
      <c r="LHX1128" s="43"/>
      <c r="LHY1128" s="43"/>
      <c r="LHZ1128" s="43"/>
      <c r="LIA1128" s="43"/>
      <c r="LIB1128" s="43"/>
      <c r="LIC1128" s="43"/>
      <c r="LID1128" s="43"/>
      <c r="LIE1128" s="43"/>
      <c r="LIF1128" s="43"/>
      <c r="LIG1128" s="43"/>
      <c r="LIH1128" s="43"/>
      <c r="LII1128" s="43"/>
      <c r="LIJ1128" s="43"/>
      <c r="LIK1128" s="43"/>
      <c r="LIL1128" s="43"/>
      <c r="LIM1128" s="43"/>
      <c r="LIN1128" s="43"/>
      <c r="LIO1128" s="43"/>
      <c r="LIP1128" s="43"/>
      <c r="LIQ1128" s="43"/>
      <c r="LIR1128" s="43"/>
      <c r="LIS1128" s="43"/>
      <c r="LIT1128" s="43"/>
      <c r="LIU1128" s="43"/>
      <c r="LIV1128" s="43"/>
      <c r="LIW1128" s="43"/>
      <c r="LIX1128" s="43"/>
      <c r="LIY1128" s="43"/>
      <c r="LIZ1128" s="43"/>
      <c r="LJA1128" s="43"/>
      <c r="LJB1128" s="43"/>
      <c r="LJC1128" s="43"/>
      <c r="LJD1128" s="43"/>
      <c r="LJE1128" s="43"/>
      <c r="LJF1128" s="43"/>
      <c r="LJG1128" s="43"/>
      <c r="LJH1128" s="43"/>
      <c r="LJI1128" s="43"/>
      <c r="LJJ1128" s="43"/>
      <c r="LJK1128" s="43"/>
      <c r="LJL1128" s="43"/>
      <c r="LJM1128" s="43"/>
      <c r="LJN1128" s="43"/>
      <c r="LJO1128" s="43"/>
      <c r="LJP1128" s="43"/>
      <c r="LJQ1128" s="43"/>
      <c r="LJR1128" s="43"/>
      <c r="LJS1128" s="43"/>
      <c r="LJT1128" s="43"/>
      <c r="LJU1128" s="43"/>
      <c r="LJV1128" s="43"/>
      <c r="LJW1128" s="43"/>
      <c r="LJX1128" s="43"/>
      <c r="LJY1128" s="43"/>
      <c r="LJZ1128" s="43"/>
      <c r="LKA1128" s="43"/>
      <c r="LKB1128" s="43"/>
      <c r="LKC1128" s="43"/>
      <c r="LKD1128" s="43"/>
      <c r="LKE1128" s="43"/>
      <c r="LKF1128" s="43"/>
      <c r="LKG1128" s="43"/>
      <c r="LKH1128" s="43"/>
      <c r="LKI1128" s="43"/>
      <c r="LKJ1128" s="43"/>
      <c r="LKK1128" s="43"/>
      <c r="LKL1128" s="43"/>
      <c r="LKM1128" s="43"/>
      <c r="LKN1128" s="43"/>
      <c r="LKO1128" s="43"/>
      <c r="LKP1128" s="43"/>
      <c r="LKQ1128" s="43"/>
      <c r="LKR1128" s="43"/>
      <c r="LKS1128" s="43"/>
      <c r="LKT1128" s="43"/>
      <c r="LKU1128" s="43"/>
      <c r="LKV1128" s="43"/>
      <c r="LKW1128" s="43"/>
      <c r="LKX1128" s="43"/>
      <c r="LKY1128" s="43"/>
      <c r="LKZ1128" s="43"/>
      <c r="LLA1128" s="43"/>
      <c r="LLB1128" s="43"/>
      <c r="LLC1128" s="43"/>
      <c r="LLD1128" s="43"/>
      <c r="LLE1128" s="43"/>
      <c r="LLF1128" s="43"/>
      <c r="LLG1128" s="43"/>
      <c r="LLH1128" s="43"/>
      <c r="LLI1128" s="43"/>
      <c r="LLJ1128" s="43"/>
      <c r="LLK1128" s="43"/>
      <c r="LLL1128" s="43"/>
      <c r="LLM1128" s="43"/>
      <c r="LLN1128" s="43"/>
      <c r="LLO1128" s="43"/>
      <c r="LLP1128" s="43"/>
      <c r="LLQ1128" s="43"/>
      <c r="LLR1128" s="43"/>
      <c r="LLS1128" s="43"/>
      <c r="LLT1128" s="43"/>
      <c r="LLU1128" s="43"/>
      <c r="LLV1128" s="43"/>
      <c r="LLW1128" s="43"/>
      <c r="LLX1128" s="43"/>
      <c r="LLY1128" s="43"/>
      <c r="LLZ1128" s="43"/>
      <c r="LMA1128" s="43"/>
      <c r="LMB1128" s="43"/>
      <c r="LMC1128" s="43"/>
      <c r="LMD1128" s="43"/>
      <c r="LME1128" s="43"/>
      <c r="LMF1128" s="43"/>
      <c r="LMG1128" s="43"/>
      <c r="LMH1128" s="43"/>
      <c r="LMI1128" s="43"/>
      <c r="LMJ1128" s="43"/>
      <c r="LMK1128" s="43"/>
      <c r="LML1128" s="43"/>
      <c r="LMM1128" s="43"/>
      <c r="LMN1128" s="43"/>
      <c r="LMO1128" s="43"/>
      <c r="LMP1128" s="43"/>
      <c r="LMQ1128" s="43"/>
      <c r="LMR1128" s="43"/>
      <c r="LMS1128" s="43"/>
      <c r="LMT1128" s="43"/>
      <c r="LMU1128" s="43"/>
      <c r="LMV1128" s="43"/>
      <c r="LMW1128" s="43"/>
      <c r="LMX1128" s="43"/>
      <c r="LMY1128" s="43"/>
      <c r="LMZ1128" s="43"/>
      <c r="LNA1128" s="43"/>
      <c r="LNB1128" s="43"/>
      <c r="LNC1128" s="43"/>
      <c r="LND1128" s="43"/>
      <c r="LNE1128" s="43"/>
      <c r="LNF1128" s="43"/>
      <c r="LNG1128" s="43"/>
      <c r="LNH1128" s="43"/>
      <c r="LNI1128" s="43"/>
      <c r="LNJ1128" s="43"/>
      <c r="LNK1128" s="43"/>
      <c r="LNL1128" s="43"/>
      <c r="LNM1128" s="43"/>
      <c r="LNN1128" s="43"/>
      <c r="LNO1128" s="43"/>
      <c r="LNP1128" s="43"/>
      <c r="LNQ1128" s="43"/>
      <c r="LNR1128" s="43"/>
      <c r="LNS1128" s="43"/>
      <c r="LNT1128" s="43"/>
      <c r="LNU1128" s="43"/>
      <c r="LNV1128" s="43"/>
      <c r="LNW1128" s="43"/>
      <c r="LNX1128" s="43"/>
      <c r="LNY1128" s="43"/>
      <c r="LNZ1128" s="43"/>
      <c r="LOA1128" s="43"/>
      <c r="LOB1128" s="43"/>
      <c r="LOC1128" s="43"/>
      <c r="LOD1128" s="43"/>
      <c r="LOE1128" s="43"/>
      <c r="LOF1128" s="43"/>
      <c r="LOG1128" s="43"/>
      <c r="LOH1128" s="43"/>
      <c r="LOI1128" s="43"/>
      <c r="LOJ1128" s="43"/>
      <c r="LOK1128" s="43"/>
      <c r="LOL1128" s="43"/>
      <c r="LOM1128" s="43"/>
      <c r="LON1128" s="43"/>
      <c r="LOO1128" s="43"/>
      <c r="LOP1128" s="43"/>
      <c r="LOQ1128" s="43"/>
      <c r="LOR1128" s="43"/>
      <c r="LOS1128" s="43"/>
      <c r="LOT1128" s="43"/>
      <c r="LOU1128" s="43"/>
      <c r="LOV1128" s="43"/>
      <c r="LOW1128" s="43"/>
      <c r="LOX1128" s="43"/>
      <c r="LOY1128" s="43"/>
      <c r="LOZ1128" s="43"/>
      <c r="LPA1128" s="43"/>
      <c r="LPB1128" s="43"/>
      <c r="LPC1128" s="43"/>
      <c r="LPD1128" s="43"/>
      <c r="LPE1128" s="43"/>
      <c r="LPF1128" s="43"/>
      <c r="LPG1128" s="43"/>
      <c r="LPH1128" s="43"/>
      <c r="LPI1128" s="43"/>
      <c r="LPJ1128" s="43"/>
      <c r="LPK1128" s="43"/>
      <c r="LPL1128" s="43"/>
      <c r="LPM1128" s="43"/>
      <c r="LPN1128" s="43"/>
      <c r="LPO1128" s="43"/>
      <c r="LPP1128" s="43"/>
      <c r="LPQ1128" s="43"/>
      <c r="LPR1128" s="43"/>
      <c r="LPS1128" s="43"/>
      <c r="LPT1128" s="43"/>
      <c r="LPU1128" s="43"/>
      <c r="LPV1128" s="43"/>
      <c r="LPW1128" s="43"/>
      <c r="LPX1128" s="43"/>
      <c r="LPY1128" s="43"/>
      <c r="LPZ1128" s="43"/>
      <c r="LQA1128" s="43"/>
      <c r="LQB1128" s="43"/>
      <c r="LQC1128" s="43"/>
      <c r="LQD1128" s="43"/>
      <c r="LQE1128" s="43"/>
      <c r="LQF1128" s="43"/>
      <c r="LQG1128" s="43"/>
      <c r="LQH1128" s="43"/>
      <c r="LQI1128" s="43"/>
      <c r="LQJ1128" s="43"/>
      <c r="LQK1128" s="43"/>
      <c r="LQL1128" s="43"/>
      <c r="LQM1128" s="43"/>
      <c r="LQN1128" s="43"/>
      <c r="LQO1128" s="43"/>
      <c r="LQP1128" s="43"/>
      <c r="LQQ1128" s="43"/>
      <c r="LQR1128" s="43"/>
      <c r="LQS1128" s="43"/>
      <c r="LQT1128" s="43"/>
      <c r="LQU1128" s="43"/>
      <c r="LQV1128" s="43"/>
      <c r="LQW1128" s="43"/>
      <c r="LQX1128" s="43"/>
      <c r="LQY1128" s="43"/>
      <c r="LQZ1128" s="43"/>
      <c r="LRA1128" s="43"/>
      <c r="LRB1128" s="43"/>
      <c r="LRC1128" s="43"/>
      <c r="LRD1128" s="43"/>
      <c r="LRE1128" s="43"/>
      <c r="LRF1128" s="43"/>
      <c r="LRG1128" s="43"/>
      <c r="LRH1128" s="43"/>
      <c r="LRI1128" s="43"/>
      <c r="LRJ1128" s="43"/>
      <c r="LRK1128" s="43"/>
      <c r="LRL1128" s="43"/>
      <c r="LRM1128" s="43"/>
      <c r="LRN1128" s="43"/>
      <c r="LRO1128" s="43"/>
      <c r="LRP1128" s="43"/>
      <c r="LRQ1128" s="43"/>
      <c r="LRR1128" s="43"/>
      <c r="LRS1128" s="43"/>
      <c r="LRT1128" s="43"/>
      <c r="LRU1128" s="43"/>
      <c r="LRV1128" s="43"/>
      <c r="LRW1128" s="43"/>
      <c r="LRX1128" s="43"/>
      <c r="LRY1128" s="43"/>
      <c r="LRZ1128" s="43"/>
      <c r="LSA1128" s="43"/>
      <c r="LSB1128" s="43"/>
      <c r="LSC1128" s="43"/>
      <c r="LSD1128" s="43"/>
      <c r="LSE1128" s="43"/>
      <c r="LSF1128" s="43"/>
      <c r="LSG1128" s="43"/>
      <c r="LSH1128" s="43"/>
      <c r="LSI1128" s="43"/>
      <c r="LSJ1128" s="43"/>
      <c r="LSK1128" s="43"/>
      <c r="LSL1128" s="43"/>
      <c r="LSM1128" s="43"/>
      <c r="LSN1128" s="43"/>
      <c r="LSO1128" s="43"/>
      <c r="LSP1128" s="43"/>
      <c r="LSQ1128" s="43"/>
      <c r="LSR1128" s="43"/>
      <c r="LSS1128" s="43"/>
      <c r="LST1128" s="43"/>
      <c r="LSU1128" s="43"/>
      <c r="LSV1128" s="43"/>
      <c r="LSW1128" s="43"/>
      <c r="LSX1128" s="43"/>
      <c r="LSY1128" s="43"/>
      <c r="LSZ1128" s="43"/>
      <c r="LTA1128" s="43"/>
      <c r="LTB1128" s="43"/>
      <c r="LTC1128" s="43"/>
      <c r="LTD1128" s="43"/>
      <c r="LTE1128" s="43"/>
      <c r="LTF1128" s="43"/>
      <c r="LTG1128" s="43"/>
      <c r="LTH1128" s="43"/>
      <c r="LTI1128" s="43"/>
      <c r="LTJ1128" s="43"/>
      <c r="LTK1128" s="43"/>
      <c r="LTL1128" s="43"/>
      <c r="LTM1128" s="43"/>
      <c r="LTN1128" s="43"/>
      <c r="LTO1128" s="43"/>
      <c r="LTP1128" s="43"/>
      <c r="LTQ1128" s="43"/>
      <c r="LTR1128" s="43"/>
      <c r="LTS1128" s="43"/>
      <c r="LTT1128" s="43"/>
      <c r="LTU1128" s="43"/>
      <c r="LTV1128" s="43"/>
      <c r="LTW1128" s="43"/>
      <c r="LTX1128" s="43"/>
      <c r="LTY1128" s="43"/>
      <c r="LTZ1128" s="43"/>
      <c r="LUA1128" s="43"/>
      <c r="LUB1128" s="43"/>
      <c r="LUC1128" s="43"/>
      <c r="LUD1128" s="43"/>
      <c r="LUE1128" s="43"/>
      <c r="LUF1128" s="43"/>
      <c r="LUG1128" s="43"/>
      <c r="LUH1128" s="43"/>
      <c r="LUI1128" s="43"/>
      <c r="LUJ1128" s="43"/>
      <c r="LUK1128" s="43"/>
      <c r="LUL1128" s="43"/>
      <c r="LUM1128" s="43"/>
      <c r="LUN1128" s="43"/>
      <c r="LUO1128" s="43"/>
      <c r="LUP1128" s="43"/>
      <c r="LUQ1128" s="43"/>
      <c r="LUR1128" s="43"/>
      <c r="LUS1128" s="43"/>
      <c r="LUT1128" s="43"/>
      <c r="LUU1128" s="43"/>
      <c r="LUV1128" s="43"/>
      <c r="LUW1128" s="43"/>
      <c r="LUX1128" s="43"/>
      <c r="LUY1128" s="43"/>
      <c r="LUZ1128" s="43"/>
      <c r="LVA1128" s="43"/>
      <c r="LVB1128" s="43"/>
      <c r="LVC1128" s="43"/>
      <c r="LVD1128" s="43"/>
      <c r="LVE1128" s="43"/>
      <c r="LVF1128" s="43"/>
      <c r="LVG1128" s="43"/>
      <c r="LVH1128" s="43"/>
      <c r="LVI1128" s="43"/>
      <c r="LVJ1128" s="43"/>
      <c r="LVK1128" s="43"/>
      <c r="LVL1128" s="43"/>
      <c r="LVM1128" s="43"/>
      <c r="LVN1128" s="43"/>
      <c r="LVO1128" s="43"/>
      <c r="LVP1128" s="43"/>
      <c r="LVQ1128" s="43"/>
      <c r="LVR1128" s="43"/>
      <c r="LVS1128" s="43"/>
      <c r="LVT1128" s="43"/>
      <c r="LVU1128" s="43"/>
      <c r="LVV1128" s="43"/>
      <c r="LVW1128" s="43"/>
      <c r="LVX1128" s="43"/>
      <c r="LVY1128" s="43"/>
      <c r="LVZ1128" s="43"/>
      <c r="LWA1128" s="43"/>
      <c r="LWB1128" s="43"/>
      <c r="LWC1128" s="43"/>
      <c r="LWD1128" s="43"/>
      <c r="LWE1128" s="43"/>
      <c r="LWF1128" s="43"/>
      <c r="LWG1128" s="43"/>
      <c r="LWH1128" s="43"/>
      <c r="LWI1128" s="43"/>
      <c r="LWJ1128" s="43"/>
      <c r="LWK1128" s="43"/>
      <c r="LWL1128" s="43"/>
      <c r="LWM1128" s="43"/>
      <c r="LWN1128" s="43"/>
      <c r="LWO1128" s="43"/>
      <c r="LWP1128" s="43"/>
      <c r="LWQ1128" s="43"/>
      <c r="LWR1128" s="43"/>
      <c r="LWS1128" s="43"/>
      <c r="LWT1128" s="43"/>
      <c r="LWU1128" s="43"/>
      <c r="LWV1128" s="43"/>
      <c r="LWW1128" s="43"/>
      <c r="LWX1128" s="43"/>
      <c r="LWY1128" s="43"/>
      <c r="LWZ1128" s="43"/>
      <c r="LXA1128" s="43"/>
      <c r="LXB1128" s="43"/>
      <c r="LXC1128" s="43"/>
      <c r="LXD1128" s="43"/>
      <c r="LXE1128" s="43"/>
      <c r="LXF1128" s="43"/>
      <c r="LXG1128" s="43"/>
      <c r="LXH1128" s="43"/>
      <c r="LXI1128" s="43"/>
      <c r="LXJ1128" s="43"/>
      <c r="LXK1128" s="43"/>
      <c r="LXL1128" s="43"/>
      <c r="LXM1128" s="43"/>
      <c r="LXN1128" s="43"/>
      <c r="LXO1128" s="43"/>
      <c r="LXP1128" s="43"/>
      <c r="LXQ1128" s="43"/>
      <c r="LXR1128" s="43"/>
      <c r="LXS1128" s="43"/>
      <c r="LXT1128" s="43"/>
      <c r="LXU1128" s="43"/>
      <c r="LXV1128" s="43"/>
      <c r="LXW1128" s="43"/>
      <c r="LXX1128" s="43"/>
      <c r="LXY1128" s="43"/>
      <c r="LXZ1128" s="43"/>
      <c r="LYA1128" s="43"/>
      <c r="LYB1128" s="43"/>
      <c r="LYC1128" s="43"/>
      <c r="LYD1128" s="43"/>
      <c r="LYE1128" s="43"/>
      <c r="LYF1128" s="43"/>
      <c r="LYG1128" s="43"/>
      <c r="LYH1128" s="43"/>
      <c r="LYI1128" s="43"/>
      <c r="LYJ1128" s="43"/>
      <c r="LYK1128" s="43"/>
      <c r="LYL1128" s="43"/>
      <c r="LYM1128" s="43"/>
      <c r="LYN1128" s="43"/>
      <c r="LYO1128" s="43"/>
      <c r="LYP1128" s="43"/>
      <c r="LYQ1128" s="43"/>
      <c r="LYR1128" s="43"/>
      <c r="LYS1128" s="43"/>
      <c r="LYT1128" s="43"/>
      <c r="LYU1128" s="43"/>
      <c r="LYV1128" s="43"/>
      <c r="LYW1128" s="43"/>
      <c r="LYX1128" s="43"/>
      <c r="LYY1128" s="43"/>
      <c r="LYZ1128" s="43"/>
      <c r="LZA1128" s="43"/>
      <c r="LZB1128" s="43"/>
      <c r="LZC1128" s="43"/>
      <c r="LZD1128" s="43"/>
      <c r="LZE1128" s="43"/>
      <c r="LZF1128" s="43"/>
      <c r="LZG1128" s="43"/>
      <c r="LZH1128" s="43"/>
      <c r="LZI1128" s="43"/>
      <c r="LZJ1128" s="43"/>
      <c r="LZK1128" s="43"/>
      <c r="LZL1128" s="43"/>
      <c r="LZM1128" s="43"/>
      <c r="LZN1128" s="43"/>
      <c r="LZO1128" s="43"/>
      <c r="LZP1128" s="43"/>
      <c r="LZQ1128" s="43"/>
      <c r="LZR1128" s="43"/>
      <c r="LZS1128" s="43"/>
      <c r="LZT1128" s="43"/>
      <c r="LZU1128" s="43"/>
      <c r="LZV1128" s="43"/>
      <c r="LZW1128" s="43"/>
      <c r="LZX1128" s="43"/>
      <c r="LZY1128" s="43"/>
      <c r="LZZ1128" s="43"/>
      <c r="MAA1128" s="43"/>
      <c r="MAB1128" s="43"/>
      <c r="MAC1128" s="43"/>
      <c r="MAD1128" s="43"/>
      <c r="MAE1128" s="43"/>
      <c r="MAF1128" s="43"/>
      <c r="MAG1128" s="43"/>
      <c r="MAH1128" s="43"/>
      <c r="MAI1128" s="43"/>
      <c r="MAJ1128" s="43"/>
      <c r="MAK1128" s="43"/>
      <c r="MAL1128" s="43"/>
      <c r="MAM1128" s="43"/>
      <c r="MAN1128" s="43"/>
      <c r="MAO1128" s="43"/>
      <c r="MAP1128" s="43"/>
      <c r="MAQ1128" s="43"/>
      <c r="MAR1128" s="43"/>
      <c r="MAS1128" s="43"/>
      <c r="MAT1128" s="43"/>
      <c r="MAU1128" s="43"/>
      <c r="MAV1128" s="43"/>
      <c r="MAW1128" s="43"/>
      <c r="MAX1128" s="43"/>
      <c r="MAY1128" s="43"/>
      <c r="MAZ1128" s="43"/>
      <c r="MBA1128" s="43"/>
      <c r="MBB1128" s="43"/>
      <c r="MBC1128" s="43"/>
      <c r="MBD1128" s="43"/>
      <c r="MBE1128" s="43"/>
      <c r="MBF1128" s="43"/>
      <c r="MBG1128" s="43"/>
      <c r="MBH1128" s="43"/>
      <c r="MBI1128" s="43"/>
      <c r="MBJ1128" s="43"/>
      <c r="MBK1128" s="43"/>
      <c r="MBL1128" s="43"/>
      <c r="MBM1128" s="43"/>
      <c r="MBN1128" s="43"/>
      <c r="MBO1128" s="43"/>
      <c r="MBP1128" s="43"/>
      <c r="MBQ1128" s="43"/>
      <c r="MBR1128" s="43"/>
      <c r="MBS1128" s="43"/>
      <c r="MBT1128" s="43"/>
      <c r="MBU1128" s="43"/>
      <c r="MBV1128" s="43"/>
      <c r="MBW1128" s="43"/>
      <c r="MBX1128" s="43"/>
      <c r="MBY1128" s="43"/>
      <c r="MBZ1128" s="43"/>
      <c r="MCA1128" s="43"/>
      <c r="MCB1128" s="43"/>
      <c r="MCC1128" s="43"/>
      <c r="MCD1128" s="43"/>
      <c r="MCE1128" s="43"/>
      <c r="MCF1128" s="43"/>
      <c r="MCG1128" s="43"/>
      <c r="MCH1128" s="43"/>
      <c r="MCI1128" s="43"/>
      <c r="MCJ1128" s="43"/>
      <c r="MCK1128" s="43"/>
      <c r="MCL1128" s="43"/>
      <c r="MCM1128" s="43"/>
      <c r="MCN1128" s="43"/>
      <c r="MCO1128" s="43"/>
      <c r="MCP1128" s="43"/>
      <c r="MCQ1128" s="43"/>
      <c r="MCR1128" s="43"/>
      <c r="MCS1128" s="43"/>
      <c r="MCT1128" s="43"/>
      <c r="MCU1128" s="43"/>
      <c r="MCV1128" s="43"/>
      <c r="MCW1128" s="43"/>
      <c r="MCX1128" s="43"/>
      <c r="MCY1128" s="43"/>
      <c r="MCZ1128" s="43"/>
      <c r="MDA1128" s="43"/>
      <c r="MDB1128" s="43"/>
      <c r="MDC1128" s="43"/>
      <c r="MDD1128" s="43"/>
      <c r="MDE1128" s="43"/>
      <c r="MDF1128" s="43"/>
      <c r="MDG1128" s="43"/>
      <c r="MDH1128" s="43"/>
      <c r="MDI1128" s="43"/>
      <c r="MDJ1128" s="43"/>
      <c r="MDK1128" s="43"/>
      <c r="MDL1128" s="43"/>
      <c r="MDM1128" s="43"/>
      <c r="MDN1128" s="43"/>
      <c r="MDO1128" s="43"/>
      <c r="MDP1128" s="43"/>
      <c r="MDQ1128" s="43"/>
      <c r="MDR1128" s="43"/>
      <c r="MDS1128" s="43"/>
      <c r="MDT1128" s="43"/>
      <c r="MDU1128" s="43"/>
      <c r="MDV1128" s="43"/>
      <c r="MDW1128" s="43"/>
      <c r="MDX1128" s="43"/>
      <c r="MDY1128" s="43"/>
      <c r="MDZ1128" s="43"/>
      <c r="MEA1128" s="43"/>
      <c r="MEB1128" s="43"/>
      <c r="MEC1128" s="43"/>
      <c r="MED1128" s="43"/>
      <c r="MEE1128" s="43"/>
      <c r="MEF1128" s="43"/>
      <c r="MEG1128" s="43"/>
      <c r="MEH1128" s="43"/>
      <c r="MEI1128" s="43"/>
      <c r="MEJ1128" s="43"/>
      <c r="MEK1128" s="43"/>
      <c r="MEL1128" s="43"/>
      <c r="MEM1128" s="43"/>
      <c r="MEN1128" s="43"/>
      <c r="MEO1128" s="43"/>
      <c r="MEP1128" s="43"/>
      <c r="MEQ1128" s="43"/>
      <c r="MER1128" s="43"/>
      <c r="MES1128" s="43"/>
      <c r="MET1128" s="43"/>
      <c r="MEU1128" s="43"/>
      <c r="MEV1128" s="43"/>
      <c r="MEW1128" s="43"/>
      <c r="MEX1128" s="43"/>
      <c r="MEY1128" s="43"/>
      <c r="MEZ1128" s="43"/>
      <c r="MFA1128" s="43"/>
      <c r="MFB1128" s="43"/>
      <c r="MFC1128" s="43"/>
      <c r="MFD1128" s="43"/>
      <c r="MFE1128" s="43"/>
      <c r="MFF1128" s="43"/>
      <c r="MFG1128" s="43"/>
      <c r="MFH1128" s="43"/>
      <c r="MFI1128" s="43"/>
      <c r="MFJ1128" s="43"/>
      <c r="MFK1128" s="43"/>
      <c r="MFL1128" s="43"/>
      <c r="MFM1128" s="43"/>
      <c r="MFN1128" s="43"/>
      <c r="MFO1128" s="43"/>
      <c r="MFP1128" s="43"/>
      <c r="MFQ1128" s="43"/>
      <c r="MFR1128" s="43"/>
      <c r="MFS1128" s="43"/>
      <c r="MFT1128" s="43"/>
      <c r="MFU1128" s="43"/>
      <c r="MFV1128" s="43"/>
      <c r="MFW1128" s="43"/>
      <c r="MFX1128" s="43"/>
      <c r="MFY1128" s="43"/>
      <c r="MFZ1128" s="43"/>
      <c r="MGA1128" s="43"/>
      <c r="MGB1128" s="43"/>
      <c r="MGC1128" s="43"/>
      <c r="MGD1128" s="43"/>
      <c r="MGE1128" s="43"/>
      <c r="MGF1128" s="43"/>
      <c r="MGG1128" s="43"/>
      <c r="MGH1128" s="43"/>
      <c r="MGI1128" s="43"/>
      <c r="MGJ1128" s="43"/>
      <c r="MGK1128" s="43"/>
      <c r="MGL1128" s="43"/>
      <c r="MGM1128" s="43"/>
      <c r="MGN1128" s="43"/>
      <c r="MGO1128" s="43"/>
      <c r="MGP1128" s="43"/>
      <c r="MGQ1128" s="43"/>
      <c r="MGR1128" s="43"/>
      <c r="MGS1128" s="43"/>
      <c r="MGT1128" s="43"/>
      <c r="MGU1128" s="43"/>
      <c r="MGV1128" s="43"/>
      <c r="MGW1128" s="43"/>
      <c r="MGX1128" s="43"/>
      <c r="MGY1128" s="43"/>
      <c r="MGZ1128" s="43"/>
      <c r="MHA1128" s="43"/>
      <c r="MHB1128" s="43"/>
      <c r="MHC1128" s="43"/>
      <c r="MHD1128" s="43"/>
      <c r="MHE1128" s="43"/>
      <c r="MHF1128" s="43"/>
      <c r="MHG1128" s="43"/>
      <c r="MHH1128" s="43"/>
      <c r="MHI1128" s="43"/>
      <c r="MHJ1128" s="43"/>
      <c r="MHK1128" s="43"/>
      <c r="MHL1128" s="43"/>
      <c r="MHM1128" s="43"/>
      <c r="MHN1128" s="43"/>
      <c r="MHO1128" s="43"/>
      <c r="MHP1128" s="43"/>
      <c r="MHQ1128" s="43"/>
      <c r="MHR1128" s="43"/>
      <c r="MHS1128" s="43"/>
      <c r="MHT1128" s="43"/>
      <c r="MHU1128" s="43"/>
      <c r="MHV1128" s="43"/>
      <c r="MHW1128" s="43"/>
      <c r="MHX1128" s="43"/>
      <c r="MHY1128" s="43"/>
      <c r="MHZ1128" s="43"/>
      <c r="MIA1128" s="43"/>
      <c r="MIB1128" s="43"/>
      <c r="MIC1128" s="43"/>
      <c r="MID1128" s="43"/>
      <c r="MIE1128" s="43"/>
      <c r="MIF1128" s="43"/>
      <c r="MIG1128" s="43"/>
      <c r="MIH1128" s="43"/>
      <c r="MII1128" s="43"/>
      <c r="MIJ1128" s="43"/>
      <c r="MIK1128" s="43"/>
      <c r="MIL1128" s="43"/>
      <c r="MIM1128" s="43"/>
      <c r="MIN1128" s="43"/>
      <c r="MIO1128" s="43"/>
      <c r="MIP1128" s="43"/>
      <c r="MIQ1128" s="43"/>
      <c r="MIR1128" s="43"/>
      <c r="MIS1128" s="43"/>
      <c r="MIT1128" s="43"/>
      <c r="MIU1128" s="43"/>
      <c r="MIV1128" s="43"/>
      <c r="MIW1128" s="43"/>
      <c r="MIX1128" s="43"/>
      <c r="MIY1128" s="43"/>
      <c r="MIZ1128" s="43"/>
      <c r="MJA1128" s="43"/>
      <c r="MJB1128" s="43"/>
      <c r="MJC1128" s="43"/>
      <c r="MJD1128" s="43"/>
      <c r="MJE1128" s="43"/>
      <c r="MJF1128" s="43"/>
      <c r="MJG1128" s="43"/>
      <c r="MJH1128" s="43"/>
      <c r="MJI1128" s="43"/>
      <c r="MJJ1128" s="43"/>
      <c r="MJK1128" s="43"/>
      <c r="MJL1128" s="43"/>
      <c r="MJM1128" s="43"/>
      <c r="MJN1128" s="43"/>
      <c r="MJO1128" s="43"/>
      <c r="MJP1128" s="43"/>
      <c r="MJQ1128" s="43"/>
      <c r="MJR1128" s="43"/>
      <c r="MJS1128" s="43"/>
      <c r="MJT1128" s="43"/>
      <c r="MJU1128" s="43"/>
      <c r="MJV1128" s="43"/>
      <c r="MJW1128" s="43"/>
      <c r="MJX1128" s="43"/>
      <c r="MJY1128" s="43"/>
      <c r="MJZ1128" s="43"/>
      <c r="MKA1128" s="43"/>
      <c r="MKB1128" s="43"/>
      <c r="MKC1128" s="43"/>
      <c r="MKD1128" s="43"/>
      <c r="MKE1128" s="43"/>
      <c r="MKF1128" s="43"/>
      <c r="MKG1128" s="43"/>
      <c r="MKH1128" s="43"/>
      <c r="MKI1128" s="43"/>
      <c r="MKJ1128" s="43"/>
      <c r="MKK1128" s="43"/>
      <c r="MKL1128" s="43"/>
      <c r="MKM1128" s="43"/>
      <c r="MKN1128" s="43"/>
      <c r="MKO1128" s="43"/>
      <c r="MKP1128" s="43"/>
      <c r="MKQ1128" s="43"/>
      <c r="MKR1128" s="43"/>
      <c r="MKS1128" s="43"/>
      <c r="MKT1128" s="43"/>
      <c r="MKU1128" s="43"/>
      <c r="MKV1128" s="43"/>
      <c r="MKW1128" s="43"/>
      <c r="MKX1128" s="43"/>
      <c r="MKY1128" s="43"/>
      <c r="MKZ1128" s="43"/>
      <c r="MLA1128" s="43"/>
      <c r="MLB1128" s="43"/>
      <c r="MLC1128" s="43"/>
      <c r="MLD1128" s="43"/>
      <c r="MLE1128" s="43"/>
      <c r="MLF1128" s="43"/>
      <c r="MLG1128" s="43"/>
      <c r="MLH1128" s="43"/>
      <c r="MLI1128" s="43"/>
      <c r="MLJ1128" s="43"/>
      <c r="MLK1128" s="43"/>
      <c r="MLL1128" s="43"/>
      <c r="MLM1128" s="43"/>
      <c r="MLN1128" s="43"/>
      <c r="MLO1128" s="43"/>
      <c r="MLP1128" s="43"/>
      <c r="MLQ1128" s="43"/>
      <c r="MLR1128" s="43"/>
      <c r="MLS1128" s="43"/>
      <c r="MLT1128" s="43"/>
      <c r="MLU1128" s="43"/>
      <c r="MLV1128" s="43"/>
      <c r="MLW1128" s="43"/>
      <c r="MLX1128" s="43"/>
      <c r="MLY1128" s="43"/>
      <c r="MLZ1128" s="43"/>
      <c r="MMA1128" s="43"/>
      <c r="MMB1128" s="43"/>
      <c r="MMC1128" s="43"/>
      <c r="MMD1128" s="43"/>
      <c r="MME1128" s="43"/>
      <c r="MMF1128" s="43"/>
      <c r="MMG1128" s="43"/>
      <c r="MMH1128" s="43"/>
      <c r="MMI1128" s="43"/>
      <c r="MMJ1128" s="43"/>
      <c r="MMK1128" s="43"/>
      <c r="MML1128" s="43"/>
      <c r="MMM1128" s="43"/>
      <c r="MMN1128" s="43"/>
      <c r="MMO1128" s="43"/>
      <c r="MMP1128" s="43"/>
      <c r="MMQ1128" s="43"/>
      <c r="MMR1128" s="43"/>
      <c r="MMS1128" s="43"/>
      <c r="MMT1128" s="43"/>
      <c r="MMU1128" s="43"/>
      <c r="MMV1128" s="43"/>
      <c r="MMW1128" s="43"/>
      <c r="MMX1128" s="43"/>
      <c r="MMY1128" s="43"/>
      <c r="MMZ1128" s="43"/>
      <c r="MNA1128" s="43"/>
      <c r="MNB1128" s="43"/>
      <c r="MNC1128" s="43"/>
      <c r="MND1128" s="43"/>
      <c r="MNE1128" s="43"/>
      <c r="MNF1128" s="43"/>
      <c r="MNG1128" s="43"/>
      <c r="MNH1128" s="43"/>
      <c r="MNI1128" s="43"/>
      <c r="MNJ1128" s="43"/>
      <c r="MNK1128" s="43"/>
      <c r="MNL1128" s="43"/>
      <c r="MNM1128" s="43"/>
      <c r="MNN1128" s="43"/>
      <c r="MNO1128" s="43"/>
      <c r="MNP1128" s="43"/>
      <c r="MNQ1128" s="43"/>
      <c r="MNR1128" s="43"/>
      <c r="MNS1128" s="43"/>
      <c r="MNT1128" s="43"/>
      <c r="MNU1128" s="43"/>
      <c r="MNV1128" s="43"/>
      <c r="MNW1128" s="43"/>
      <c r="MNX1128" s="43"/>
      <c r="MNY1128" s="43"/>
      <c r="MNZ1128" s="43"/>
      <c r="MOA1128" s="43"/>
      <c r="MOB1128" s="43"/>
      <c r="MOC1128" s="43"/>
      <c r="MOD1128" s="43"/>
      <c r="MOE1128" s="43"/>
      <c r="MOF1128" s="43"/>
      <c r="MOG1128" s="43"/>
      <c r="MOH1128" s="43"/>
      <c r="MOI1128" s="43"/>
      <c r="MOJ1128" s="43"/>
      <c r="MOK1128" s="43"/>
      <c r="MOL1128" s="43"/>
      <c r="MOM1128" s="43"/>
      <c r="MON1128" s="43"/>
      <c r="MOO1128" s="43"/>
      <c r="MOP1128" s="43"/>
      <c r="MOQ1128" s="43"/>
      <c r="MOR1128" s="43"/>
      <c r="MOS1128" s="43"/>
      <c r="MOT1128" s="43"/>
      <c r="MOU1128" s="43"/>
      <c r="MOV1128" s="43"/>
      <c r="MOW1128" s="43"/>
      <c r="MOX1128" s="43"/>
      <c r="MOY1128" s="43"/>
      <c r="MOZ1128" s="43"/>
      <c r="MPA1128" s="43"/>
      <c r="MPB1128" s="43"/>
      <c r="MPC1128" s="43"/>
      <c r="MPD1128" s="43"/>
      <c r="MPE1128" s="43"/>
      <c r="MPF1128" s="43"/>
      <c r="MPG1128" s="43"/>
      <c r="MPH1128" s="43"/>
      <c r="MPI1128" s="43"/>
      <c r="MPJ1128" s="43"/>
      <c r="MPK1128" s="43"/>
      <c r="MPL1128" s="43"/>
      <c r="MPM1128" s="43"/>
      <c r="MPN1128" s="43"/>
      <c r="MPO1128" s="43"/>
      <c r="MPP1128" s="43"/>
      <c r="MPQ1128" s="43"/>
      <c r="MPR1128" s="43"/>
      <c r="MPS1128" s="43"/>
      <c r="MPT1128" s="43"/>
      <c r="MPU1128" s="43"/>
      <c r="MPV1128" s="43"/>
      <c r="MPW1128" s="43"/>
      <c r="MPX1128" s="43"/>
      <c r="MPY1128" s="43"/>
      <c r="MPZ1128" s="43"/>
      <c r="MQA1128" s="43"/>
      <c r="MQB1128" s="43"/>
      <c r="MQC1128" s="43"/>
      <c r="MQD1128" s="43"/>
      <c r="MQE1128" s="43"/>
      <c r="MQF1128" s="43"/>
      <c r="MQG1128" s="43"/>
      <c r="MQH1128" s="43"/>
      <c r="MQI1128" s="43"/>
      <c r="MQJ1128" s="43"/>
      <c r="MQK1128" s="43"/>
      <c r="MQL1128" s="43"/>
      <c r="MQM1128" s="43"/>
      <c r="MQN1128" s="43"/>
      <c r="MQO1128" s="43"/>
      <c r="MQP1128" s="43"/>
      <c r="MQQ1128" s="43"/>
      <c r="MQR1128" s="43"/>
      <c r="MQS1128" s="43"/>
      <c r="MQT1128" s="43"/>
      <c r="MQU1128" s="43"/>
      <c r="MQV1128" s="43"/>
      <c r="MQW1128" s="43"/>
      <c r="MQX1128" s="43"/>
      <c r="MQY1128" s="43"/>
      <c r="MQZ1128" s="43"/>
      <c r="MRA1128" s="43"/>
      <c r="MRB1128" s="43"/>
      <c r="MRC1128" s="43"/>
      <c r="MRD1128" s="43"/>
      <c r="MRE1128" s="43"/>
      <c r="MRF1128" s="43"/>
      <c r="MRG1128" s="43"/>
      <c r="MRH1128" s="43"/>
      <c r="MRI1128" s="43"/>
      <c r="MRJ1128" s="43"/>
      <c r="MRK1128" s="43"/>
      <c r="MRL1128" s="43"/>
      <c r="MRM1128" s="43"/>
      <c r="MRN1128" s="43"/>
      <c r="MRO1128" s="43"/>
      <c r="MRP1128" s="43"/>
      <c r="MRQ1128" s="43"/>
      <c r="MRR1128" s="43"/>
      <c r="MRS1128" s="43"/>
      <c r="MRT1128" s="43"/>
      <c r="MRU1128" s="43"/>
      <c r="MRV1128" s="43"/>
      <c r="MRW1128" s="43"/>
      <c r="MRX1128" s="43"/>
      <c r="MRY1128" s="43"/>
      <c r="MRZ1128" s="43"/>
      <c r="MSA1128" s="43"/>
      <c r="MSB1128" s="43"/>
      <c r="MSC1128" s="43"/>
      <c r="MSD1128" s="43"/>
      <c r="MSE1128" s="43"/>
      <c r="MSF1128" s="43"/>
      <c r="MSG1128" s="43"/>
      <c r="MSH1128" s="43"/>
      <c r="MSI1128" s="43"/>
      <c r="MSJ1128" s="43"/>
      <c r="MSK1128" s="43"/>
      <c r="MSL1128" s="43"/>
      <c r="MSM1128" s="43"/>
      <c r="MSN1128" s="43"/>
      <c r="MSO1128" s="43"/>
      <c r="MSP1128" s="43"/>
      <c r="MSQ1128" s="43"/>
      <c r="MSR1128" s="43"/>
      <c r="MSS1128" s="43"/>
      <c r="MST1128" s="43"/>
      <c r="MSU1128" s="43"/>
      <c r="MSV1128" s="43"/>
      <c r="MSW1128" s="43"/>
      <c r="MSX1128" s="43"/>
      <c r="MSY1128" s="43"/>
      <c r="MSZ1128" s="43"/>
      <c r="MTA1128" s="43"/>
      <c r="MTB1128" s="43"/>
      <c r="MTC1128" s="43"/>
      <c r="MTD1128" s="43"/>
      <c r="MTE1128" s="43"/>
      <c r="MTF1128" s="43"/>
      <c r="MTG1128" s="43"/>
      <c r="MTH1128" s="43"/>
      <c r="MTI1128" s="43"/>
      <c r="MTJ1128" s="43"/>
      <c r="MTK1128" s="43"/>
      <c r="MTL1128" s="43"/>
      <c r="MTM1128" s="43"/>
      <c r="MTN1128" s="43"/>
      <c r="MTO1128" s="43"/>
      <c r="MTP1128" s="43"/>
      <c r="MTQ1128" s="43"/>
      <c r="MTR1128" s="43"/>
      <c r="MTS1128" s="43"/>
      <c r="MTT1128" s="43"/>
      <c r="MTU1128" s="43"/>
      <c r="MTV1128" s="43"/>
      <c r="MTW1128" s="43"/>
      <c r="MTX1128" s="43"/>
      <c r="MTY1128" s="43"/>
      <c r="MTZ1128" s="43"/>
      <c r="MUA1128" s="43"/>
      <c r="MUB1128" s="43"/>
      <c r="MUC1128" s="43"/>
      <c r="MUD1128" s="43"/>
      <c r="MUE1128" s="43"/>
      <c r="MUF1128" s="43"/>
      <c r="MUG1128" s="43"/>
      <c r="MUH1128" s="43"/>
      <c r="MUI1128" s="43"/>
      <c r="MUJ1128" s="43"/>
      <c r="MUK1128" s="43"/>
      <c r="MUL1128" s="43"/>
      <c r="MUM1128" s="43"/>
      <c r="MUN1128" s="43"/>
      <c r="MUO1128" s="43"/>
      <c r="MUP1128" s="43"/>
      <c r="MUQ1128" s="43"/>
      <c r="MUR1128" s="43"/>
      <c r="MUS1128" s="43"/>
      <c r="MUT1128" s="43"/>
      <c r="MUU1128" s="43"/>
      <c r="MUV1128" s="43"/>
      <c r="MUW1128" s="43"/>
      <c r="MUX1128" s="43"/>
      <c r="MUY1128" s="43"/>
      <c r="MUZ1128" s="43"/>
      <c r="MVA1128" s="43"/>
      <c r="MVB1128" s="43"/>
      <c r="MVC1128" s="43"/>
      <c r="MVD1128" s="43"/>
      <c r="MVE1128" s="43"/>
      <c r="MVF1128" s="43"/>
      <c r="MVG1128" s="43"/>
      <c r="MVH1128" s="43"/>
      <c r="MVI1128" s="43"/>
      <c r="MVJ1128" s="43"/>
      <c r="MVK1128" s="43"/>
      <c r="MVL1128" s="43"/>
      <c r="MVM1128" s="43"/>
      <c r="MVN1128" s="43"/>
      <c r="MVO1128" s="43"/>
      <c r="MVP1128" s="43"/>
      <c r="MVQ1128" s="43"/>
      <c r="MVR1128" s="43"/>
      <c r="MVS1128" s="43"/>
      <c r="MVT1128" s="43"/>
      <c r="MVU1128" s="43"/>
      <c r="MVV1128" s="43"/>
      <c r="MVW1128" s="43"/>
      <c r="MVX1128" s="43"/>
      <c r="MVY1128" s="43"/>
      <c r="MVZ1128" s="43"/>
      <c r="MWA1128" s="43"/>
      <c r="MWB1128" s="43"/>
      <c r="MWC1128" s="43"/>
      <c r="MWD1128" s="43"/>
      <c r="MWE1128" s="43"/>
      <c r="MWF1128" s="43"/>
      <c r="MWG1128" s="43"/>
      <c r="MWH1128" s="43"/>
      <c r="MWI1128" s="43"/>
      <c r="MWJ1128" s="43"/>
      <c r="MWK1128" s="43"/>
      <c r="MWL1128" s="43"/>
      <c r="MWM1128" s="43"/>
      <c r="MWN1128" s="43"/>
      <c r="MWO1128" s="43"/>
      <c r="MWP1128" s="43"/>
      <c r="MWQ1128" s="43"/>
      <c r="MWR1128" s="43"/>
      <c r="MWS1128" s="43"/>
      <c r="MWT1128" s="43"/>
      <c r="MWU1128" s="43"/>
      <c r="MWV1128" s="43"/>
      <c r="MWW1128" s="43"/>
      <c r="MWX1128" s="43"/>
      <c r="MWY1128" s="43"/>
      <c r="MWZ1128" s="43"/>
      <c r="MXA1128" s="43"/>
      <c r="MXB1128" s="43"/>
      <c r="MXC1128" s="43"/>
      <c r="MXD1128" s="43"/>
      <c r="MXE1128" s="43"/>
      <c r="MXF1128" s="43"/>
      <c r="MXG1128" s="43"/>
      <c r="MXH1128" s="43"/>
      <c r="MXI1128" s="43"/>
      <c r="MXJ1128" s="43"/>
      <c r="MXK1128" s="43"/>
      <c r="MXL1128" s="43"/>
      <c r="MXM1128" s="43"/>
      <c r="MXN1128" s="43"/>
      <c r="MXO1128" s="43"/>
      <c r="MXP1128" s="43"/>
      <c r="MXQ1128" s="43"/>
      <c r="MXR1128" s="43"/>
      <c r="MXS1128" s="43"/>
      <c r="MXT1128" s="43"/>
      <c r="MXU1128" s="43"/>
      <c r="MXV1128" s="43"/>
      <c r="MXW1128" s="43"/>
      <c r="MXX1128" s="43"/>
      <c r="MXY1128" s="43"/>
      <c r="MXZ1128" s="43"/>
      <c r="MYA1128" s="43"/>
      <c r="MYB1128" s="43"/>
      <c r="MYC1128" s="43"/>
      <c r="MYD1128" s="43"/>
      <c r="MYE1128" s="43"/>
      <c r="MYF1128" s="43"/>
      <c r="MYG1128" s="43"/>
      <c r="MYH1128" s="43"/>
      <c r="MYI1128" s="43"/>
      <c r="MYJ1128" s="43"/>
      <c r="MYK1128" s="43"/>
      <c r="MYL1128" s="43"/>
      <c r="MYM1128" s="43"/>
      <c r="MYN1128" s="43"/>
      <c r="MYO1128" s="43"/>
      <c r="MYP1128" s="43"/>
      <c r="MYQ1128" s="43"/>
      <c r="MYR1128" s="43"/>
      <c r="MYS1128" s="43"/>
      <c r="MYT1128" s="43"/>
      <c r="MYU1128" s="43"/>
      <c r="MYV1128" s="43"/>
      <c r="MYW1128" s="43"/>
      <c r="MYX1128" s="43"/>
      <c r="MYY1128" s="43"/>
      <c r="MYZ1128" s="43"/>
      <c r="MZA1128" s="43"/>
      <c r="MZB1128" s="43"/>
      <c r="MZC1128" s="43"/>
      <c r="MZD1128" s="43"/>
      <c r="MZE1128" s="43"/>
      <c r="MZF1128" s="43"/>
      <c r="MZG1128" s="43"/>
      <c r="MZH1128" s="43"/>
      <c r="MZI1128" s="43"/>
      <c r="MZJ1128" s="43"/>
      <c r="MZK1128" s="43"/>
      <c r="MZL1128" s="43"/>
      <c r="MZM1128" s="43"/>
      <c r="MZN1128" s="43"/>
      <c r="MZO1128" s="43"/>
      <c r="MZP1128" s="43"/>
      <c r="MZQ1128" s="43"/>
      <c r="MZR1128" s="43"/>
      <c r="MZS1128" s="43"/>
      <c r="MZT1128" s="43"/>
      <c r="MZU1128" s="43"/>
      <c r="MZV1128" s="43"/>
      <c r="MZW1128" s="43"/>
      <c r="MZX1128" s="43"/>
      <c r="MZY1128" s="43"/>
      <c r="MZZ1128" s="43"/>
      <c r="NAA1128" s="43"/>
      <c r="NAB1128" s="43"/>
      <c r="NAC1128" s="43"/>
      <c r="NAD1128" s="43"/>
      <c r="NAE1128" s="43"/>
      <c r="NAF1128" s="43"/>
      <c r="NAG1128" s="43"/>
      <c r="NAH1128" s="43"/>
      <c r="NAI1128" s="43"/>
      <c r="NAJ1128" s="43"/>
      <c r="NAK1128" s="43"/>
      <c r="NAL1128" s="43"/>
      <c r="NAM1128" s="43"/>
      <c r="NAN1128" s="43"/>
      <c r="NAO1128" s="43"/>
      <c r="NAP1128" s="43"/>
      <c r="NAQ1128" s="43"/>
      <c r="NAR1128" s="43"/>
      <c r="NAS1128" s="43"/>
      <c r="NAT1128" s="43"/>
      <c r="NAU1128" s="43"/>
      <c r="NAV1128" s="43"/>
      <c r="NAW1128" s="43"/>
      <c r="NAX1128" s="43"/>
      <c r="NAY1128" s="43"/>
      <c r="NAZ1128" s="43"/>
      <c r="NBA1128" s="43"/>
      <c r="NBB1128" s="43"/>
      <c r="NBC1128" s="43"/>
      <c r="NBD1128" s="43"/>
      <c r="NBE1128" s="43"/>
      <c r="NBF1128" s="43"/>
      <c r="NBG1128" s="43"/>
      <c r="NBH1128" s="43"/>
      <c r="NBI1128" s="43"/>
      <c r="NBJ1128" s="43"/>
      <c r="NBK1128" s="43"/>
      <c r="NBL1128" s="43"/>
      <c r="NBM1128" s="43"/>
      <c r="NBN1128" s="43"/>
      <c r="NBO1128" s="43"/>
      <c r="NBP1128" s="43"/>
      <c r="NBQ1128" s="43"/>
      <c r="NBR1128" s="43"/>
      <c r="NBS1128" s="43"/>
      <c r="NBT1128" s="43"/>
      <c r="NBU1128" s="43"/>
      <c r="NBV1128" s="43"/>
      <c r="NBW1128" s="43"/>
      <c r="NBX1128" s="43"/>
      <c r="NBY1128" s="43"/>
      <c r="NBZ1128" s="43"/>
      <c r="NCA1128" s="43"/>
      <c r="NCB1128" s="43"/>
      <c r="NCC1128" s="43"/>
      <c r="NCD1128" s="43"/>
      <c r="NCE1128" s="43"/>
      <c r="NCF1128" s="43"/>
      <c r="NCG1128" s="43"/>
      <c r="NCH1128" s="43"/>
      <c r="NCI1128" s="43"/>
      <c r="NCJ1128" s="43"/>
      <c r="NCK1128" s="43"/>
      <c r="NCL1128" s="43"/>
      <c r="NCM1128" s="43"/>
      <c r="NCN1128" s="43"/>
      <c r="NCO1128" s="43"/>
      <c r="NCP1128" s="43"/>
      <c r="NCQ1128" s="43"/>
      <c r="NCR1128" s="43"/>
      <c r="NCS1128" s="43"/>
      <c r="NCT1128" s="43"/>
      <c r="NCU1128" s="43"/>
      <c r="NCV1128" s="43"/>
      <c r="NCW1128" s="43"/>
      <c r="NCX1128" s="43"/>
      <c r="NCY1128" s="43"/>
      <c r="NCZ1128" s="43"/>
      <c r="NDA1128" s="43"/>
      <c r="NDB1128" s="43"/>
      <c r="NDC1128" s="43"/>
      <c r="NDD1128" s="43"/>
      <c r="NDE1128" s="43"/>
      <c r="NDF1128" s="43"/>
      <c r="NDG1128" s="43"/>
      <c r="NDH1128" s="43"/>
      <c r="NDI1128" s="43"/>
      <c r="NDJ1128" s="43"/>
      <c r="NDK1128" s="43"/>
      <c r="NDL1128" s="43"/>
      <c r="NDM1128" s="43"/>
      <c r="NDN1128" s="43"/>
      <c r="NDO1128" s="43"/>
      <c r="NDP1128" s="43"/>
      <c r="NDQ1128" s="43"/>
      <c r="NDR1128" s="43"/>
      <c r="NDS1128" s="43"/>
      <c r="NDT1128" s="43"/>
      <c r="NDU1128" s="43"/>
      <c r="NDV1128" s="43"/>
      <c r="NDW1128" s="43"/>
      <c r="NDX1128" s="43"/>
      <c r="NDY1128" s="43"/>
      <c r="NDZ1128" s="43"/>
      <c r="NEA1128" s="43"/>
      <c r="NEB1128" s="43"/>
      <c r="NEC1128" s="43"/>
      <c r="NED1128" s="43"/>
      <c r="NEE1128" s="43"/>
      <c r="NEF1128" s="43"/>
      <c r="NEG1128" s="43"/>
      <c r="NEH1128" s="43"/>
      <c r="NEI1128" s="43"/>
      <c r="NEJ1128" s="43"/>
      <c r="NEK1128" s="43"/>
      <c r="NEL1128" s="43"/>
      <c r="NEM1128" s="43"/>
      <c r="NEN1128" s="43"/>
      <c r="NEO1128" s="43"/>
      <c r="NEP1128" s="43"/>
      <c r="NEQ1128" s="43"/>
      <c r="NER1128" s="43"/>
      <c r="NES1128" s="43"/>
      <c r="NET1128" s="43"/>
      <c r="NEU1128" s="43"/>
      <c r="NEV1128" s="43"/>
      <c r="NEW1128" s="43"/>
      <c r="NEX1128" s="43"/>
      <c r="NEY1128" s="43"/>
      <c r="NEZ1128" s="43"/>
      <c r="NFA1128" s="43"/>
      <c r="NFB1128" s="43"/>
      <c r="NFC1128" s="43"/>
      <c r="NFD1128" s="43"/>
      <c r="NFE1128" s="43"/>
      <c r="NFF1128" s="43"/>
      <c r="NFG1128" s="43"/>
      <c r="NFH1128" s="43"/>
      <c r="NFI1128" s="43"/>
      <c r="NFJ1128" s="43"/>
      <c r="NFK1128" s="43"/>
      <c r="NFL1128" s="43"/>
      <c r="NFM1128" s="43"/>
      <c r="NFN1128" s="43"/>
      <c r="NFO1128" s="43"/>
      <c r="NFP1128" s="43"/>
      <c r="NFQ1128" s="43"/>
      <c r="NFR1128" s="43"/>
      <c r="NFS1128" s="43"/>
      <c r="NFT1128" s="43"/>
      <c r="NFU1128" s="43"/>
      <c r="NFV1128" s="43"/>
      <c r="NFW1128" s="43"/>
      <c r="NFX1128" s="43"/>
      <c r="NFY1128" s="43"/>
      <c r="NFZ1128" s="43"/>
      <c r="NGA1128" s="43"/>
      <c r="NGB1128" s="43"/>
      <c r="NGC1128" s="43"/>
      <c r="NGD1128" s="43"/>
      <c r="NGE1128" s="43"/>
      <c r="NGF1128" s="43"/>
      <c r="NGG1128" s="43"/>
      <c r="NGH1128" s="43"/>
      <c r="NGI1128" s="43"/>
      <c r="NGJ1128" s="43"/>
      <c r="NGK1128" s="43"/>
      <c r="NGL1128" s="43"/>
      <c r="NGM1128" s="43"/>
      <c r="NGN1128" s="43"/>
      <c r="NGO1128" s="43"/>
      <c r="NGP1128" s="43"/>
      <c r="NGQ1128" s="43"/>
      <c r="NGR1128" s="43"/>
      <c r="NGS1128" s="43"/>
      <c r="NGT1128" s="43"/>
      <c r="NGU1128" s="43"/>
      <c r="NGV1128" s="43"/>
      <c r="NGW1128" s="43"/>
      <c r="NGX1128" s="43"/>
      <c r="NGY1128" s="43"/>
      <c r="NGZ1128" s="43"/>
      <c r="NHA1128" s="43"/>
      <c r="NHB1128" s="43"/>
      <c r="NHC1128" s="43"/>
      <c r="NHD1128" s="43"/>
      <c r="NHE1128" s="43"/>
      <c r="NHF1128" s="43"/>
      <c r="NHG1128" s="43"/>
      <c r="NHH1128" s="43"/>
      <c r="NHI1128" s="43"/>
      <c r="NHJ1128" s="43"/>
      <c r="NHK1128" s="43"/>
      <c r="NHL1128" s="43"/>
      <c r="NHM1128" s="43"/>
      <c r="NHN1128" s="43"/>
      <c r="NHO1128" s="43"/>
      <c r="NHP1128" s="43"/>
      <c r="NHQ1128" s="43"/>
      <c r="NHR1128" s="43"/>
      <c r="NHS1128" s="43"/>
      <c r="NHT1128" s="43"/>
      <c r="NHU1128" s="43"/>
      <c r="NHV1128" s="43"/>
      <c r="NHW1128" s="43"/>
      <c r="NHX1128" s="43"/>
      <c r="NHY1128" s="43"/>
      <c r="NHZ1128" s="43"/>
      <c r="NIA1128" s="43"/>
      <c r="NIB1128" s="43"/>
      <c r="NIC1128" s="43"/>
      <c r="NID1128" s="43"/>
      <c r="NIE1128" s="43"/>
      <c r="NIF1128" s="43"/>
      <c r="NIG1128" s="43"/>
      <c r="NIH1128" s="43"/>
      <c r="NII1128" s="43"/>
      <c r="NIJ1128" s="43"/>
      <c r="NIK1128" s="43"/>
      <c r="NIL1128" s="43"/>
      <c r="NIM1128" s="43"/>
      <c r="NIN1128" s="43"/>
      <c r="NIO1128" s="43"/>
      <c r="NIP1128" s="43"/>
      <c r="NIQ1128" s="43"/>
      <c r="NIR1128" s="43"/>
      <c r="NIS1128" s="43"/>
      <c r="NIT1128" s="43"/>
      <c r="NIU1128" s="43"/>
      <c r="NIV1128" s="43"/>
      <c r="NIW1128" s="43"/>
      <c r="NIX1128" s="43"/>
      <c r="NIY1128" s="43"/>
      <c r="NIZ1128" s="43"/>
      <c r="NJA1128" s="43"/>
      <c r="NJB1128" s="43"/>
      <c r="NJC1128" s="43"/>
      <c r="NJD1128" s="43"/>
      <c r="NJE1128" s="43"/>
      <c r="NJF1128" s="43"/>
      <c r="NJG1128" s="43"/>
      <c r="NJH1128" s="43"/>
      <c r="NJI1128" s="43"/>
      <c r="NJJ1128" s="43"/>
      <c r="NJK1128" s="43"/>
      <c r="NJL1128" s="43"/>
      <c r="NJM1128" s="43"/>
      <c r="NJN1128" s="43"/>
      <c r="NJO1128" s="43"/>
      <c r="NJP1128" s="43"/>
      <c r="NJQ1128" s="43"/>
      <c r="NJR1128" s="43"/>
      <c r="NJS1128" s="43"/>
      <c r="NJT1128" s="43"/>
      <c r="NJU1128" s="43"/>
      <c r="NJV1128" s="43"/>
      <c r="NJW1128" s="43"/>
      <c r="NJX1128" s="43"/>
      <c r="NJY1128" s="43"/>
      <c r="NJZ1128" s="43"/>
      <c r="NKA1128" s="43"/>
      <c r="NKB1128" s="43"/>
      <c r="NKC1128" s="43"/>
      <c r="NKD1128" s="43"/>
      <c r="NKE1128" s="43"/>
      <c r="NKF1128" s="43"/>
      <c r="NKG1128" s="43"/>
      <c r="NKH1128" s="43"/>
      <c r="NKI1128" s="43"/>
      <c r="NKJ1128" s="43"/>
      <c r="NKK1128" s="43"/>
      <c r="NKL1128" s="43"/>
      <c r="NKM1128" s="43"/>
      <c r="NKN1128" s="43"/>
      <c r="NKO1128" s="43"/>
      <c r="NKP1128" s="43"/>
      <c r="NKQ1128" s="43"/>
      <c r="NKR1128" s="43"/>
      <c r="NKS1128" s="43"/>
      <c r="NKT1128" s="43"/>
      <c r="NKU1128" s="43"/>
      <c r="NKV1128" s="43"/>
      <c r="NKW1128" s="43"/>
      <c r="NKX1128" s="43"/>
      <c r="NKY1128" s="43"/>
      <c r="NKZ1128" s="43"/>
      <c r="NLA1128" s="43"/>
      <c r="NLB1128" s="43"/>
      <c r="NLC1128" s="43"/>
      <c r="NLD1128" s="43"/>
      <c r="NLE1128" s="43"/>
      <c r="NLF1128" s="43"/>
      <c r="NLG1128" s="43"/>
      <c r="NLH1128" s="43"/>
      <c r="NLI1128" s="43"/>
      <c r="NLJ1128" s="43"/>
      <c r="NLK1128" s="43"/>
      <c r="NLL1128" s="43"/>
      <c r="NLM1128" s="43"/>
      <c r="NLN1128" s="43"/>
      <c r="NLO1128" s="43"/>
      <c r="NLP1128" s="43"/>
      <c r="NLQ1128" s="43"/>
      <c r="NLR1128" s="43"/>
      <c r="NLS1128" s="43"/>
      <c r="NLT1128" s="43"/>
      <c r="NLU1128" s="43"/>
      <c r="NLV1128" s="43"/>
      <c r="NLW1128" s="43"/>
      <c r="NLX1128" s="43"/>
      <c r="NLY1128" s="43"/>
      <c r="NLZ1128" s="43"/>
      <c r="NMA1128" s="43"/>
      <c r="NMB1128" s="43"/>
      <c r="NMC1128" s="43"/>
      <c r="NMD1128" s="43"/>
      <c r="NME1128" s="43"/>
      <c r="NMF1128" s="43"/>
      <c r="NMG1128" s="43"/>
      <c r="NMH1128" s="43"/>
      <c r="NMI1128" s="43"/>
      <c r="NMJ1128" s="43"/>
      <c r="NMK1128" s="43"/>
      <c r="NML1128" s="43"/>
      <c r="NMM1128" s="43"/>
      <c r="NMN1128" s="43"/>
      <c r="NMO1128" s="43"/>
      <c r="NMP1128" s="43"/>
      <c r="NMQ1128" s="43"/>
      <c r="NMR1128" s="43"/>
      <c r="NMS1128" s="43"/>
      <c r="NMT1128" s="43"/>
      <c r="NMU1128" s="43"/>
      <c r="NMV1128" s="43"/>
      <c r="NMW1128" s="43"/>
      <c r="NMX1128" s="43"/>
      <c r="NMY1128" s="43"/>
      <c r="NMZ1128" s="43"/>
      <c r="NNA1128" s="43"/>
      <c r="NNB1128" s="43"/>
      <c r="NNC1128" s="43"/>
      <c r="NND1128" s="43"/>
      <c r="NNE1128" s="43"/>
      <c r="NNF1128" s="43"/>
      <c r="NNG1128" s="43"/>
      <c r="NNH1128" s="43"/>
      <c r="NNI1128" s="43"/>
      <c r="NNJ1128" s="43"/>
      <c r="NNK1128" s="43"/>
      <c r="NNL1128" s="43"/>
      <c r="NNM1128" s="43"/>
      <c r="NNN1128" s="43"/>
      <c r="NNO1128" s="43"/>
      <c r="NNP1128" s="43"/>
      <c r="NNQ1128" s="43"/>
      <c r="NNR1128" s="43"/>
      <c r="NNS1128" s="43"/>
      <c r="NNT1128" s="43"/>
      <c r="NNU1128" s="43"/>
      <c r="NNV1128" s="43"/>
      <c r="NNW1128" s="43"/>
      <c r="NNX1128" s="43"/>
      <c r="NNY1128" s="43"/>
      <c r="NNZ1128" s="43"/>
      <c r="NOA1128" s="43"/>
      <c r="NOB1128" s="43"/>
      <c r="NOC1128" s="43"/>
      <c r="NOD1128" s="43"/>
      <c r="NOE1128" s="43"/>
      <c r="NOF1128" s="43"/>
      <c r="NOG1128" s="43"/>
      <c r="NOH1128" s="43"/>
      <c r="NOI1128" s="43"/>
      <c r="NOJ1128" s="43"/>
      <c r="NOK1128" s="43"/>
      <c r="NOL1128" s="43"/>
      <c r="NOM1128" s="43"/>
      <c r="NON1128" s="43"/>
      <c r="NOO1128" s="43"/>
      <c r="NOP1128" s="43"/>
      <c r="NOQ1128" s="43"/>
      <c r="NOR1128" s="43"/>
      <c r="NOS1128" s="43"/>
      <c r="NOT1128" s="43"/>
      <c r="NOU1128" s="43"/>
      <c r="NOV1128" s="43"/>
      <c r="NOW1128" s="43"/>
      <c r="NOX1128" s="43"/>
      <c r="NOY1128" s="43"/>
      <c r="NOZ1128" s="43"/>
      <c r="NPA1128" s="43"/>
      <c r="NPB1128" s="43"/>
      <c r="NPC1128" s="43"/>
      <c r="NPD1128" s="43"/>
      <c r="NPE1128" s="43"/>
      <c r="NPF1128" s="43"/>
      <c r="NPG1128" s="43"/>
      <c r="NPH1128" s="43"/>
      <c r="NPI1128" s="43"/>
      <c r="NPJ1128" s="43"/>
      <c r="NPK1128" s="43"/>
      <c r="NPL1128" s="43"/>
      <c r="NPM1128" s="43"/>
      <c r="NPN1128" s="43"/>
      <c r="NPO1128" s="43"/>
      <c r="NPP1128" s="43"/>
      <c r="NPQ1128" s="43"/>
      <c r="NPR1128" s="43"/>
      <c r="NPS1128" s="43"/>
      <c r="NPT1128" s="43"/>
      <c r="NPU1128" s="43"/>
      <c r="NPV1128" s="43"/>
      <c r="NPW1128" s="43"/>
      <c r="NPX1128" s="43"/>
      <c r="NPY1128" s="43"/>
      <c r="NPZ1128" s="43"/>
      <c r="NQA1128" s="43"/>
      <c r="NQB1128" s="43"/>
      <c r="NQC1128" s="43"/>
      <c r="NQD1128" s="43"/>
      <c r="NQE1128" s="43"/>
      <c r="NQF1128" s="43"/>
      <c r="NQG1128" s="43"/>
      <c r="NQH1128" s="43"/>
      <c r="NQI1128" s="43"/>
      <c r="NQJ1128" s="43"/>
      <c r="NQK1128" s="43"/>
      <c r="NQL1128" s="43"/>
      <c r="NQM1128" s="43"/>
      <c r="NQN1128" s="43"/>
      <c r="NQO1128" s="43"/>
      <c r="NQP1128" s="43"/>
      <c r="NQQ1128" s="43"/>
      <c r="NQR1128" s="43"/>
      <c r="NQS1128" s="43"/>
      <c r="NQT1128" s="43"/>
      <c r="NQU1128" s="43"/>
      <c r="NQV1128" s="43"/>
      <c r="NQW1128" s="43"/>
      <c r="NQX1128" s="43"/>
      <c r="NQY1128" s="43"/>
      <c r="NQZ1128" s="43"/>
      <c r="NRA1128" s="43"/>
      <c r="NRB1128" s="43"/>
      <c r="NRC1128" s="43"/>
      <c r="NRD1128" s="43"/>
      <c r="NRE1128" s="43"/>
      <c r="NRF1128" s="43"/>
      <c r="NRG1128" s="43"/>
      <c r="NRH1128" s="43"/>
      <c r="NRI1128" s="43"/>
      <c r="NRJ1128" s="43"/>
      <c r="NRK1128" s="43"/>
      <c r="NRL1128" s="43"/>
      <c r="NRM1128" s="43"/>
      <c r="NRN1128" s="43"/>
      <c r="NRO1128" s="43"/>
      <c r="NRP1128" s="43"/>
      <c r="NRQ1128" s="43"/>
      <c r="NRR1128" s="43"/>
      <c r="NRS1128" s="43"/>
      <c r="NRT1128" s="43"/>
      <c r="NRU1128" s="43"/>
      <c r="NRV1128" s="43"/>
      <c r="NRW1128" s="43"/>
      <c r="NRX1128" s="43"/>
      <c r="NRY1128" s="43"/>
      <c r="NRZ1128" s="43"/>
      <c r="NSA1128" s="43"/>
      <c r="NSB1128" s="43"/>
      <c r="NSC1128" s="43"/>
      <c r="NSD1128" s="43"/>
      <c r="NSE1128" s="43"/>
      <c r="NSF1128" s="43"/>
      <c r="NSG1128" s="43"/>
      <c r="NSH1128" s="43"/>
      <c r="NSI1128" s="43"/>
      <c r="NSJ1128" s="43"/>
      <c r="NSK1128" s="43"/>
      <c r="NSL1128" s="43"/>
      <c r="NSM1128" s="43"/>
      <c r="NSN1128" s="43"/>
      <c r="NSO1128" s="43"/>
      <c r="NSP1128" s="43"/>
      <c r="NSQ1128" s="43"/>
      <c r="NSR1128" s="43"/>
      <c r="NSS1128" s="43"/>
      <c r="NST1128" s="43"/>
      <c r="NSU1128" s="43"/>
      <c r="NSV1128" s="43"/>
      <c r="NSW1128" s="43"/>
      <c r="NSX1128" s="43"/>
      <c r="NSY1128" s="43"/>
      <c r="NSZ1128" s="43"/>
      <c r="NTA1128" s="43"/>
      <c r="NTB1128" s="43"/>
      <c r="NTC1128" s="43"/>
      <c r="NTD1128" s="43"/>
      <c r="NTE1128" s="43"/>
      <c r="NTF1128" s="43"/>
      <c r="NTG1128" s="43"/>
      <c r="NTH1128" s="43"/>
      <c r="NTI1128" s="43"/>
      <c r="NTJ1128" s="43"/>
      <c r="NTK1128" s="43"/>
      <c r="NTL1128" s="43"/>
      <c r="NTM1128" s="43"/>
      <c r="NTN1128" s="43"/>
      <c r="NTO1128" s="43"/>
      <c r="NTP1128" s="43"/>
      <c r="NTQ1128" s="43"/>
      <c r="NTR1128" s="43"/>
      <c r="NTS1128" s="43"/>
      <c r="NTT1128" s="43"/>
      <c r="NTU1128" s="43"/>
      <c r="NTV1128" s="43"/>
      <c r="NTW1128" s="43"/>
      <c r="NTX1128" s="43"/>
      <c r="NTY1128" s="43"/>
      <c r="NTZ1128" s="43"/>
      <c r="NUA1128" s="43"/>
      <c r="NUB1128" s="43"/>
      <c r="NUC1128" s="43"/>
      <c r="NUD1128" s="43"/>
      <c r="NUE1128" s="43"/>
      <c r="NUF1128" s="43"/>
      <c r="NUG1128" s="43"/>
      <c r="NUH1128" s="43"/>
      <c r="NUI1128" s="43"/>
      <c r="NUJ1128" s="43"/>
      <c r="NUK1128" s="43"/>
      <c r="NUL1128" s="43"/>
      <c r="NUM1128" s="43"/>
      <c r="NUN1128" s="43"/>
      <c r="NUO1128" s="43"/>
      <c r="NUP1128" s="43"/>
      <c r="NUQ1128" s="43"/>
      <c r="NUR1128" s="43"/>
      <c r="NUS1128" s="43"/>
      <c r="NUT1128" s="43"/>
      <c r="NUU1128" s="43"/>
      <c r="NUV1128" s="43"/>
      <c r="NUW1128" s="43"/>
      <c r="NUX1128" s="43"/>
      <c r="NUY1128" s="43"/>
      <c r="NUZ1128" s="43"/>
      <c r="NVA1128" s="43"/>
      <c r="NVB1128" s="43"/>
      <c r="NVC1128" s="43"/>
      <c r="NVD1128" s="43"/>
      <c r="NVE1128" s="43"/>
      <c r="NVF1128" s="43"/>
      <c r="NVG1128" s="43"/>
      <c r="NVH1128" s="43"/>
      <c r="NVI1128" s="43"/>
      <c r="NVJ1128" s="43"/>
      <c r="NVK1128" s="43"/>
      <c r="NVL1128" s="43"/>
      <c r="NVM1128" s="43"/>
      <c r="NVN1128" s="43"/>
      <c r="NVO1128" s="43"/>
      <c r="NVP1128" s="43"/>
      <c r="NVQ1128" s="43"/>
      <c r="NVR1128" s="43"/>
      <c r="NVS1128" s="43"/>
      <c r="NVT1128" s="43"/>
      <c r="NVU1128" s="43"/>
      <c r="NVV1128" s="43"/>
      <c r="NVW1128" s="43"/>
      <c r="NVX1128" s="43"/>
      <c r="NVY1128" s="43"/>
      <c r="NVZ1128" s="43"/>
      <c r="NWA1128" s="43"/>
      <c r="NWB1128" s="43"/>
      <c r="NWC1128" s="43"/>
      <c r="NWD1128" s="43"/>
      <c r="NWE1128" s="43"/>
      <c r="NWF1128" s="43"/>
      <c r="NWG1128" s="43"/>
      <c r="NWH1128" s="43"/>
      <c r="NWI1128" s="43"/>
      <c r="NWJ1128" s="43"/>
      <c r="NWK1128" s="43"/>
      <c r="NWL1128" s="43"/>
      <c r="NWM1128" s="43"/>
      <c r="NWN1128" s="43"/>
      <c r="NWO1128" s="43"/>
      <c r="NWP1128" s="43"/>
      <c r="NWQ1128" s="43"/>
      <c r="NWR1128" s="43"/>
      <c r="NWS1128" s="43"/>
      <c r="NWT1128" s="43"/>
      <c r="NWU1128" s="43"/>
      <c r="NWV1128" s="43"/>
      <c r="NWW1128" s="43"/>
      <c r="NWX1128" s="43"/>
      <c r="NWY1128" s="43"/>
      <c r="NWZ1128" s="43"/>
      <c r="NXA1128" s="43"/>
      <c r="NXB1128" s="43"/>
      <c r="NXC1128" s="43"/>
      <c r="NXD1128" s="43"/>
      <c r="NXE1128" s="43"/>
      <c r="NXF1128" s="43"/>
      <c r="NXG1128" s="43"/>
      <c r="NXH1128" s="43"/>
      <c r="NXI1128" s="43"/>
      <c r="NXJ1128" s="43"/>
      <c r="NXK1128" s="43"/>
      <c r="NXL1128" s="43"/>
      <c r="NXM1128" s="43"/>
      <c r="NXN1128" s="43"/>
      <c r="NXO1128" s="43"/>
      <c r="NXP1128" s="43"/>
      <c r="NXQ1128" s="43"/>
      <c r="NXR1128" s="43"/>
      <c r="NXS1128" s="43"/>
      <c r="NXT1128" s="43"/>
      <c r="NXU1128" s="43"/>
      <c r="NXV1128" s="43"/>
      <c r="NXW1128" s="43"/>
      <c r="NXX1128" s="43"/>
      <c r="NXY1128" s="43"/>
      <c r="NXZ1128" s="43"/>
      <c r="NYA1128" s="43"/>
      <c r="NYB1128" s="43"/>
      <c r="NYC1128" s="43"/>
      <c r="NYD1128" s="43"/>
      <c r="NYE1128" s="43"/>
      <c r="NYF1128" s="43"/>
      <c r="NYG1128" s="43"/>
      <c r="NYH1128" s="43"/>
      <c r="NYI1128" s="43"/>
      <c r="NYJ1128" s="43"/>
      <c r="NYK1128" s="43"/>
      <c r="NYL1128" s="43"/>
      <c r="NYM1128" s="43"/>
      <c r="NYN1128" s="43"/>
      <c r="NYO1128" s="43"/>
      <c r="NYP1128" s="43"/>
      <c r="NYQ1128" s="43"/>
      <c r="NYR1128" s="43"/>
      <c r="NYS1128" s="43"/>
      <c r="NYT1128" s="43"/>
      <c r="NYU1128" s="43"/>
      <c r="NYV1128" s="43"/>
      <c r="NYW1128" s="43"/>
      <c r="NYX1128" s="43"/>
      <c r="NYY1128" s="43"/>
      <c r="NYZ1128" s="43"/>
      <c r="NZA1128" s="43"/>
      <c r="NZB1128" s="43"/>
      <c r="NZC1128" s="43"/>
      <c r="NZD1128" s="43"/>
      <c r="NZE1128" s="43"/>
      <c r="NZF1128" s="43"/>
      <c r="NZG1128" s="43"/>
      <c r="NZH1128" s="43"/>
      <c r="NZI1128" s="43"/>
      <c r="NZJ1128" s="43"/>
      <c r="NZK1128" s="43"/>
      <c r="NZL1128" s="43"/>
      <c r="NZM1128" s="43"/>
      <c r="NZN1128" s="43"/>
      <c r="NZO1128" s="43"/>
      <c r="NZP1128" s="43"/>
      <c r="NZQ1128" s="43"/>
      <c r="NZR1128" s="43"/>
      <c r="NZS1128" s="43"/>
      <c r="NZT1128" s="43"/>
      <c r="NZU1128" s="43"/>
      <c r="NZV1128" s="43"/>
      <c r="NZW1128" s="43"/>
      <c r="NZX1128" s="43"/>
      <c r="NZY1128" s="43"/>
      <c r="NZZ1128" s="43"/>
      <c r="OAA1128" s="43"/>
      <c r="OAB1128" s="43"/>
      <c r="OAC1128" s="43"/>
      <c r="OAD1128" s="43"/>
      <c r="OAE1128" s="43"/>
      <c r="OAF1128" s="43"/>
      <c r="OAG1128" s="43"/>
      <c r="OAH1128" s="43"/>
      <c r="OAI1128" s="43"/>
      <c r="OAJ1128" s="43"/>
      <c r="OAK1128" s="43"/>
      <c r="OAL1128" s="43"/>
      <c r="OAM1128" s="43"/>
      <c r="OAN1128" s="43"/>
      <c r="OAO1128" s="43"/>
      <c r="OAP1128" s="43"/>
      <c r="OAQ1128" s="43"/>
      <c r="OAR1128" s="43"/>
      <c r="OAS1128" s="43"/>
      <c r="OAT1128" s="43"/>
      <c r="OAU1128" s="43"/>
      <c r="OAV1128" s="43"/>
      <c r="OAW1128" s="43"/>
      <c r="OAX1128" s="43"/>
      <c r="OAY1128" s="43"/>
      <c r="OAZ1128" s="43"/>
      <c r="OBA1128" s="43"/>
      <c r="OBB1128" s="43"/>
      <c r="OBC1128" s="43"/>
      <c r="OBD1128" s="43"/>
      <c r="OBE1128" s="43"/>
      <c r="OBF1128" s="43"/>
      <c r="OBG1128" s="43"/>
      <c r="OBH1128" s="43"/>
      <c r="OBI1128" s="43"/>
      <c r="OBJ1128" s="43"/>
      <c r="OBK1128" s="43"/>
      <c r="OBL1128" s="43"/>
      <c r="OBM1128" s="43"/>
      <c r="OBN1128" s="43"/>
      <c r="OBO1128" s="43"/>
      <c r="OBP1128" s="43"/>
      <c r="OBQ1128" s="43"/>
      <c r="OBR1128" s="43"/>
      <c r="OBS1128" s="43"/>
      <c r="OBT1128" s="43"/>
      <c r="OBU1128" s="43"/>
      <c r="OBV1128" s="43"/>
      <c r="OBW1128" s="43"/>
      <c r="OBX1128" s="43"/>
      <c r="OBY1128" s="43"/>
      <c r="OBZ1128" s="43"/>
      <c r="OCA1128" s="43"/>
      <c r="OCB1128" s="43"/>
      <c r="OCC1128" s="43"/>
      <c r="OCD1128" s="43"/>
      <c r="OCE1128" s="43"/>
      <c r="OCF1128" s="43"/>
      <c r="OCG1128" s="43"/>
      <c r="OCH1128" s="43"/>
      <c r="OCI1128" s="43"/>
      <c r="OCJ1128" s="43"/>
      <c r="OCK1128" s="43"/>
      <c r="OCL1128" s="43"/>
      <c r="OCM1128" s="43"/>
      <c r="OCN1128" s="43"/>
      <c r="OCO1128" s="43"/>
      <c r="OCP1128" s="43"/>
      <c r="OCQ1128" s="43"/>
      <c r="OCR1128" s="43"/>
      <c r="OCS1128" s="43"/>
      <c r="OCT1128" s="43"/>
      <c r="OCU1128" s="43"/>
      <c r="OCV1128" s="43"/>
      <c r="OCW1128" s="43"/>
      <c r="OCX1128" s="43"/>
      <c r="OCY1128" s="43"/>
      <c r="OCZ1128" s="43"/>
      <c r="ODA1128" s="43"/>
      <c r="ODB1128" s="43"/>
      <c r="ODC1128" s="43"/>
      <c r="ODD1128" s="43"/>
      <c r="ODE1128" s="43"/>
      <c r="ODF1128" s="43"/>
      <c r="ODG1128" s="43"/>
      <c r="ODH1128" s="43"/>
      <c r="ODI1128" s="43"/>
      <c r="ODJ1128" s="43"/>
      <c r="ODK1128" s="43"/>
      <c r="ODL1128" s="43"/>
      <c r="ODM1128" s="43"/>
      <c r="ODN1128" s="43"/>
      <c r="ODO1128" s="43"/>
      <c r="ODP1128" s="43"/>
      <c r="ODQ1128" s="43"/>
      <c r="ODR1128" s="43"/>
      <c r="ODS1128" s="43"/>
      <c r="ODT1128" s="43"/>
      <c r="ODU1128" s="43"/>
      <c r="ODV1128" s="43"/>
      <c r="ODW1128" s="43"/>
      <c r="ODX1128" s="43"/>
      <c r="ODY1128" s="43"/>
      <c r="ODZ1128" s="43"/>
      <c r="OEA1128" s="43"/>
      <c r="OEB1128" s="43"/>
      <c r="OEC1128" s="43"/>
      <c r="OED1128" s="43"/>
      <c r="OEE1128" s="43"/>
      <c r="OEF1128" s="43"/>
      <c r="OEG1128" s="43"/>
      <c r="OEH1128" s="43"/>
      <c r="OEI1128" s="43"/>
      <c r="OEJ1128" s="43"/>
      <c r="OEK1128" s="43"/>
      <c r="OEL1128" s="43"/>
      <c r="OEM1128" s="43"/>
      <c r="OEN1128" s="43"/>
      <c r="OEO1128" s="43"/>
      <c r="OEP1128" s="43"/>
      <c r="OEQ1128" s="43"/>
      <c r="OER1128" s="43"/>
      <c r="OES1128" s="43"/>
      <c r="OET1128" s="43"/>
      <c r="OEU1128" s="43"/>
      <c r="OEV1128" s="43"/>
      <c r="OEW1128" s="43"/>
      <c r="OEX1128" s="43"/>
      <c r="OEY1128" s="43"/>
      <c r="OEZ1128" s="43"/>
      <c r="OFA1128" s="43"/>
      <c r="OFB1128" s="43"/>
      <c r="OFC1128" s="43"/>
      <c r="OFD1128" s="43"/>
      <c r="OFE1128" s="43"/>
      <c r="OFF1128" s="43"/>
      <c r="OFG1128" s="43"/>
      <c r="OFH1128" s="43"/>
      <c r="OFI1128" s="43"/>
      <c r="OFJ1128" s="43"/>
      <c r="OFK1128" s="43"/>
      <c r="OFL1128" s="43"/>
      <c r="OFM1128" s="43"/>
      <c r="OFN1128" s="43"/>
      <c r="OFO1128" s="43"/>
      <c r="OFP1128" s="43"/>
      <c r="OFQ1128" s="43"/>
      <c r="OFR1128" s="43"/>
      <c r="OFS1128" s="43"/>
      <c r="OFT1128" s="43"/>
      <c r="OFU1128" s="43"/>
      <c r="OFV1128" s="43"/>
      <c r="OFW1128" s="43"/>
      <c r="OFX1128" s="43"/>
      <c r="OFY1128" s="43"/>
      <c r="OFZ1128" s="43"/>
      <c r="OGA1128" s="43"/>
      <c r="OGB1128" s="43"/>
      <c r="OGC1128" s="43"/>
      <c r="OGD1128" s="43"/>
      <c r="OGE1128" s="43"/>
      <c r="OGF1128" s="43"/>
      <c r="OGG1128" s="43"/>
      <c r="OGH1128" s="43"/>
      <c r="OGI1128" s="43"/>
      <c r="OGJ1128" s="43"/>
      <c r="OGK1128" s="43"/>
      <c r="OGL1128" s="43"/>
      <c r="OGM1128" s="43"/>
      <c r="OGN1128" s="43"/>
      <c r="OGO1128" s="43"/>
      <c r="OGP1128" s="43"/>
      <c r="OGQ1128" s="43"/>
      <c r="OGR1128" s="43"/>
      <c r="OGS1128" s="43"/>
      <c r="OGT1128" s="43"/>
      <c r="OGU1128" s="43"/>
      <c r="OGV1128" s="43"/>
      <c r="OGW1128" s="43"/>
      <c r="OGX1128" s="43"/>
      <c r="OGY1128" s="43"/>
      <c r="OGZ1128" s="43"/>
      <c r="OHA1128" s="43"/>
      <c r="OHB1128" s="43"/>
      <c r="OHC1128" s="43"/>
      <c r="OHD1128" s="43"/>
      <c r="OHE1128" s="43"/>
      <c r="OHF1128" s="43"/>
      <c r="OHG1128" s="43"/>
      <c r="OHH1128" s="43"/>
      <c r="OHI1128" s="43"/>
      <c r="OHJ1128" s="43"/>
      <c r="OHK1128" s="43"/>
      <c r="OHL1128" s="43"/>
      <c r="OHM1128" s="43"/>
      <c r="OHN1128" s="43"/>
      <c r="OHO1128" s="43"/>
      <c r="OHP1128" s="43"/>
      <c r="OHQ1128" s="43"/>
      <c r="OHR1128" s="43"/>
      <c r="OHS1128" s="43"/>
      <c r="OHT1128" s="43"/>
      <c r="OHU1128" s="43"/>
      <c r="OHV1128" s="43"/>
      <c r="OHW1128" s="43"/>
      <c r="OHX1128" s="43"/>
      <c r="OHY1128" s="43"/>
      <c r="OHZ1128" s="43"/>
      <c r="OIA1128" s="43"/>
      <c r="OIB1128" s="43"/>
      <c r="OIC1128" s="43"/>
      <c r="OID1128" s="43"/>
      <c r="OIE1128" s="43"/>
      <c r="OIF1128" s="43"/>
      <c r="OIG1128" s="43"/>
      <c r="OIH1128" s="43"/>
      <c r="OII1128" s="43"/>
      <c r="OIJ1128" s="43"/>
      <c r="OIK1128" s="43"/>
      <c r="OIL1128" s="43"/>
      <c r="OIM1128" s="43"/>
      <c r="OIN1128" s="43"/>
      <c r="OIO1128" s="43"/>
      <c r="OIP1128" s="43"/>
      <c r="OIQ1128" s="43"/>
      <c r="OIR1128" s="43"/>
      <c r="OIS1128" s="43"/>
      <c r="OIT1128" s="43"/>
      <c r="OIU1128" s="43"/>
      <c r="OIV1128" s="43"/>
      <c r="OIW1128" s="43"/>
      <c r="OIX1128" s="43"/>
      <c r="OIY1128" s="43"/>
      <c r="OIZ1128" s="43"/>
      <c r="OJA1128" s="43"/>
      <c r="OJB1128" s="43"/>
      <c r="OJC1128" s="43"/>
      <c r="OJD1128" s="43"/>
      <c r="OJE1128" s="43"/>
      <c r="OJF1128" s="43"/>
      <c r="OJG1128" s="43"/>
      <c r="OJH1128" s="43"/>
      <c r="OJI1128" s="43"/>
      <c r="OJJ1128" s="43"/>
      <c r="OJK1128" s="43"/>
      <c r="OJL1128" s="43"/>
      <c r="OJM1128" s="43"/>
      <c r="OJN1128" s="43"/>
      <c r="OJO1128" s="43"/>
      <c r="OJP1128" s="43"/>
      <c r="OJQ1128" s="43"/>
      <c r="OJR1128" s="43"/>
      <c r="OJS1128" s="43"/>
      <c r="OJT1128" s="43"/>
      <c r="OJU1128" s="43"/>
      <c r="OJV1128" s="43"/>
      <c r="OJW1128" s="43"/>
      <c r="OJX1128" s="43"/>
      <c r="OJY1128" s="43"/>
      <c r="OJZ1128" s="43"/>
      <c r="OKA1128" s="43"/>
      <c r="OKB1128" s="43"/>
      <c r="OKC1128" s="43"/>
      <c r="OKD1128" s="43"/>
      <c r="OKE1128" s="43"/>
      <c r="OKF1128" s="43"/>
      <c r="OKG1128" s="43"/>
      <c r="OKH1128" s="43"/>
      <c r="OKI1128" s="43"/>
      <c r="OKJ1128" s="43"/>
      <c r="OKK1128" s="43"/>
      <c r="OKL1128" s="43"/>
      <c r="OKM1128" s="43"/>
      <c r="OKN1128" s="43"/>
      <c r="OKO1128" s="43"/>
      <c r="OKP1128" s="43"/>
      <c r="OKQ1128" s="43"/>
      <c r="OKR1128" s="43"/>
      <c r="OKS1128" s="43"/>
      <c r="OKT1128" s="43"/>
      <c r="OKU1128" s="43"/>
      <c r="OKV1128" s="43"/>
      <c r="OKW1128" s="43"/>
      <c r="OKX1128" s="43"/>
      <c r="OKY1128" s="43"/>
      <c r="OKZ1128" s="43"/>
      <c r="OLA1128" s="43"/>
      <c r="OLB1128" s="43"/>
      <c r="OLC1128" s="43"/>
      <c r="OLD1128" s="43"/>
      <c r="OLE1128" s="43"/>
      <c r="OLF1128" s="43"/>
      <c r="OLG1128" s="43"/>
      <c r="OLH1128" s="43"/>
      <c r="OLI1128" s="43"/>
      <c r="OLJ1128" s="43"/>
      <c r="OLK1128" s="43"/>
      <c r="OLL1128" s="43"/>
      <c r="OLM1128" s="43"/>
      <c r="OLN1128" s="43"/>
      <c r="OLO1128" s="43"/>
      <c r="OLP1128" s="43"/>
      <c r="OLQ1128" s="43"/>
      <c r="OLR1128" s="43"/>
      <c r="OLS1128" s="43"/>
      <c r="OLT1128" s="43"/>
      <c r="OLU1128" s="43"/>
      <c r="OLV1128" s="43"/>
      <c r="OLW1128" s="43"/>
      <c r="OLX1128" s="43"/>
      <c r="OLY1128" s="43"/>
      <c r="OLZ1128" s="43"/>
      <c r="OMA1128" s="43"/>
      <c r="OMB1128" s="43"/>
      <c r="OMC1128" s="43"/>
      <c r="OMD1128" s="43"/>
      <c r="OME1128" s="43"/>
      <c r="OMF1128" s="43"/>
      <c r="OMG1128" s="43"/>
      <c r="OMH1128" s="43"/>
      <c r="OMI1128" s="43"/>
      <c r="OMJ1128" s="43"/>
      <c r="OMK1128" s="43"/>
      <c r="OML1128" s="43"/>
      <c r="OMM1128" s="43"/>
      <c r="OMN1128" s="43"/>
      <c r="OMO1128" s="43"/>
      <c r="OMP1128" s="43"/>
      <c r="OMQ1128" s="43"/>
      <c r="OMR1128" s="43"/>
      <c r="OMS1128" s="43"/>
      <c r="OMT1128" s="43"/>
      <c r="OMU1128" s="43"/>
      <c r="OMV1128" s="43"/>
      <c r="OMW1128" s="43"/>
      <c r="OMX1128" s="43"/>
      <c r="OMY1128" s="43"/>
      <c r="OMZ1128" s="43"/>
      <c r="ONA1128" s="43"/>
      <c r="ONB1128" s="43"/>
      <c r="ONC1128" s="43"/>
      <c r="OND1128" s="43"/>
      <c r="ONE1128" s="43"/>
      <c r="ONF1128" s="43"/>
      <c r="ONG1128" s="43"/>
      <c r="ONH1128" s="43"/>
      <c r="ONI1128" s="43"/>
      <c r="ONJ1128" s="43"/>
      <c r="ONK1128" s="43"/>
      <c r="ONL1128" s="43"/>
      <c r="ONM1128" s="43"/>
      <c r="ONN1128" s="43"/>
      <c r="ONO1128" s="43"/>
      <c r="ONP1128" s="43"/>
      <c r="ONQ1128" s="43"/>
      <c r="ONR1128" s="43"/>
      <c r="ONS1128" s="43"/>
      <c r="ONT1128" s="43"/>
      <c r="ONU1128" s="43"/>
      <c r="ONV1128" s="43"/>
      <c r="ONW1128" s="43"/>
      <c r="ONX1128" s="43"/>
      <c r="ONY1128" s="43"/>
      <c r="ONZ1128" s="43"/>
      <c r="OOA1128" s="43"/>
      <c r="OOB1128" s="43"/>
      <c r="OOC1128" s="43"/>
      <c r="OOD1128" s="43"/>
      <c r="OOE1128" s="43"/>
      <c r="OOF1128" s="43"/>
      <c r="OOG1128" s="43"/>
      <c r="OOH1128" s="43"/>
      <c r="OOI1128" s="43"/>
      <c r="OOJ1128" s="43"/>
      <c r="OOK1128" s="43"/>
      <c r="OOL1128" s="43"/>
      <c r="OOM1128" s="43"/>
      <c r="OON1128" s="43"/>
      <c r="OOO1128" s="43"/>
      <c r="OOP1128" s="43"/>
      <c r="OOQ1128" s="43"/>
      <c r="OOR1128" s="43"/>
      <c r="OOS1128" s="43"/>
      <c r="OOT1128" s="43"/>
      <c r="OOU1128" s="43"/>
      <c r="OOV1128" s="43"/>
      <c r="OOW1128" s="43"/>
      <c r="OOX1128" s="43"/>
      <c r="OOY1128" s="43"/>
      <c r="OOZ1128" s="43"/>
      <c r="OPA1128" s="43"/>
      <c r="OPB1128" s="43"/>
      <c r="OPC1128" s="43"/>
      <c r="OPD1128" s="43"/>
      <c r="OPE1128" s="43"/>
      <c r="OPF1128" s="43"/>
      <c r="OPG1128" s="43"/>
      <c r="OPH1128" s="43"/>
      <c r="OPI1128" s="43"/>
      <c r="OPJ1128" s="43"/>
      <c r="OPK1128" s="43"/>
      <c r="OPL1128" s="43"/>
      <c r="OPM1128" s="43"/>
      <c r="OPN1128" s="43"/>
      <c r="OPO1128" s="43"/>
      <c r="OPP1128" s="43"/>
      <c r="OPQ1128" s="43"/>
      <c r="OPR1128" s="43"/>
      <c r="OPS1128" s="43"/>
      <c r="OPT1128" s="43"/>
      <c r="OPU1128" s="43"/>
      <c r="OPV1128" s="43"/>
      <c r="OPW1128" s="43"/>
      <c r="OPX1128" s="43"/>
      <c r="OPY1128" s="43"/>
      <c r="OPZ1128" s="43"/>
      <c r="OQA1128" s="43"/>
      <c r="OQB1128" s="43"/>
      <c r="OQC1128" s="43"/>
      <c r="OQD1128" s="43"/>
      <c r="OQE1128" s="43"/>
      <c r="OQF1128" s="43"/>
      <c r="OQG1128" s="43"/>
      <c r="OQH1128" s="43"/>
      <c r="OQI1128" s="43"/>
      <c r="OQJ1128" s="43"/>
      <c r="OQK1128" s="43"/>
      <c r="OQL1128" s="43"/>
      <c r="OQM1128" s="43"/>
      <c r="OQN1128" s="43"/>
      <c r="OQO1128" s="43"/>
      <c r="OQP1128" s="43"/>
      <c r="OQQ1128" s="43"/>
      <c r="OQR1128" s="43"/>
      <c r="OQS1128" s="43"/>
      <c r="OQT1128" s="43"/>
      <c r="OQU1128" s="43"/>
      <c r="OQV1128" s="43"/>
      <c r="OQW1128" s="43"/>
      <c r="OQX1128" s="43"/>
      <c r="OQY1128" s="43"/>
      <c r="OQZ1128" s="43"/>
      <c r="ORA1128" s="43"/>
      <c r="ORB1128" s="43"/>
      <c r="ORC1128" s="43"/>
      <c r="ORD1128" s="43"/>
      <c r="ORE1128" s="43"/>
      <c r="ORF1128" s="43"/>
      <c r="ORG1128" s="43"/>
      <c r="ORH1128" s="43"/>
      <c r="ORI1128" s="43"/>
      <c r="ORJ1128" s="43"/>
      <c r="ORK1128" s="43"/>
      <c r="ORL1128" s="43"/>
      <c r="ORM1128" s="43"/>
      <c r="ORN1128" s="43"/>
      <c r="ORO1128" s="43"/>
      <c r="ORP1128" s="43"/>
      <c r="ORQ1128" s="43"/>
      <c r="ORR1128" s="43"/>
      <c r="ORS1128" s="43"/>
      <c r="ORT1128" s="43"/>
      <c r="ORU1128" s="43"/>
      <c r="ORV1128" s="43"/>
      <c r="ORW1128" s="43"/>
      <c r="ORX1128" s="43"/>
      <c r="ORY1128" s="43"/>
      <c r="ORZ1128" s="43"/>
      <c r="OSA1128" s="43"/>
      <c r="OSB1128" s="43"/>
      <c r="OSC1128" s="43"/>
      <c r="OSD1128" s="43"/>
      <c r="OSE1128" s="43"/>
      <c r="OSF1128" s="43"/>
      <c r="OSG1128" s="43"/>
      <c r="OSH1128" s="43"/>
      <c r="OSI1128" s="43"/>
      <c r="OSJ1128" s="43"/>
      <c r="OSK1128" s="43"/>
      <c r="OSL1128" s="43"/>
      <c r="OSM1128" s="43"/>
      <c r="OSN1128" s="43"/>
      <c r="OSO1128" s="43"/>
      <c r="OSP1128" s="43"/>
      <c r="OSQ1128" s="43"/>
      <c r="OSR1128" s="43"/>
      <c r="OSS1128" s="43"/>
      <c r="OST1128" s="43"/>
      <c r="OSU1128" s="43"/>
      <c r="OSV1128" s="43"/>
      <c r="OSW1128" s="43"/>
      <c r="OSX1128" s="43"/>
      <c r="OSY1128" s="43"/>
      <c r="OSZ1128" s="43"/>
      <c r="OTA1128" s="43"/>
      <c r="OTB1128" s="43"/>
      <c r="OTC1128" s="43"/>
      <c r="OTD1128" s="43"/>
      <c r="OTE1128" s="43"/>
      <c r="OTF1128" s="43"/>
      <c r="OTG1128" s="43"/>
      <c r="OTH1128" s="43"/>
      <c r="OTI1128" s="43"/>
      <c r="OTJ1128" s="43"/>
      <c r="OTK1128" s="43"/>
      <c r="OTL1128" s="43"/>
      <c r="OTM1128" s="43"/>
      <c r="OTN1128" s="43"/>
      <c r="OTO1128" s="43"/>
      <c r="OTP1128" s="43"/>
      <c r="OTQ1128" s="43"/>
      <c r="OTR1128" s="43"/>
      <c r="OTS1128" s="43"/>
      <c r="OTT1128" s="43"/>
      <c r="OTU1128" s="43"/>
      <c r="OTV1128" s="43"/>
      <c r="OTW1128" s="43"/>
      <c r="OTX1128" s="43"/>
      <c r="OTY1128" s="43"/>
      <c r="OTZ1128" s="43"/>
      <c r="OUA1128" s="43"/>
      <c r="OUB1128" s="43"/>
      <c r="OUC1128" s="43"/>
      <c r="OUD1128" s="43"/>
      <c r="OUE1128" s="43"/>
      <c r="OUF1128" s="43"/>
      <c r="OUG1128" s="43"/>
      <c r="OUH1128" s="43"/>
      <c r="OUI1128" s="43"/>
      <c r="OUJ1128" s="43"/>
      <c r="OUK1128" s="43"/>
      <c r="OUL1128" s="43"/>
      <c r="OUM1128" s="43"/>
      <c r="OUN1128" s="43"/>
      <c r="OUO1128" s="43"/>
      <c r="OUP1128" s="43"/>
      <c r="OUQ1128" s="43"/>
      <c r="OUR1128" s="43"/>
      <c r="OUS1128" s="43"/>
      <c r="OUT1128" s="43"/>
      <c r="OUU1128" s="43"/>
      <c r="OUV1128" s="43"/>
      <c r="OUW1128" s="43"/>
      <c r="OUX1128" s="43"/>
      <c r="OUY1128" s="43"/>
      <c r="OUZ1128" s="43"/>
      <c r="OVA1128" s="43"/>
      <c r="OVB1128" s="43"/>
      <c r="OVC1128" s="43"/>
      <c r="OVD1128" s="43"/>
      <c r="OVE1128" s="43"/>
      <c r="OVF1128" s="43"/>
      <c r="OVG1128" s="43"/>
      <c r="OVH1128" s="43"/>
      <c r="OVI1128" s="43"/>
      <c r="OVJ1128" s="43"/>
      <c r="OVK1128" s="43"/>
      <c r="OVL1128" s="43"/>
      <c r="OVM1128" s="43"/>
      <c r="OVN1128" s="43"/>
      <c r="OVO1128" s="43"/>
      <c r="OVP1128" s="43"/>
      <c r="OVQ1128" s="43"/>
      <c r="OVR1128" s="43"/>
      <c r="OVS1128" s="43"/>
      <c r="OVT1128" s="43"/>
      <c r="OVU1128" s="43"/>
      <c r="OVV1128" s="43"/>
      <c r="OVW1128" s="43"/>
      <c r="OVX1128" s="43"/>
      <c r="OVY1128" s="43"/>
      <c r="OVZ1128" s="43"/>
      <c r="OWA1128" s="43"/>
      <c r="OWB1128" s="43"/>
      <c r="OWC1128" s="43"/>
      <c r="OWD1128" s="43"/>
      <c r="OWE1128" s="43"/>
      <c r="OWF1128" s="43"/>
      <c r="OWG1128" s="43"/>
      <c r="OWH1128" s="43"/>
      <c r="OWI1128" s="43"/>
      <c r="OWJ1128" s="43"/>
      <c r="OWK1128" s="43"/>
      <c r="OWL1128" s="43"/>
      <c r="OWM1128" s="43"/>
      <c r="OWN1128" s="43"/>
      <c r="OWO1128" s="43"/>
      <c r="OWP1128" s="43"/>
      <c r="OWQ1128" s="43"/>
      <c r="OWR1128" s="43"/>
      <c r="OWS1128" s="43"/>
      <c r="OWT1128" s="43"/>
      <c r="OWU1128" s="43"/>
      <c r="OWV1128" s="43"/>
      <c r="OWW1128" s="43"/>
      <c r="OWX1128" s="43"/>
      <c r="OWY1128" s="43"/>
      <c r="OWZ1128" s="43"/>
      <c r="OXA1128" s="43"/>
      <c r="OXB1128" s="43"/>
      <c r="OXC1128" s="43"/>
      <c r="OXD1128" s="43"/>
      <c r="OXE1128" s="43"/>
      <c r="OXF1128" s="43"/>
      <c r="OXG1128" s="43"/>
      <c r="OXH1128" s="43"/>
      <c r="OXI1128" s="43"/>
      <c r="OXJ1128" s="43"/>
      <c r="OXK1128" s="43"/>
      <c r="OXL1128" s="43"/>
      <c r="OXM1128" s="43"/>
      <c r="OXN1128" s="43"/>
      <c r="OXO1128" s="43"/>
      <c r="OXP1128" s="43"/>
      <c r="OXQ1128" s="43"/>
      <c r="OXR1128" s="43"/>
      <c r="OXS1128" s="43"/>
      <c r="OXT1128" s="43"/>
      <c r="OXU1128" s="43"/>
      <c r="OXV1128" s="43"/>
      <c r="OXW1128" s="43"/>
      <c r="OXX1128" s="43"/>
      <c r="OXY1128" s="43"/>
      <c r="OXZ1128" s="43"/>
      <c r="OYA1128" s="43"/>
      <c r="OYB1128" s="43"/>
      <c r="OYC1128" s="43"/>
      <c r="OYD1128" s="43"/>
      <c r="OYE1128" s="43"/>
      <c r="OYF1128" s="43"/>
      <c r="OYG1128" s="43"/>
      <c r="OYH1128" s="43"/>
      <c r="OYI1128" s="43"/>
      <c r="OYJ1128" s="43"/>
      <c r="OYK1128" s="43"/>
      <c r="OYL1128" s="43"/>
      <c r="OYM1128" s="43"/>
      <c r="OYN1128" s="43"/>
      <c r="OYO1128" s="43"/>
      <c r="OYP1128" s="43"/>
      <c r="OYQ1128" s="43"/>
      <c r="OYR1128" s="43"/>
      <c r="OYS1128" s="43"/>
      <c r="OYT1128" s="43"/>
      <c r="OYU1128" s="43"/>
      <c r="OYV1128" s="43"/>
      <c r="OYW1128" s="43"/>
      <c r="OYX1128" s="43"/>
      <c r="OYY1128" s="43"/>
      <c r="OYZ1128" s="43"/>
      <c r="OZA1128" s="43"/>
      <c r="OZB1128" s="43"/>
      <c r="OZC1128" s="43"/>
      <c r="OZD1128" s="43"/>
      <c r="OZE1128" s="43"/>
      <c r="OZF1128" s="43"/>
      <c r="OZG1128" s="43"/>
      <c r="OZH1128" s="43"/>
      <c r="OZI1128" s="43"/>
      <c r="OZJ1128" s="43"/>
      <c r="OZK1128" s="43"/>
      <c r="OZL1128" s="43"/>
      <c r="OZM1128" s="43"/>
      <c r="OZN1128" s="43"/>
      <c r="OZO1128" s="43"/>
      <c r="OZP1128" s="43"/>
      <c r="OZQ1128" s="43"/>
      <c r="OZR1128" s="43"/>
      <c r="OZS1128" s="43"/>
      <c r="OZT1128" s="43"/>
      <c r="OZU1128" s="43"/>
      <c r="OZV1128" s="43"/>
      <c r="OZW1128" s="43"/>
      <c r="OZX1128" s="43"/>
      <c r="OZY1128" s="43"/>
      <c r="OZZ1128" s="43"/>
      <c r="PAA1128" s="43"/>
      <c r="PAB1128" s="43"/>
      <c r="PAC1128" s="43"/>
      <c r="PAD1128" s="43"/>
      <c r="PAE1128" s="43"/>
      <c r="PAF1128" s="43"/>
      <c r="PAG1128" s="43"/>
      <c r="PAH1128" s="43"/>
      <c r="PAI1128" s="43"/>
      <c r="PAJ1128" s="43"/>
      <c r="PAK1128" s="43"/>
      <c r="PAL1128" s="43"/>
      <c r="PAM1128" s="43"/>
      <c r="PAN1128" s="43"/>
      <c r="PAO1128" s="43"/>
      <c r="PAP1128" s="43"/>
      <c r="PAQ1128" s="43"/>
      <c r="PAR1128" s="43"/>
      <c r="PAS1128" s="43"/>
      <c r="PAT1128" s="43"/>
      <c r="PAU1128" s="43"/>
      <c r="PAV1128" s="43"/>
      <c r="PAW1128" s="43"/>
      <c r="PAX1128" s="43"/>
      <c r="PAY1128" s="43"/>
      <c r="PAZ1128" s="43"/>
      <c r="PBA1128" s="43"/>
      <c r="PBB1128" s="43"/>
      <c r="PBC1128" s="43"/>
      <c r="PBD1128" s="43"/>
      <c r="PBE1128" s="43"/>
      <c r="PBF1128" s="43"/>
      <c r="PBG1128" s="43"/>
      <c r="PBH1128" s="43"/>
      <c r="PBI1128" s="43"/>
      <c r="PBJ1128" s="43"/>
      <c r="PBK1128" s="43"/>
      <c r="PBL1128" s="43"/>
      <c r="PBM1128" s="43"/>
      <c r="PBN1128" s="43"/>
      <c r="PBO1128" s="43"/>
      <c r="PBP1128" s="43"/>
      <c r="PBQ1128" s="43"/>
      <c r="PBR1128" s="43"/>
      <c r="PBS1128" s="43"/>
      <c r="PBT1128" s="43"/>
      <c r="PBU1128" s="43"/>
      <c r="PBV1128" s="43"/>
      <c r="PBW1128" s="43"/>
      <c r="PBX1128" s="43"/>
      <c r="PBY1128" s="43"/>
      <c r="PBZ1128" s="43"/>
      <c r="PCA1128" s="43"/>
      <c r="PCB1128" s="43"/>
      <c r="PCC1128" s="43"/>
      <c r="PCD1128" s="43"/>
      <c r="PCE1128" s="43"/>
      <c r="PCF1128" s="43"/>
      <c r="PCG1128" s="43"/>
      <c r="PCH1128" s="43"/>
      <c r="PCI1128" s="43"/>
      <c r="PCJ1128" s="43"/>
      <c r="PCK1128" s="43"/>
      <c r="PCL1128" s="43"/>
      <c r="PCM1128" s="43"/>
      <c r="PCN1128" s="43"/>
      <c r="PCO1128" s="43"/>
      <c r="PCP1128" s="43"/>
      <c r="PCQ1128" s="43"/>
      <c r="PCR1128" s="43"/>
      <c r="PCS1128" s="43"/>
      <c r="PCT1128" s="43"/>
      <c r="PCU1128" s="43"/>
      <c r="PCV1128" s="43"/>
      <c r="PCW1128" s="43"/>
      <c r="PCX1128" s="43"/>
      <c r="PCY1128" s="43"/>
      <c r="PCZ1128" s="43"/>
      <c r="PDA1128" s="43"/>
      <c r="PDB1128" s="43"/>
      <c r="PDC1128" s="43"/>
      <c r="PDD1128" s="43"/>
      <c r="PDE1128" s="43"/>
      <c r="PDF1128" s="43"/>
      <c r="PDG1128" s="43"/>
      <c r="PDH1128" s="43"/>
      <c r="PDI1128" s="43"/>
      <c r="PDJ1128" s="43"/>
      <c r="PDK1128" s="43"/>
      <c r="PDL1128" s="43"/>
      <c r="PDM1128" s="43"/>
      <c r="PDN1128" s="43"/>
      <c r="PDO1128" s="43"/>
      <c r="PDP1128" s="43"/>
      <c r="PDQ1128" s="43"/>
      <c r="PDR1128" s="43"/>
      <c r="PDS1128" s="43"/>
      <c r="PDT1128" s="43"/>
      <c r="PDU1128" s="43"/>
      <c r="PDV1128" s="43"/>
      <c r="PDW1128" s="43"/>
      <c r="PDX1128" s="43"/>
      <c r="PDY1128" s="43"/>
      <c r="PDZ1128" s="43"/>
      <c r="PEA1128" s="43"/>
      <c r="PEB1128" s="43"/>
      <c r="PEC1128" s="43"/>
      <c r="PED1128" s="43"/>
      <c r="PEE1128" s="43"/>
      <c r="PEF1128" s="43"/>
      <c r="PEG1128" s="43"/>
      <c r="PEH1128" s="43"/>
      <c r="PEI1128" s="43"/>
      <c r="PEJ1128" s="43"/>
      <c r="PEK1128" s="43"/>
      <c r="PEL1128" s="43"/>
      <c r="PEM1128" s="43"/>
      <c r="PEN1128" s="43"/>
      <c r="PEO1128" s="43"/>
      <c r="PEP1128" s="43"/>
      <c r="PEQ1128" s="43"/>
      <c r="PER1128" s="43"/>
      <c r="PES1128" s="43"/>
      <c r="PET1128" s="43"/>
      <c r="PEU1128" s="43"/>
      <c r="PEV1128" s="43"/>
      <c r="PEW1128" s="43"/>
      <c r="PEX1128" s="43"/>
      <c r="PEY1128" s="43"/>
      <c r="PEZ1128" s="43"/>
      <c r="PFA1128" s="43"/>
      <c r="PFB1128" s="43"/>
      <c r="PFC1128" s="43"/>
      <c r="PFD1128" s="43"/>
      <c r="PFE1128" s="43"/>
      <c r="PFF1128" s="43"/>
      <c r="PFG1128" s="43"/>
      <c r="PFH1128" s="43"/>
      <c r="PFI1128" s="43"/>
      <c r="PFJ1128" s="43"/>
      <c r="PFK1128" s="43"/>
      <c r="PFL1128" s="43"/>
      <c r="PFM1128" s="43"/>
      <c r="PFN1128" s="43"/>
      <c r="PFO1128" s="43"/>
      <c r="PFP1128" s="43"/>
      <c r="PFQ1128" s="43"/>
      <c r="PFR1128" s="43"/>
      <c r="PFS1128" s="43"/>
      <c r="PFT1128" s="43"/>
      <c r="PFU1128" s="43"/>
      <c r="PFV1128" s="43"/>
      <c r="PFW1128" s="43"/>
      <c r="PFX1128" s="43"/>
      <c r="PFY1128" s="43"/>
      <c r="PFZ1128" s="43"/>
      <c r="PGA1128" s="43"/>
      <c r="PGB1128" s="43"/>
      <c r="PGC1128" s="43"/>
      <c r="PGD1128" s="43"/>
      <c r="PGE1128" s="43"/>
      <c r="PGF1128" s="43"/>
      <c r="PGG1128" s="43"/>
      <c r="PGH1128" s="43"/>
      <c r="PGI1128" s="43"/>
      <c r="PGJ1128" s="43"/>
      <c r="PGK1128" s="43"/>
      <c r="PGL1128" s="43"/>
      <c r="PGM1128" s="43"/>
      <c r="PGN1128" s="43"/>
      <c r="PGO1128" s="43"/>
      <c r="PGP1128" s="43"/>
      <c r="PGQ1128" s="43"/>
      <c r="PGR1128" s="43"/>
      <c r="PGS1128" s="43"/>
      <c r="PGT1128" s="43"/>
      <c r="PGU1128" s="43"/>
      <c r="PGV1128" s="43"/>
      <c r="PGW1128" s="43"/>
      <c r="PGX1128" s="43"/>
      <c r="PGY1128" s="43"/>
      <c r="PGZ1128" s="43"/>
      <c r="PHA1128" s="43"/>
      <c r="PHB1128" s="43"/>
      <c r="PHC1128" s="43"/>
      <c r="PHD1128" s="43"/>
      <c r="PHE1128" s="43"/>
      <c r="PHF1128" s="43"/>
      <c r="PHG1128" s="43"/>
      <c r="PHH1128" s="43"/>
      <c r="PHI1128" s="43"/>
      <c r="PHJ1128" s="43"/>
      <c r="PHK1128" s="43"/>
      <c r="PHL1128" s="43"/>
      <c r="PHM1128" s="43"/>
      <c r="PHN1128" s="43"/>
      <c r="PHO1128" s="43"/>
      <c r="PHP1128" s="43"/>
      <c r="PHQ1128" s="43"/>
      <c r="PHR1128" s="43"/>
      <c r="PHS1128" s="43"/>
      <c r="PHT1128" s="43"/>
      <c r="PHU1128" s="43"/>
      <c r="PHV1128" s="43"/>
      <c r="PHW1128" s="43"/>
      <c r="PHX1128" s="43"/>
      <c r="PHY1128" s="43"/>
      <c r="PHZ1128" s="43"/>
      <c r="PIA1128" s="43"/>
      <c r="PIB1128" s="43"/>
      <c r="PIC1128" s="43"/>
      <c r="PID1128" s="43"/>
      <c r="PIE1128" s="43"/>
      <c r="PIF1128" s="43"/>
      <c r="PIG1128" s="43"/>
      <c r="PIH1128" s="43"/>
      <c r="PII1128" s="43"/>
      <c r="PIJ1128" s="43"/>
      <c r="PIK1128" s="43"/>
      <c r="PIL1128" s="43"/>
      <c r="PIM1128" s="43"/>
      <c r="PIN1128" s="43"/>
      <c r="PIO1128" s="43"/>
      <c r="PIP1128" s="43"/>
      <c r="PIQ1128" s="43"/>
      <c r="PIR1128" s="43"/>
      <c r="PIS1128" s="43"/>
      <c r="PIT1128" s="43"/>
      <c r="PIU1128" s="43"/>
      <c r="PIV1128" s="43"/>
      <c r="PIW1128" s="43"/>
      <c r="PIX1128" s="43"/>
      <c r="PIY1128" s="43"/>
      <c r="PIZ1128" s="43"/>
      <c r="PJA1128" s="43"/>
      <c r="PJB1128" s="43"/>
      <c r="PJC1128" s="43"/>
      <c r="PJD1128" s="43"/>
      <c r="PJE1128" s="43"/>
      <c r="PJF1128" s="43"/>
      <c r="PJG1128" s="43"/>
      <c r="PJH1128" s="43"/>
      <c r="PJI1128" s="43"/>
      <c r="PJJ1128" s="43"/>
      <c r="PJK1128" s="43"/>
      <c r="PJL1128" s="43"/>
      <c r="PJM1128" s="43"/>
      <c r="PJN1128" s="43"/>
      <c r="PJO1128" s="43"/>
      <c r="PJP1128" s="43"/>
      <c r="PJQ1128" s="43"/>
      <c r="PJR1128" s="43"/>
      <c r="PJS1128" s="43"/>
      <c r="PJT1128" s="43"/>
      <c r="PJU1128" s="43"/>
      <c r="PJV1128" s="43"/>
      <c r="PJW1128" s="43"/>
      <c r="PJX1128" s="43"/>
      <c r="PJY1128" s="43"/>
      <c r="PJZ1128" s="43"/>
      <c r="PKA1128" s="43"/>
      <c r="PKB1128" s="43"/>
      <c r="PKC1128" s="43"/>
      <c r="PKD1128" s="43"/>
      <c r="PKE1128" s="43"/>
      <c r="PKF1128" s="43"/>
      <c r="PKG1128" s="43"/>
      <c r="PKH1128" s="43"/>
      <c r="PKI1128" s="43"/>
      <c r="PKJ1128" s="43"/>
      <c r="PKK1128" s="43"/>
      <c r="PKL1128" s="43"/>
      <c r="PKM1128" s="43"/>
      <c r="PKN1128" s="43"/>
      <c r="PKO1128" s="43"/>
      <c r="PKP1128" s="43"/>
      <c r="PKQ1128" s="43"/>
      <c r="PKR1128" s="43"/>
      <c r="PKS1128" s="43"/>
      <c r="PKT1128" s="43"/>
      <c r="PKU1128" s="43"/>
      <c r="PKV1128" s="43"/>
      <c r="PKW1128" s="43"/>
      <c r="PKX1128" s="43"/>
      <c r="PKY1128" s="43"/>
      <c r="PKZ1128" s="43"/>
      <c r="PLA1128" s="43"/>
      <c r="PLB1128" s="43"/>
      <c r="PLC1128" s="43"/>
      <c r="PLD1128" s="43"/>
      <c r="PLE1128" s="43"/>
      <c r="PLF1128" s="43"/>
      <c r="PLG1128" s="43"/>
      <c r="PLH1128" s="43"/>
      <c r="PLI1128" s="43"/>
      <c r="PLJ1128" s="43"/>
      <c r="PLK1128" s="43"/>
      <c r="PLL1128" s="43"/>
      <c r="PLM1128" s="43"/>
      <c r="PLN1128" s="43"/>
      <c r="PLO1128" s="43"/>
      <c r="PLP1128" s="43"/>
      <c r="PLQ1128" s="43"/>
      <c r="PLR1128" s="43"/>
      <c r="PLS1128" s="43"/>
      <c r="PLT1128" s="43"/>
      <c r="PLU1128" s="43"/>
      <c r="PLV1128" s="43"/>
      <c r="PLW1128" s="43"/>
      <c r="PLX1128" s="43"/>
      <c r="PLY1128" s="43"/>
      <c r="PLZ1128" s="43"/>
      <c r="PMA1128" s="43"/>
      <c r="PMB1128" s="43"/>
      <c r="PMC1128" s="43"/>
      <c r="PMD1128" s="43"/>
      <c r="PME1128" s="43"/>
      <c r="PMF1128" s="43"/>
      <c r="PMG1128" s="43"/>
      <c r="PMH1128" s="43"/>
      <c r="PMI1128" s="43"/>
      <c r="PMJ1128" s="43"/>
      <c r="PMK1128" s="43"/>
      <c r="PML1128" s="43"/>
      <c r="PMM1128" s="43"/>
      <c r="PMN1128" s="43"/>
      <c r="PMO1128" s="43"/>
      <c r="PMP1128" s="43"/>
      <c r="PMQ1128" s="43"/>
      <c r="PMR1128" s="43"/>
      <c r="PMS1128" s="43"/>
      <c r="PMT1128" s="43"/>
      <c r="PMU1128" s="43"/>
      <c r="PMV1128" s="43"/>
      <c r="PMW1128" s="43"/>
      <c r="PMX1128" s="43"/>
      <c r="PMY1128" s="43"/>
      <c r="PMZ1128" s="43"/>
      <c r="PNA1128" s="43"/>
      <c r="PNB1128" s="43"/>
      <c r="PNC1128" s="43"/>
      <c r="PND1128" s="43"/>
      <c r="PNE1128" s="43"/>
      <c r="PNF1128" s="43"/>
      <c r="PNG1128" s="43"/>
      <c r="PNH1128" s="43"/>
      <c r="PNI1128" s="43"/>
      <c r="PNJ1128" s="43"/>
      <c r="PNK1128" s="43"/>
      <c r="PNL1128" s="43"/>
      <c r="PNM1128" s="43"/>
      <c r="PNN1128" s="43"/>
      <c r="PNO1128" s="43"/>
      <c r="PNP1128" s="43"/>
      <c r="PNQ1128" s="43"/>
      <c r="PNR1128" s="43"/>
      <c r="PNS1128" s="43"/>
      <c r="PNT1128" s="43"/>
      <c r="PNU1128" s="43"/>
      <c r="PNV1128" s="43"/>
      <c r="PNW1128" s="43"/>
      <c r="PNX1128" s="43"/>
      <c r="PNY1128" s="43"/>
      <c r="PNZ1128" s="43"/>
      <c r="POA1128" s="43"/>
      <c r="POB1128" s="43"/>
      <c r="POC1128" s="43"/>
      <c r="POD1128" s="43"/>
      <c r="POE1128" s="43"/>
      <c r="POF1128" s="43"/>
      <c r="POG1128" s="43"/>
      <c r="POH1128" s="43"/>
      <c r="POI1128" s="43"/>
      <c r="POJ1128" s="43"/>
      <c r="POK1128" s="43"/>
      <c r="POL1128" s="43"/>
      <c r="POM1128" s="43"/>
      <c r="PON1128" s="43"/>
      <c r="POO1128" s="43"/>
      <c r="POP1128" s="43"/>
      <c r="POQ1128" s="43"/>
      <c r="POR1128" s="43"/>
      <c r="POS1128" s="43"/>
      <c r="POT1128" s="43"/>
      <c r="POU1128" s="43"/>
      <c r="POV1128" s="43"/>
      <c r="POW1128" s="43"/>
      <c r="POX1128" s="43"/>
      <c r="POY1128" s="43"/>
      <c r="POZ1128" s="43"/>
      <c r="PPA1128" s="43"/>
      <c r="PPB1128" s="43"/>
      <c r="PPC1128" s="43"/>
      <c r="PPD1128" s="43"/>
      <c r="PPE1128" s="43"/>
      <c r="PPF1128" s="43"/>
      <c r="PPG1128" s="43"/>
      <c r="PPH1128" s="43"/>
      <c r="PPI1128" s="43"/>
      <c r="PPJ1128" s="43"/>
      <c r="PPK1128" s="43"/>
      <c r="PPL1128" s="43"/>
      <c r="PPM1128" s="43"/>
      <c r="PPN1128" s="43"/>
      <c r="PPO1128" s="43"/>
      <c r="PPP1128" s="43"/>
      <c r="PPQ1128" s="43"/>
      <c r="PPR1128" s="43"/>
      <c r="PPS1128" s="43"/>
      <c r="PPT1128" s="43"/>
      <c r="PPU1128" s="43"/>
      <c r="PPV1128" s="43"/>
      <c r="PPW1128" s="43"/>
      <c r="PPX1128" s="43"/>
      <c r="PPY1128" s="43"/>
      <c r="PPZ1128" s="43"/>
      <c r="PQA1128" s="43"/>
      <c r="PQB1128" s="43"/>
      <c r="PQC1128" s="43"/>
      <c r="PQD1128" s="43"/>
      <c r="PQE1128" s="43"/>
      <c r="PQF1128" s="43"/>
      <c r="PQG1128" s="43"/>
      <c r="PQH1128" s="43"/>
      <c r="PQI1128" s="43"/>
      <c r="PQJ1128" s="43"/>
      <c r="PQK1128" s="43"/>
      <c r="PQL1128" s="43"/>
      <c r="PQM1128" s="43"/>
      <c r="PQN1128" s="43"/>
      <c r="PQO1128" s="43"/>
      <c r="PQP1128" s="43"/>
      <c r="PQQ1128" s="43"/>
      <c r="PQR1128" s="43"/>
      <c r="PQS1128" s="43"/>
      <c r="PQT1128" s="43"/>
      <c r="PQU1128" s="43"/>
      <c r="PQV1128" s="43"/>
      <c r="PQW1128" s="43"/>
      <c r="PQX1128" s="43"/>
      <c r="PQY1128" s="43"/>
      <c r="PQZ1128" s="43"/>
      <c r="PRA1128" s="43"/>
      <c r="PRB1128" s="43"/>
      <c r="PRC1128" s="43"/>
      <c r="PRD1128" s="43"/>
      <c r="PRE1128" s="43"/>
      <c r="PRF1128" s="43"/>
      <c r="PRG1128" s="43"/>
      <c r="PRH1128" s="43"/>
      <c r="PRI1128" s="43"/>
      <c r="PRJ1128" s="43"/>
      <c r="PRK1128" s="43"/>
      <c r="PRL1128" s="43"/>
      <c r="PRM1128" s="43"/>
      <c r="PRN1128" s="43"/>
      <c r="PRO1128" s="43"/>
      <c r="PRP1128" s="43"/>
      <c r="PRQ1128" s="43"/>
      <c r="PRR1128" s="43"/>
      <c r="PRS1128" s="43"/>
      <c r="PRT1128" s="43"/>
      <c r="PRU1128" s="43"/>
      <c r="PRV1128" s="43"/>
      <c r="PRW1128" s="43"/>
      <c r="PRX1128" s="43"/>
      <c r="PRY1128" s="43"/>
      <c r="PRZ1128" s="43"/>
      <c r="PSA1128" s="43"/>
      <c r="PSB1128" s="43"/>
      <c r="PSC1128" s="43"/>
      <c r="PSD1128" s="43"/>
      <c r="PSE1128" s="43"/>
      <c r="PSF1128" s="43"/>
      <c r="PSG1128" s="43"/>
      <c r="PSH1128" s="43"/>
      <c r="PSI1128" s="43"/>
      <c r="PSJ1128" s="43"/>
      <c r="PSK1128" s="43"/>
      <c r="PSL1128" s="43"/>
      <c r="PSM1128" s="43"/>
      <c r="PSN1128" s="43"/>
      <c r="PSO1128" s="43"/>
      <c r="PSP1128" s="43"/>
      <c r="PSQ1128" s="43"/>
      <c r="PSR1128" s="43"/>
      <c r="PSS1128" s="43"/>
      <c r="PST1128" s="43"/>
      <c r="PSU1128" s="43"/>
      <c r="PSV1128" s="43"/>
      <c r="PSW1128" s="43"/>
      <c r="PSX1128" s="43"/>
      <c r="PSY1128" s="43"/>
      <c r="PSZ1128" s="43"/>
      <c r="PTA1128" s="43"/>
      <c r="PTB1128" s="43"/>
      <c r="PTC1128" s="43"/>
      <c r="PTD1128" s="43"/>
      <c r="PTE1128" s="43"/>
      <c r="PTF1128" s="43"/>
      <c r="PTG1128" s="43"/>
      <c r="PTH1128" s="43"/>
      <c r="PTI1128" s="43"/>
      <c r="PTJ1128" s="43"/>
      <c r="PTK1128" s="43"/>
      <c r="PTL1128" s="43"/>
      <c r="PTM1128" s="43"/>
      <c r="PTN1128" s="43"/>
      <c r="PTO1128" s="43"/>
      <c r="PTP1128" s="43"/>
      <c r="PTQ1128" s="43"/>
      <c r="PTR1128" s="43"/>
      <c r="PTS1128" s="43"/>
      <c r="PTT1128" s="43"/>
      <c r="PTU1128" s="43"/>
      <c r="PTV1128" s="43"/>
      <c r="PTW1128" s="43"/>
      <c r="PTX1128" s="43"/>
      <c r="PTY1128" s="43"/>
      <c r="PTZ1128" s="43"/>
      <c r="PUA1128" s="43"/>
      <c r="PUB1128" s="43"/>
      <c r="PUC1128" s="43"/>
      <c r="PUD1128" s="43"/>
      <c r="PUE1128" s="43"/>
      <c r="PUF1128" s="43"/>
      <c r="PUG1128" s="43"/>
      <c r="PUH1128" s="43"/>
      <c r="PUI1128" s="43"/>
      <c r="PUJ1128" s="43"/>
      <c r="PUK1128" s="43"/>
      <c r="PUL1128" s="43"/>
      <c r="PUM1128" s="43"/>
      <c r="PUN1128" s="43"/>
      <c r="PUO1128" s="43"/>
      <c r="PUP1128" s="43"/>
      <c r="PUQ1128" s="43"/>
      <c r="PUR1128" s="43"/>
      <c r="PUS1128" s="43"/>
      <c r="PUT1128" s="43"/>
      <c r="PUU1128" s="43"/>
      <c r="PUV1128" s="43"/>
      <c r="PUW1128" s="43"/>
      <c r="PUX1128" s="43"/>
      <c r="PUY1128" s="43"/>
      <c r="PUZ1128" s="43"/>
      <c r="PVA1128" s="43"/>
      <c r="PVB1128" s="43"/>
      <c r="PVC1128" s="43"/>
      <c r="PVD1128" s="43"/>
      <c r="PVE1128" s="43"/>
      <c r="PVF1128" s="43"/>
      <c r="PVG1128" s="43"/>
      <c r="PVH1128" s="43"/>
      <c r="PVI1128" s="43"/>
      <c r="PVJ1128" s="43"/>
      <c r="PVK1128" s="43"/>
      <c r="PVL1128" s="43"/>
      <c r="PVM1128" s="43"/>
      <c r="PVN1128" s="43"/>
      <c r="PVO1128" s="43"/>
      <c r="PVP1128" s="43"/>
      <c r="PVQ1128" s="43"/>
      <c r="PVR1128" s="43"/>
      <c r="PVS1128" s="43"/>
      <c r="PVT1128" s="43"/>
      <c r="PVU1128" s="43"/>
      <c r="PVV1128" s="43"/>
      <c r="PVW1128" s="43"/>
      <c r="PVX1128" s="43"/>
      <c r="PVY1128" s="43"/>
      <c r="PVZ1128" s="43"/>
      <c r="PWA1128" s="43"/>
      <c r="PWB1128" s="43"/>
      <c r="PWC1128" s="43"/>
      <c r="PWD1128" s="43"/>
      <c r="PWE1128" s="43"/>
      <c r="PWF1128" s="43"/>
      <c r="PWG1128" s="43"/>
      <c r="PWH1128" s="43"/>
      <c r="PWI1128" s="43"/>
      <c r="PWJ1128" s="43"/>
      <c r="PWK1128" s="43"/>
      <c r="PWL1128" s="43"/>
      <c r="PWM1128" s="43"/>
      <c r="PWN1128" s="43"/>
      <c r="PWO1128" s="43"/>
      <c r="PWP1128" s="43"/>
      <c r="PWQ1128" s="43"/>
      <c r="PWR1128" s="43"/>
      <c r="PWS1128" s="43"/>
      <c r="PWT1128" s="43"/>
      <c r="PWU1128" s="43"/>
      <c r="PWV1128" s="43"/>
      <c r="PWW1128" s="43"/>
      <c r="PWX1128" s="43"/>
      <c r="PWY1128" s="43"/>
      <c r="PWZ1128" s="43"/>
      <c r="PXA1128" s="43"/>
      <c r="PXB1128" s="43"/>
      <c r="PXC1128" s="43"/>
      <c r="PXD1128" s="43"/>
      <c r="PXE1128" s="43"/>
      <c r="PXF1128" s="43"/>
      <c r="PXG1128" s="43"/>
      <c r="PXH1128" s="43"/>
      <c r="PXI1128" s="43"/>
      <c r="PXJ1128" s="43"/>
      <c r="PXK1128" s="43"/>
      <c r="PXL1128" s="43"/>
      <c r="PXM1128" s="43"/>
      <c r="PXN1128" s="43"/>
      <c r="PXO1128" s="43"/>
      <c r="PXP1128" s="43"/>
      <c r="PXQ1128" s="43"/>
      <c r="PXR1128" s="43"/>
      <c r="PXS1128" s="43"/>
      <c r="PXT1128" s="43"/>
      <c r="PXU1128" s="43"/>
      <c r="PXV1128" s="43"/>
      <c r="PXW1128" s="43"/>
      <c r="PXX1128" s="43"/>
      <c r="PXY1128" s="43"/>
      <c r="PXZ1128" s="43"/>
      <c r="PYA1128" s="43"/>
      <c r="PYB1128" s="43"/>
      <c r="PYC1128" s="43"/>
      <c r="PYD1128" s="43"/>
      <c r="PYE1128" s="43"/>
      <c r="PYF1128" s="43"/>
      <c r="PYG1128" s="43"/>
      <c r="PYH1128" s="43"/>
      <c r="PYI1128" s="43"/>
      <c r="PYJ1128" s="43"/>
      <c r="PYK1128" s="43"/>
      <c r="PYL1128" s="43"/>
      <c r="PYM1128" s="43"/>
      <c r="PYN1128" s="43"/>
      <c r="PYO1128" s="43"/>
      <c r="PYP1128" s="43"/>
      <c r="PYQ1128" s="43"/>
      <c r="PYR1128" s="43"/>
      <c r="PYS1128" s="43"/>
      <c r="PYT1128" s="43"/>
      <c r="PYU1128" s="43"/>
      <c r="PYV1128" s="43"/>
      <c r="PYW1128" s="43"/>
      <c r="PYX1128" s="43"/>
      <c r="PYY1128" s="43"/>
      <c r="PYZ1128" s="43"/>
      <c r="PZA1128" s="43"/>
      <c r="PZB1128" s="43"/>
      <c r="PZC1128" s="43"/>
      <c r="PZD1128" s="43"/>
      <c r="PZE1128" s="43"/>
      <c r="PZF1128" s="43"/>
      <c r="PZG1128" s="43"/>
      <c r="PZH1128" s="43"/>
      <c r="PZI1128" s="43"/>
      <c r="PZJ1128" s="43"/>
      <c r="PZK1128" s="43"/>
      <c r="PZL1128" s="43"/>
      <c r="PZM1128" s="43"/>
      <c r="PZN1128" s="43"/>
      <c r="PZO1128" s="43"/>
      <c r="PZP1128" s="43"/>
      <c r="PZQ1128" s="43"/>
      <c r="PZR1128" s="43"/>
      <c r="PZS1128" s="43"/>
      <c r="PZT1128" s="43"/>
      <c r="PZU1128" s="43"/>
      <c r="PZV1128" s="43"/>
      <c r="PZW1128" s="43"/>
      <c r="PZX1128" s="43"/>
      <c r="PZY1128" s="43"/>
      <c r="PZZ1128" s="43"/>
      <c r="QAA1128" s="43"/>
      <c r="QAB1128" s="43"/>
      <c r="QAC1128" s="43"/>
      <c r="QAD1128" s="43"/>
      <c r="QAE1128" s="43"/>
      <c r="QAF1128" s="43"/>
      <c r="QAG1128" s="43"/>
      <c r="QAH1128" s="43"/>
      <c r="QAI1128" s="43"/>
      <c r="QAJ1128" s="43"/>
      <c r="QAK1128" s="43"/>
      <c r="QAL1128" s="43"/>
      <c r="QAM1128" s="43"/>
      <c r="QAN1128" s="43"/>
      <c r="QAO1128" s="43"/>
      <c r="QAP1128" s="43"/>
      <c r="QAQ1128" s="43"/>
      <c r="QAR1128" s="43"/>
      <c r="QAS1128" s="43"/>
      <c r="QAT1128" s="43"/>
      <c r="QAU1128" s="43"/>
      <c r="QAV1128" s="43"/>
      <c r="QAW1128" s="43"/>
      <c r="QAX1128" s="43"/>
      <c r="QAY1128" s="43"/>
      <c r="QAZ1128" s="43"/>
      <c r="QBA1128" s="43"/>
      <c r="QBB1128" s="43"/>
      <c r="QBC1128" s="43"/>
      <c r="QBD1128" s="43"/>
      <c r="QBE1128" s="43"/>
      <c r="QBF1128" s="43"/>
      <c r="QBG1128" s="43"/>
      <c r="QBH1128" s="43"/>
      <c r="QBI1128" s="43"/>
      <c r="QBJ1128" s="43"/>
      <c r="QBK1128" s="43"/>
      <c r="QBL1128" s="43"/>
      <c r="QBM1128" s="43"/>
      <c r="QBN1128" s="43"/>
      <c r="QBO1128" s="43"/>
      <c r="QBP1128" s="43"/>
      <c r="QBQ1128" s="43"/>
      <c r="QBR1128" s="43"/>
      <c r="QBS1128" s="43"/>
      <c r="QBT1128" s="43"/>
      <c r="QBU1128" s="43"/>
      <c r="QBV1128" s="43"/>
      <c r="QBW1128" s="43"/>
      <c r="QBX1128" s="43"/>
      <c r="QBY1128" s="43"/>
      <c r="QBZ1128" s="43"/>
      <c r="QCA1128" s="43"/>
      <c r="QCB1128" s="43"/>
      <c r="QCC1128" s="43"/>
      <c r="QCD1128" s="43"/>
      <c r="QCE1128" s="43"/>
      <c r="QCF1128" s="43"/>
      <c r="QCG1128" s="43"/>
      <c r="QCH1128" s="43"/>
      <c r="QCI1128" s="43"/>
      <c r="QCJ1128" s="43"/>
      <c r="QCK1128" s="43"/>
      <c r="QCL1128" s="43"/>
      <c r="QCM1128" s="43"/>
      <c r="QCN1128" s="43"/>
      <c r="QCO1128" s="43"/>
      <c r="QCP1128" s="43"/>
      <c r="QCQ1128" s="43"/>
      <c r="QCR1128" s="43"/>
      <c r="QCS1128" s="43"/>
      <c r="QCT1128" s="43"/>
      <c r="QCU1128" s="43"/>
      <c r="QCV1128" s="43"/>
      <c r="QCW1128" s="43"/>
      <c r="QCX1128" s="43"/>
      <c r="QCY1128" s="43"/>
      <c r="QCZ1128" s="43"/>
      <c r="QDA1128" s="43"/>
      <c r="QDB1128" s="43"/>
      <c r="QDC1128" s="43"/>
      <c r="QDD1128" s="43"/>
      <c r="QDE1128" s="43"/>
      <c r="QDF1128" s="43"/>
      <c r="QDG1128" s="43"/>
      <c r="QDH1128" s="43"/>
      <c r="QDI1128" s="43"/>
      <c r="QDJ1128" s="43"/>
      <c r="QDK1128" s="43"/>
      <c r="QDL1128" s="43"/>
      <c r="QDM1128" s="43"/>
      <c r="QDN1128" s="43"/>
      <c r="QDO1128" s="43"/>
      <c r="QDP1128" s="43"/>
      <c r="QDQ1128" s="43"/>
      <c r="QDR1128" s="43"/>
      <c r="QDS1128" s="43"/>
      <c r="QDT1128" s="43"/>
      <c r="QDU1128" s="43"/>
      <c r="QDV1128" s="43"/>
      <c r="QDW1128" s="43"/>
      <c r="QDX1128" s="43"/>
      <c r="QDY1128" s="43"/>
      <c r="QDZ1128" s="43"/>
      <c r="QEA1128" s="43"/>
      <c r="QEB1128" s="43"/>
      <c r="QEC1128" s="43"/>
      <c r="QED1128" s="43"/>
      <c r="QEE1128" s="43"/>
      <c r="QEF1128" s="43"/>
      <c r="QEG1128" s="43"/>
      <c r="QEH1128" s="43"/>
      <c r="QEI1128" s="43"/>
      <c r="QEJ1128" s="43"/>
      <c r="QEK1128" s="43"/>
      <c r="QEL1128" s="43"/>
      <c r="QEM1128" s="43"/>
      <c r="QEN1128" s="43"/>
      <c r="QEO1128" s="43"/>
      <c r="QEP1128" s="43"/>
      <c r="QEQ1128" s="43"/>
      <c r="QER1128" s="43"/>
      <c r="QES1128" s="43"/>
      <c r="QET1128" s="43"/>
      <c r="QEU1128" s="43"/>
      <c r="QEV1128" s="43"/>
      <c r="QEW1128" s="43"/>
      <c r="QEX1128" s="43"/>
      <c r="QEY1128" s="43"/>
      <c r="QEZ1128" s="43"/>
      <c r="QFA1128" s="43"/>
      <c r="QFB1128" s="43"/>
      <c r="QFC1128" s="43"/>
      <c r="QFD1128" s="43"/>
      <c r="QFE1128" s="43"/>
      <c r="QFF1128" s="43"/>
      <c r="QFG1128" s="43"/>
      <c r="QFH1128" s="43"/>
      <c r="QFI1128" s="43"/>
      <c r="QFJ1128" s="43"/>
      <c r="QFK1128" s="43"/>
      <c r="QFL1128" s="43"/>
      <c r="QFM1128" s="43"/>
      <c r="QFN1128" s="43"/>
      <c r="QFO1128" s="43"/>
      <c r="QFP1128" s="43"/>
      <c r="QFQ1128" s="43"/>
      <c r="QFR1128" s="43"/>
      <c r="QFS1128" s="43"/>
      <c r="QFT1128" s="43"/>
      <c r="QFU1128" s="43"/>
      <c r="QFV1128" s="43"/>
      <c r="QFW1128" s="43"/>
      <c r="QFX1128" s="43"/>
      <c r="QFY1128" s="43"/>
      <c r="QFZ1128" s="43"/>
      <c r="QGA1128" s="43"/>
      <c r="QGB1128" s="43"/>
      <c r="QGC1128" s="43"/>
      <c r="QGD1128" s="43"/>
      <c r="QGE1128" s="43"/>
      <c r="QGF1128" s="43"/>
      <c r="QGG1128" s="43"/>
      <c r="QGH1128" s="43"/>
      <c r="QGI1128" s="43"/>
      <c r="QGJ1128" s="43"/>
      <c r="QGK1128" s="43"/>
      <c r="QGL1128" s="43"/>
      <c r="QGM1128" s="43"/>
      <c r="QGN1128" s="43"/>
      <c r="QGO1128" s="43"/>
      <c r="QGP1128" s="43"/>
      <c r="QGQ1128" s="43"/>
      <c r="QGR1128" s="43"/>
      <c r="QGS1128" s="43"/>
      <c r="QGT1128" s="43"/>
      <c r="QGU1128" s="43"/>
      <c r="QGV1128" s="43"/>
      <c r="QGW1128" s="43"/>
      <c r="QGX1128" s="43"/>
      <c r="QGY1128" s="43"/>
      <c r="QGZ1128" s="43"/>
      <c r="QHA1128" s="43"/>
      <c r="QHB1128" s="43"/>
      <c r="QHC1128" s="43"/>
      <c r="QHD1128" s="43"/>
      <c r="QHE1128" s="43"/>
      <c r="QHF1128" s="43"/>
      <c r="QHG1128" s="43"/>
      <c r="QHH1128" s="43"/>
      <c r="QHI1128" s="43"/>
      <c r="QHJ1128" s="43"/>
      <c r="QHK1128" s="43"/>
      <c r="QHL1128" s="43"/>
      <c r="QHM1128" s="43"/>
      <c r="QHN1128" s="43"/>
      <c r="QHO1128" s="43"/>
      <c r="QHP1128" s="43"/>
      <c r="QHQ1128" s="43"/>
      <c r="QHR1128" s="43"/>
      <c r="QHS1128" s="43"/>
      <c r="QHT1128" s="43"/>
      <c r="QHU1128" s="43"/>
      <c r="QHV1128" s="43"/>
      <c r="QHW1128" s="43"/>
      <c r="QHX1128" s="43"/>
      <c r="QHY1128" s="43"/>
      <c r="QHZ1128" s="43"/>
      <c r="QIA1128" s="43"/>
      <c r="QIB1128" s="43"/>
      <c r="QIC1128" s="43"/>
      <c r="QID1128" s="43"/>
      <c r="QIE1128" s="43"/>
      <c r="QIF1128" s="43"/>
      <c r="QIG1128" s="43"/>
      <c r="QIH1128" s="43"/>
      <c r="QII1128" s="43"/>
      <c r="QIJ1128" s="43"/>
      <c r="QIK1128" s="43"/>
      <c r="QIL1128" s="43"/>
      <c r="QIM1128" s="43"/>
      <c r="QIN1128" s="43"/>
      <c r="QIO1128" s="43"/>
      <c r="QIP1128" s="43"/>
      <c r="QIQ1128" s="43"/>
      <c r="QIR1128" s="43"/>
      <c r="QIS1128" s="43"/>
      <c r="QIT1128" s="43"/>
      <c r="QIU1128" s="43"/>
      <c r="QIV1128" s="43"/>
      <c r="QIW1128" s="43"/>
      <c r="QIX1128" s="43"/>
      <c r="QIY1128" s="43"/>
      <c r="QIZ1128" s="43"/>
      <c r="QJA1128" s="43"/>
      <c r="QJB1128" s="43"/>
      <c r="QJC1128" s="43"/>
      <c r="QJD1128" s="43"/>
      <c r="QJE1128" s="43"/>
      <c r="QJF1128" s="43"/>
      <c r="QJG1128" s="43"/>
      <c r="QJH1128" s="43"/>
      <c r="QJI1128" s="43"/>
      <c r="QJJ1128" s="43"/>
      <c r="QJK1128" s="43"/>
      <c r="QJL1128" s="43"/>
      <c r="QJM1128" s="43"/>
      <c r="QJN1128" s="43"/>
      <c r="QJO1128" s="43"/>
      <c r="QJP1128" s="43"/>
      <c r="QJQ1128" s="43"/>
      <c r="QJR1128" s="43"/>
      <c r="QJS1128" s="43"/>
      <c r="QJT1128" s="43"/>
      <c r="QJU1128" s="43"/>
      <c r="QJV1128" s="43"/>
      <c r="QJW1128" s="43"/>
      <c r="QJX1128" s="43"/>
      <c r="QJY1128" s="43"/>
      <c r="QJZ1128" s="43"/>
      <c r="QKA1128" s="43"/>
      <c r="QKB1128" s="43"/>
      <c r="QKC1128" s="43"/>
      <c r="QKD1128" s="43"/>
      <c r="QKE1128" s="43"/>
      <c r="QKF1128" s="43"/>
      <c r="QKG1128" s="43"/>
      <c r="QKH1128" s="43"/>
      <c r="QKI1128" s="43"/>
      <c r="QKJ1128" s="43"/>
      <c r="QKK1128" s="43"/>
      <c r="QKL1128" s="43"/>
      <c r="QKM1128" s="43"/>
      <c r="QKN1128" s="43"/>
      <c r="QKO1128" s="43"/>
      <c r="QKP1128" s="43"/>
      <c r="QKQ1128" s="43"/>
      <c r="QKR1128" s="43"/>
      <c r="QKS1128" s="43"/>
      <c r="QKT1128" s="43"/>
      <c r="QKU1128" s="43"/>
      <c r="QKV1128" s="43"/>
      <c r="QKW1128" s="43"/>
      <c r="QKX1128" s="43"/>
      <c r="QKY1128" s="43"/>
      <c r="QKZ1128" s="43"/>
      <c r="QLA1128" s="43"/>
      <c r="QLB1128" s="43"/>
      <c r="QLC1128" s="43"/>
      <c r="QLD1128" s="43"/>
      <c r="QLE1128" s="43"/>
      <c r="QLF1128" s="43"/>
      <c r="QLG1128" s="43"/>
      <c r="QLH1128" s="43"/>
      <c r="QLI1128" s="43"/>
      <c r="QLJ1128" s="43"/>
      <c r="QLK1128" s="43"/>
      <c r="QLL1128" s="43"/>
      <c r="QLM1128" s="43"/>
      <c r="QLN1128" s="43"/>
      <c r="QLO1128" s="43"/>
      <c r="QLP1128" s="43"/>
      <c r="QLQ1128" s="43"/>
      <c r="QLR1128" s="43"/>
      <c r="QLS1128" s="43"/>
      <c r="QLT1128" s="43"/>
      <c r="QLU1128" s="43"/>
      <c r="QLV1128" s="43"/>
      <c r="QLW1128" s="43"/>
      <c r="QLX1128" s="43"/>
      <c r="QLY1128" s="43"/>
      <c r="QLZ1128" s="43"/>
      <c r="QMA1128" s="43"/>
      <c r="QMB1128" s="43"/>
      <c r="QMC1128" s="43"/>
      <c r="QMD1128" s="43"/>
      <c r="QME1128" s="43"/>
      <c r="QMF1128" s="43"/>
      <c r="QMG1128" s="43"/>
      <c r="QMH1128" s="43"/>
      <c r="QMI1128" s="43"/>
      <c r="QMJ1128" s="43"/>
      <c r="QMK1128" s="43"/>
      <c r="QML1128" s="43"/>
      <c r="QMM1128" s="43"/>
      <c r="QMN1128" s="43"/>
      <c r="QMO1128" s="43"/>
      <c r="QMP1128" s="43"/>
      <c r="QMQ1128" s="43"/>
      <c r="QMR1128" s="43"/>
      <c r="QMS1128" s="43"/>
      <c r="QMT1128" s="43"/>
      <c r="QMU1128" s="43"/>
      <c r="QMV1128" s="43"/>
      <c r="QMW1128" s="43"/>
      <c r="QMX1128" s="43"/>
      <c r="QMY1128" s="43"/>
      <c r="QMZ1128" s="43"/>
      <c r="QNA1128" s="43"/>
      <c r="QNB1128" s="43"/>
      <c r="QNC1128" s="43"/>
      <c r="QND1128" s="43"/>
      <c r="QNE1128" s="43"/>
      <c r="QNF1128" s="43"/>
      <c r="QNG1128" s="43"/>
      <c r="QNH1128" s="43"/>
      <c r="QNI1128" s="43"/>
      <c r="QNJ1128" s="43"/>
      <c r="QNK1128" s="43"/>
      <c r="QNL1128" s="43"/>
      <c r="QNM1128" s="43"/>
      <c r="QNN1128" s="43"/>
      <c r="QNO1128" s="43"/>
      <c r="QNP1128" s="43"/>
      <c r="QNQ1128" s="43"/>
      <c r="QNR1128" s="43"/>
      <c r="QNS1128" s="43"/>
      <c r="QNT1128" s="43"/>
      <c r="QNU1128" s="43"/>
      <c r="QNV1128" s="43"/>
      <c r="QNW1128" s="43"/>
      <c r="QNX1128" s="43"/>
      <c r="QNY1128" s="43"/>
      <c r="QNZ1128" s="43"/>
      <c r="QOA1128" s="43"/>
      <c r="QOB1128" s="43"/>
      <c r="QOC1128" s="43"/>
      <c r="QOD1128" s="43"/>
      <c r="QOE1128" s="43"/>
      <c r="QOF1128" s="43"/>
      <c r="QOG1128" s="43"/>
      <c r="QOH1128" s="43"/>
      <c r="QOI1128" s="43"/>
      <c r="QOJ1128" s="43"/>
      <c r="QOK1128" s="43"/>
      <c r="QOL1128" s="43"/>
      <c r="QOM1128" s="43"/>
      <c r="QON1128" s="43"/>
      <c r="QOO1128" s="43"/>
      <c r="QOP1128" s="43"/>
      <c r="QOQ1128" s="43"/>
      <c r="QOR1128" s="43"/>
      <c r="QOS1128" s="43"/>
      <c r="QOT1128" s="43"/>
      <c r="QOU1128" s="43"/>
      <c r="QOV1128" s="43"/>
      <c r="QOW1128" s="43"/>
      <c r="QOX1128" s="43"/>
      <c r="QOY1128" s="43"/>
      <c r="QOZ1128" s="43"/>
      <c r="QPA1128" s="43"/>
      <c r="QPB1128" s="43"/>
      <c r="QPC1128" s="43"/>
      <c r="QPD1128" s="43"/>
      <c r="QPE1128" s="43"/>
      <c r="QPF1128" s="43"/>
      <c r="QPG1128" s="43"/>
      <c r="QPH1128" s="43"/>
      <c r="QPI1128" s="43"/>
      <c r="QPJ1128" s="43"/>
      <c r="QPK1128" s="43"/>
      <c r="QPL1128" s="43"/>
      <c r="QPM1128" s="43"/>
      <c r="QPN1128" s="43"/>
      <c r="QPO1128" s="43"/>
      <c r="QPP1128" s="43"/>
      <c r="QPQ1128" s="43"/>
      <c r="QPR1128" s="43"/>
      <c r="QPS1128" s="43"/>
      <c r="QPT1128" s="43"/>
      <c r="QPU1128" s="43"/>
      <c r="QPV1128" s="43"/>
      <c r="QPW1128" s="43"/>
      <c r="QPX1128" s="43"/>
      <c r="QPY1128" s="43"/>
      <c r="QPZ1128" s="43"/>
      <c r="QQA1128" s="43"/>
      <c r="QQB1128" s="43"/>
      <c r="QQC1128" s="43"/>
      <c r="QQD1128" s="43"/>
      <c r="QQE1128" s="43"/>
      <c r="QQF1128" s="43"/>
      <c r="QQG1128" s="43"/>
      <c r="QQH1128" s="43"/>
      <c r="QQI1128" s="43"/>
      <c r="QQJ1128" s="43"/>
      <c r="QQK1128" s="43"/>
      <c r="QQL1128" s="43"/>
      <c r="QQM1128" s="43"/>
      <c r="QQN1128" s="43"/>
      <c r="QQO1128" s="43"/>
      <c r="QQP1128" s="43"/>
      <c r="QQQ1128" s="43"/>
      <c r="QQR1128" s="43"/>
      <c r="QQS1128" s="43"/>
      <c r="QQT1128" s="43"/>
      <c r="QQU1128" s="43"/>
      <c r="QQV1128" s="43"/>
      <c r="QQW1128" s="43"/>
      <c r="QQX1128" s="43"/>
      <c r="QQY1128" s="43"/>
      <c r="QQZ1128" s="43"/>
      <c r="QRA1128" s="43"/>
      <c r="QRB1128" s="43"/>
      <c r="QRC1128" s="43"/>
      <c r="QRD1128" s="43"/>
      <c r="QRE1128" s="43"/>
      <c r="QRF1128" s="43"/>
      <c r="QRG1128" s="43"/>
      <c r="QRH1128" s="43"/>
      <c r="QRI1128" s="43"/>
      <c r="QRJ1128" s="43"/>
      <c r="QRK1128" s="43"/>
      <c r="QRL1128" s="43"/>
      <c r="QRM1128" s="43"/>
      <c r="QRN1128" s="43"/>
      <c r="QRO1128" s="43"/>
      <c r="QRP1128" s="43"/>
      <c r="QRQ1128" s="43"/>
      <c r="QRR1128" s="43"/>
      <c r="QRS1128" s="43"/>
      <c r="QRT1128" s="43"/>
      <c r="QRU1128" s="43"/>
      <c r="QRV1128" s="43"/>
      <c r="QRW1128" s="43"/>
      <c r="QRX1128" s="43"/>
      <c r="QRY1128" s="43"/>
      <c r="QRZ1128" s="43"/>
      <c r="QSA1128" s="43"/>
      <c r="QSB1128" s="43"/>
      <c r="QSC1128" s="43"/>
      <c r="QSD1128" s="43"/>
      <c r="QSE1128" s="43"/>
      <c r="QSF1128" s="43"/>
      <c r="QSG1128" s="43"/>
      <c r="QSH1128" s="43"/>
      <c r="QSI1128" s="43"/>
      <c r="QSJ1128" s="43"/>
      <c r="QSK1128" s="43"/>
      <c r="QSL1128" s="43"/>
      <c r="QSM1128" s="43"/>
      <c r="QSN1128" s="43"/>
      <c r="QSO1128" s="43"/>
      <c r="QSP1128" s="43"/>
      <c r="QSQ1128" s="43"/>
      <c r="QSR1128" s="43"/>
      <c r="QSS1128" s="43"/>
      <c r="QST1128" s="43"/>
      <c r="QSU1128" s="43"/>
      <c r="QSV1128" s="43"/>
      <c r="QSW1128" s="43"/>
      <c r="QSX1128" s="43"/>
      <c r="QSY1128" s="43"/>
      <c r="QSZ1128" s="43"/>
      <c r="QTA1128" s="43"/>
      <c r="QTB1128" s="43"/>
      <c r="QTC1128" s="43"/>
      <c r="QTD1128" s="43"/>
      <c r="QTE1128" s="43"/>
      <c r="QTF1128" s="43"/>
      <c r="QTG1128" s="43"/>
      <c r="QTH1128" s="43"/>
      <c r="QTI1128" s="43"/>
      <c r="QTJ1128" s="43"/>
      <c r="QTK1128" s="43"/>
      <c r="QTL1128" s="43"/>
      <c r="QTM1128" s="43"/>
      <c r="QTN1128" s="43"/>
      <c r="QTO1128" s="43"/>
      <c r="QTP1128" s="43"/>
      <c r="QTQ1128" s="43"/>
      <c r="QTR1128" s="43"/>
      <c r="QTS1128" s="43"/>
      <c r="QTT1128" s="43"/>
      <c r="QTU1128" s="43"/>
      <c r="QTV1128" s="43"/>
      <c r="QTW1128" s="43"/>
      <c r="QTX1128" s="43"/>
      <c r="QTY1128" s="43"/>
      <c r="QTZ1128" s="43"/>
      <c r="QUA1128" s="43"/>
      <c r="QUB1128" s="43"/>
      <c r="QUC1128" s="43"/>
      <c r="QUD1128" s="43"/>
      <c r="QUE1128" s="43"/>
      <c r="QUF1128" s="43"/>
      <c r="QUG1128" s="43"/>
      <c r="QUH1128" s="43"/>
      <c r="QUI1128" s="43"/>
      <c r="QUJ1128" s="43"/>
      <c r="QUK1128" s="43"/>
      <c r="QUL1128" s="43"/>
      <c r="QUM1128" s="43"/>
      <c r="QUN1128" s="43"/>
      <c r="QUO1128" s="43"/>
      <c r="QUP1128" s="43"/>
      <c r="QUQ1128" s="43"/>
      <c r="QUR1128" s="43"/>
      <c r="QUS1128" s="43"/>
      <c r="QUT1128" s="43"/>
      <c r="QUU1128" s="43"/>
      <c r="QUV1128" s="43"/>
      <c r="QUW1128" s="43"/>
      <c r="QUX1128" s="43"/>
      <c r="QUY1128" s="43"/>
      <c r="QUZ1128" s="43"/>
      <c r="QVA1128" s="43"/>
      <c r="QVB1128" s="43"/>
      <c r="QVC1128" s="43"/>
      <c r="QVD1128" s="43"/>
      <c r="QVE1128" s="43"/>
      <c r="QVF1128" s="43"/>
      <c r="QVG1128" s="43"/>
      <c r="QVH1128" s="43"/>
      <c r="QVI1128" s="43"/>
      <c r="QVJ1128" s="43"/>
      <c r="QVK1128" s="43"/>
      <c r="QVL1128" s="43"/>
      <c r="QVM1128" s="43"/>
      <c r="QVN1128" s="43"/>
      <c r="QVO1128" s="43"/>
      <c r="QVP1128" s="43"/>
      <c r="QVQ1128" s="43"/>
      <c r="QVR1128" s="43"/>
      <c r="QVS1128" s="43"/>
      <c r="QVT1128" s="43"/>
      <c r="QVU1128" s="43"/>
      <c r="QVV1128" s="43"/>
      <c r="QVW1128" s="43"/>
      <c r="QVX1128" s="43"/>
      <c r="QVY1128" s="43"/>
      <c r="QVZ1128" s="43"/>
      <c r="QWA1128" s="43"/>
      <c r="QWB1128" s="43"/>
      <c r="QWC1128" s="43"/>
      <c r="QWD1128" s="43"/>
      <c r="QWE1128" s="43"/>
      <c r="QWF1128" s="43"/>
      <c r="QWG1128" s="43"/>
      <c r="QWH1128" s="43"/>
      <c r="QWI1128" s="43"/>
      <c r="QWJ1128" s="43"/>
      <c r="QWK1128" s="43"/>
      <c r="QWL1128" s="43"/>
      <c r="QWM1128" s="43"/>
      <c r="QWN1128" s="43"/>
      <c r="QWO1128" s="43"/>
      <c r="QWP1128" s="43"/>
      <c r="QWQ1128" s="43"/>
      <c r="QWR1128" s="43"/>
      <c r="QWS1128" s="43"/>
      <c r="QWT1128" s="43"/>
      <c r="QWU1128" s="43"/>
      <c r="QWV1128" s="43"/>
      <c r="QWW1128" s="43"/>
      <c r="QWX1128" s="43"/>
      <c r="QWY1128" s="43"/>
      <c r="QWZ1128" s="43"/>
      <c r="QXA1128" s="43"/>
      <c r="QXB1128" s="43"/>
      <c r="QXC1128" s="43"/>
      <c r="QXD1128" s="43"/>
      <c r="QXE1128" s="43"/>
      <c r="QXF1128" s="43"/>
      <c r="QXG1128" s="43"/>
      <c r="QXH1128" s="43"/>
      <c r="QXI1128" s="43"/>
      <c r="QXJ1128" s="43"/>
      <c r="QXK1128" s="43"/>
      <c r="QXL1128" s="43"/>
      <c r="QXM1128" s="43"/>
      <c r="QXN1128" s="43"/>
      <c r="QXO1128" s="43"/>
      <c r="QXP1128" s="43"/>
      <c r="QXQ1128" s="43"/>
      <c r="QXR1128" s="43"/>
      <c r="QXS1128" s="43"/>
      <c r="QXT1128" s="43"/>
      <c r="QXU1128" s="43"/>
      <c r="QXV1128" s="43"/>
      <c r="QXW1128" s="43"/>
      <c r="QXX1128" s="43"/>
      <c r="QXY1128" s="43"/>
      <c r="QXZ1128" s="43"/>
      <c r="QYA1128" s="43"/>
      <c r="QYB1128" s="43"/>
      <c r="QYC1128" s="43"/>
      <c r="QYD1128" s="43"/>
      <c r="QYE1128" s="43"/>
      <c r="QYF1128" s="43"/>
      <c r="QYG1128" s="43"/>
      <c r="QYH1128" s="43"/>
      <c r="QYI1128" s="43"/>
      <c r="QYJ1128" s="43"/>
      <c r="QYK1128" s="43"/>
      <c r="QYL1128" s="43"/>
      <c r="QYM1128" s="43"/>
      <c r="QYN1128" s="43"/>
      <c r="QYO1128" s="43"/>
      <c r="QYP1128" s="43"/>
      <c r="QYQ1128" s="43"/>
      <c r="QYR1128" s="43"/>
      <c r="QYS1128" s="43"/>
      <c r="QYT1128" s="43"/>
      <c r="QYU1128" s="43"/>
      <c r="QYV1128" s="43"/>
      <c r="QYW1128" s="43"/>
      <c r="QYX1128" s="43"/>
      <c r="QYY1128" s="43"/>
      <c r="QYZ1128" s="43"/>
      <c r="QZA1128" s="43"/>
      <c r="QZB1128" s="43"/>
      <c r="QZC1128" s="43"/>
      <c r="QZD1128" s="43"/>
      <c r="QZE1128" s="43"/>
      <c r="QZF1128" s="43"/>
      <c r="QZG1128" s="43"/>
      <c r="QZH1128" s="43"/>
      <c r="QZI1128" s="43"/>
      <c r="QZJ1128" s="43"/>
      <c r="QZK1128" s="43"/>
      <c r="QZL1128" s="43"/>
      <c r="QZM1128" s="43"/>
      <c r="QZN1128" s="43"/>
      <c r="QZO1128" s="43"/>
      <c r="QZP1128" s="43"/>
      <c r="QZQ1128" s="43"/>
      <c r="QZR1128" s="43"/>
      <c r="QZS1128" s="43"/>
      <c r="QZT1128" s="43"/>
      <c r="QZU1128" s="43"/>
      <c r="QZV1128" s="43"/>
      <c r="QZW1128" s="43"/>
      <c r="QZX1128" s="43"/>
      <c r="QZY1128" s="43"/>
      <c r="QZZ1128" s="43"/>
      <c r="RAA1128" s="43"/>
      <c r="RAB1128" s="43"/>
      <c r="RAC1128" s="43"/>
      <c r="RAD1128" s="43"/>
      <c r="RAE1128" s="43"/>
      <c r="RAF1128" s="43"/>
      <c r="RAG1128" s="43"/>
      <c r="RAH1128" s="43"/>
      <c r="RAI1128" s="43"/>
      <c r="RAJ1128" s="43"/>
      <c r="RAK1128" s="43"/>
      <c r="RAL1128" s="43"/>
      <c r="RAM1128" s="43"/>
      <c r="RAN1128" s="43"/>
      <c r="RAO1128" s="43"/>
      <c r="RAP1128" s="43"/>
      <c r="RAQ1128" s="43"/>
      <c r="RAR1128" s="43"/>
      <c r="RAS1128" s="43"/>
      <c r="RAT1128" s="43"/>
      <c r="RAU1128" s="43"/>
      <c r="RAV1128" s="43"/>
      <c r="RAW1128" s="43"/>
      <c r="RAX1128" s="43"/>
      <c r="RAY1128" s="43"/>
      <c r="RAZ1128" s="43"/>
      <c r="RBA1128" s="43"/>
      <c r="RBB1128" s="43"/>
      <c r="RBC1128" s="43"/>
      <c r="RBD1128" s="43"/>
      <c r="RBE1128" s="43"/>
      <c r="RBF1128" s="43"/>
      <c r="RBG1128" s="43"/>
      <c r="RBH1128" s="43"/>
      <c r="RBI1128" s="43"/>
      <c r="RBJ1128" s="43"/>
      <c r="RBK1128" s="43"/>
      <c r="RBL1128" s="43"/>
      <c r="RBM1128" s="43"/>
      <c r="RBN1128" s="43"/>
      <c r="RBO1128" s="43"/>
      <c r="RBP1128" s="43"/>
      <c r="RBQ1128" s="43"/>
      <c r="RBR1128" s="43"/>
      <c r="RBS1128" s="43"/>
      <c r="RBT1128" s="43"/>
      <c r="RBU1128" s="43"/>
      <c r="RBV1128" s="43"/>
      <c r="RBW1128" s="43"/>
      <c r="RBX1128" s="43"/>
      <c r="RBY1128" s="43"/>
      <c r="RBZ1128" s="43"/>
      <c r="RCA1128" s="43"/>
      <c r="RCB1128" s="43"/>
      <c r="RCC1128" s="43"/>
      <c r="RCD1128" s="43"/>
      <c r="RCE1128" s="43"/>
      <c r="RCF1128" s="43"/>
      <c r="RCG1128" s="43"/>
      <c r="RCH1128" s="43"/>
      <c r="RCI1128" s="43"/>
      <c r="RCJ1128" s="43"/>
      <c r="RCK1128" s="43"/>
      <c r="RCL1128" s="43"/>
      <c r="RCM1128" s="43"/>
      <c r="RCN1128" s="43"/>
      <c r="RCO1128" s="43"/>
      <c r="RCP1128" s="43"/>
      <c r="RCQ1128" s="43"/>
      <c r="RCR1128" s="43"/>
      <c r="RCS1128" s="43"/>
      <c r="RCT1128" s="43"/>
      <c r="RCU1128" s="43"/>
      <c r="RCV1128" s="43"/>
      <c r="RCW1128" s="43"/>
      <c r="RCX1128" s="43"/>
      <c r="RCY1128" s="43"/>
      <c r="RCZ1128" s="43"/>
      <c r="RDA1128" s="43"/>
      <c r="RDB1128" s="43"/>
      <c r="RDC1128" s="43"/>
      <c r="RDD1128" s="43"/>
      <c r="RDE1128" s="43"/>
      <c r="RDF1128" s="43"/>
      <c r="RDG1128" s="43"/>
      <c r="RDH1128" s="43"/>
      <c r="RDI1128" s="43"/>
      <c r="RDJ1128" s="43"/>
      <c r="RDK1128" s="43"/>
      <c r="RDL1128" s="43"/>
      <c r="RDM1128" s="43"/>
      <c r="RDN1128" s="43"/>
      <c r="RDO1128" s="43"/>
      <c r="RDP1128" s="43"/>
      <c r="RDQ1128" s="43"/>
      <c r="RDR1128" s="43"/>
      <c r="RDS1128" s="43"/>
      <c r="RDT1128" s="43"/>
      <c r="RDU1128" s="43"/>
      <c r="RDV1128" s="43"/>
      <c r="RDW1128" s="43"/>
      <c r="RDX1128" s="43"/>
      <c r="RDY1128" s="43"/>
      <c r="RDZ1128" s="43"/>
      <c r="REA1128" s="43"/>
      <c r="REB1128" s="43"/>
      <c r="REC1128" s="43"/>
      <c r="RED1128" s="43"/>
      <c r="REE1128" s="43"/>
      <c r="REF1128" s="43"/>
      <c r="REG1128" s="43"/>
      <c r="REH1128" s="43"/>
      <c r="REI1128" s="43"/>
      <c r="REJ1128" s="43"/>
      <c r="REK1128" s="43"/>
      <c r="REL1128" s="43"/>
      <c r="REM1128" s="43"/>
      <c r="REN1128" s="43"/>
      <c r="REO1128" s="43"/>
      <c r="REP1128" s="43"/>
      <c r="REQ1128" s="43"/>
      <c r="RER1128" s="43"/>
      <c r="RES1128" s="43"/>
      <c r="RET1128" s="43"/>
      <c r="REU1128" s="43"/>
      <c r="REV1128" s="43"/>
      <c r="REW1128" s="43"/>
      <c r="REX1128" s="43"/>
      <c r="REY1128" s="43"/>
      <c r="REZ1128" s="43"/>
      <c r="RFA1128" s="43"/>
      <c r="RFB1128" s="43"/>
      <c r="RFC1128" s="43"/>
      <c r="RFD1128" s="43"/>
      <c r="RFE1128" s="43"/>
      <c r="RFF1128" s="43"/>
      <c r="RFG1128" s="43"/>
      <c r="RFH1128" s="43"/>
      <c r="RFI1128" s="43"/>
      <c r="RFJ1128" s="43"/>
      <c r="RFK1128" s="43"/>
      <c r="RFL1128" s="43"/>
      <c r="RFM1128" s="43"/>
      <c r="RFN1128" s="43"/>
      <c r="RFO1128" s="43"/>
      <c r="RFP1128" s="43"/>
      <c r="RFQ1128" s="43"/>
      <c r="RFR1128" s="43"/>
      <c r="RFS1128" s="43"/>
      <c r="RFT1128" s="43"/>
      <c r="RFU1128" s="43"/>
      <c r="RFV1128" s="43"/>
      <c r="RFW1128" s="43"/>
      <c r="RFX1128" s="43"/>
      <c r="RFY1128" s="43"/>
      <c r="RFZ1128" s="43"/>
      <c r="RGA1128" s="43"/>
      <c r="RGB1128" s="43"/>
      <c r="RGC1128" s="43"/>
      <c r="RGD1128" s="43"/>
      <c r="RGE1128" s="43"/>
      <c r="RGF1128" s="43"/>
      <c r="RGG1128" s="43"/>
      <c r="RGH1128" s="43"/>
      <c r="RGI1128" s="43"/>
      <c r="RGJ1128" s="43"/>
      <c r="RGK1128" s="43"/>
      <c r="RGL1128" s="43"/>
      <c r="RGM1128" s="43"/>
      <c r="RGN1128" s="43"/>
      <c r="RGO1128" s="43"/>
      <c r="RGP1128" s="43"/>
      <c r="RGQ1128" s="43"/>
      <c r="RGR1128" s="43"/>
      <c r="RGS1128" s="43"/>
      <c r="RGT1128" s="43"/>
      <c r="RGU1128" s="43"/>
      <c r="RGV1128" s="43"/>
      <c r="RGW1128" s="43"/>
      <c r="RGX1128" s="43"/>
      <c r="RGY1128" s="43"/>
      <c r="RGZ1128" s="43"/>
      <c r="RHA1128" s="43"/>
      <c r="RHB1128" s="43"/>
      <c r="RHC1128" s="43"/>
      <c r="RHD1128" s="43"/>
      <c r="RHE1128" s="43"/>
      <c r="RHF1128" s="43"/>
      <c r="RHG1128" s="43"/>
      <c r="RHH1128" s="43"/>
      <c r="RHI1128" s="43"/>
      <c r="RHJ1128" s="43"/>
      <c r="RHK1128" s="43"/>
      <c r="RHL1128" s="43"/>
      <c r="RHM1128" s="43"/>
      <c r="RHN1128" s="43"/>
      <c r="RHO1128" s="43"/>
      <c r="RHP1128" s="43"/>
      <c r="RHQ1128" s="43"/>
      <c r="RHR1128" s="43"/>
      <c r="RHS1128" s="43"/>
      <c r="RHT1128" s="43"/>
      <c r="RHU1128" s="43"/>
      <c r="RHV1128" s="43"/>
      <c r="RHW1128" s="43"/>
      <c r="RHX1128" s="43"/>
      <c r="RHY1128" s="43"/>
      <c r="RHZ1128" s="43"/>
      <c r="RIA1128" s="43"/>
      <c r="RIB1128" s="43"/>
      <c r="RIC1128" s="43"/>
      <c r="RID1128" s="43"/>
      <c r="RIE1128" s="43"/>
      <c r="RIF1128" s="43"/>
      <c r="RIG1128" s="43"/>
      <c r="RIH1128" s="43"/>
      <c r="RII1128" s="43"/>
      <c r="RIJ1128" s="43"/>
      <c r="RIK1128" s="43"/>
      <c r="RIL1128" s="43"/>
      <c r="RIM1128" s="43"/>
      <c r="RIN1128" s="43"/>
      <c r="RIO1128" s="43"/>
      <c r="RIP1128" s="43"/>
      <c r="RIQ1128" s="43"/>
      <c r="RIR1128" s="43"/>
      <c r="RIS1128" s="43"/>
      <c r="RIT1128" s="43"/>
      <c r="RIU1128" s="43"/>
      <c r="RIV1128" s="43"/>
      <c r="RIW1128" s="43"/>
      <c r="RIX1128" s="43"/>
      <c r="RIY1128" s="43"/>
      <c r="RIZ1128" s="43"/>
      <c r="RJA1128" s="43"/>
      <c r="RJB1128" s="43"/>
      <c r="RJC1128" s="43"/>
      <c r="RJD1128" s="43"/>
      <c r="RJE1128" s="43"/>
      <c r="RJF1128" s="43"/>
      <c r="RJG1128" s="43"/>
      <c r="RJH1128" s="43"/>
      <c r="RJI1128" s="43"/>
      <c r="RJJ1128" s="43"/>
      <c r="RJK1128" s="43"/>
      <c r="RJL1128" s="43"/>
      <c r="RJM1128" s="43"/>
      <c r="RJN1128" s="43"/>
      <c r="RJO1128" s="43"/>
      <c r="RJP1128" s="43"/>
      <c r="RJQ1128" s="43"/>
      <c r="RJR1128" s="43"/>
      <c r="RJS1128" s="43"/>
      <c r="RJT1128" s="43"/>
      <c r="RJU1128" s="43"/>
      <c r="RJV1128" s="43"/>
      <c r="RJW1128" s="43"/>
      <c r="RJX1128" s="43"/>
      <c r="RJY1128" s="43"/>
      <c r="RJZ1128" s="43"/>
      <c r="RKA1128" s="43"/>
      <c r="RKB1128" s="43"/>
      <c r="RKC1128" s="43"/>
      <c r="RKD1128" s="43"/>
      <c r="RKE1128" s="43"/>
      <c r="RKF1128" s="43"/>
      <c r="RKG1128" s="43"/>
      <c r="RKH1128" s="43"/>
      <c r="RKI1128" s="43"/>
      <c r="RKJ1128" s="43"/>
      <c r="RKK1128" s="43"/>
      <c r="RKL1128" s="43"/>
      <c r="RKM1128" s="43"/>
      <c r="RKN1128" s="43"/>
      <c r="RKO1128" s="43"/>
      <c r="RKP1128" s="43"/>
      <c r="RKQ1128" s="43"/>
      <c r="RKR1128" s="43"/>
      <c r="RKS1128" s="43"/>
      <c r="RKT1128" s="43"/>
      <c r="RKU1128" s="43"/>
      <c r="RKV1128" s="43"/>
      <c r="RKW1128" s="43"/>
      <c r="RKX1128" s="43"/>
      <c r="RKY1128" s="43"/>
      <c r="RKZ1128" s="43"/>
      <c r="RLA1128" s="43"/>
      <c r="RLB1128" s="43"/>
      <c r="RLC1128" s="43"/>
      <c r="RLD1128" s="43"/>
      <c r="RLE1128" s="43"/>
      <c r="RLF1128" s="43"/>
      <c r="RLG1128" s="43"/>
      <c r="RLH1128" s="43"/>
      <c r="RLI1128" s="43"/>
      <c r="RLJ1128" s="43"/>
      <c r="RLK1128" s="43"/>
      <c r="RLL1128" s="43"/>
      <c r="RLM1128" s="43"/>
      <c r="RLN1128" s="43"/>
      <c r="RLO1128" s="43"/>
      <c r="RLP1128" s="43"/>
      <c r="RLQ1128" s="43"/>
      <c r="RLR1128" s="43"/>
      <c r="RLS1128" s="43"/>
      <c r="RLT1128" s="43"/>
      <c r="RLU1128" s="43"/>
      <c r="RLV1128" s="43"/>
      <c r="RLW1128" s="43"/>
      <c r="RLX1128" s="43"/>
      <c r="RLY1128" s="43"/>
      <c r="RLZ1128" s="43"/>
      <c r="RMA1128" s="43"/>
      <c r="RMB1128" s="43"/>
      <c r="RMC1128" s="43"/>
      <c r="RMD1128" s="43"/>
      <c r="RME1128" s="43"/>
      <c r="RMF1128" s="43"/>
      <c r="RMG1128" s="43"/>
      <c r="RMH1128" s="43"/>
      <c r="RMI1128" s="43"/>
      <c r="RMJ1128" s="43"/>
      <c r="RMK1128" s="43"/>
      <c r="RML1128" s="43"/>
      <c r="RMM1128" s="43"/>
      <c r="RMN1128" s="43"/>
      <c r="RMO1128" s="43"/>
      <c r="RMP1128" s="43"/>
      <c r="RMQ1128" s="43"/>
      <c r="RMR1128" s="43"/>
      <c r="RMS1128" s="43"/>
      <c r="RMT1128" s="43"/>
      <c r="RMU1128" s="43"/>
      <c r="RMV1128" s="43"/>
      <c r="RMW1128" s="43"/>
      <c r="RMX1128" s="43"/>
      <c r="RMY1128" s="43"/>
      <c r="RMZ1128" s="43"/>
      <c r="RNA1128" s="43"/>
      <c r="RNB1128" s="43"/>
      <c r="RNC1128" s="43"/>
      <c r="RND1128" s="43"/>
      <c r="RNE1128" s="43"/>
      <c r="RNF1128" s="43"/>
      <c r="RNG1128" s="43"/>
      <c r="RNH1128" s="43"/>
      <c r="RNI1128" s="43"/>
      <c r="RNJ1128" s="43"/>
      <c r="RNK1128" s="43"/>
      <c r="RNL1128" s="43"/>
      <c r="RNM1128" s="43"/>
      <c r="RNN1128" s="43"/>
      <c r="RNO1128" s="43"/>
      <c r="RNP1128" s="43"/>
      <c r="RNQ1128" s="43"/>
      <c r="RNR1128" s="43"/>
      <c r="RNS1128" s="43"/>
      <c r="RNT1128" s="43"/>
      <c r="RNU1128" s="43"/>
      <c r="RNV1128" s="43"/>
      <c r="RNW1128" s="43"/>
      <c r="RNX1128" s="43"/>
      <c r="RNY1128" s="43"/>
      <c r="RNZ1128" s="43"/>
      <c r="ROA1128" s="43"/>
      <c r="ROB1128" s="43"/>
      <c r="ROC1128" s="43"/>
      <c r="ROD1128" s="43"/>
      <c r="ROE1128" s="43"/>
      <c r="ROF1128" s="43"/>
      <c r="ROG1128" s="43"/>
      <c r="ROH1128" s="43"/>
      <c r="ROI1128" s="43"/>
      <c r="ROJ1128" s="43"/>
      <c r="ROK1128" s="43"/>
      <c r="ROL1128" s="43"/>
      <c r="ROM1128" s="43"/>
      <c r="RON1128" s="43"/>
      <c r="ROO1128" s="43"/>
      <c r="ROP1128" s="43"/>
      <c r="ROQ1128" s="43"/>
      <c r="ROR1128" s="43"/>
      <c r="ROS1128" s="43"/>
      <c r="ROT1128" s="43"/>
      <c r="ROU1128" s="43"/>
      <c r="ROV1128" s="43"/>
      <c r="ROW1128" s="43"/>
      <c r="ROX1128" s="43"/>
      <c r="ROY1128" s="43"/>
      <c r="ROZ1128" s="43"/>
      <c r="RPA1128" s="43"/>
      <c r="RPB1128" s="43"/>
      <c r="RPC1128" s="43"/>
      <c r="RPD1128" s="43"/>
      <c r="RPE1128" s="43"/>
      <c r="RPF1128" s="43"/>
      <c r="RPG1128" s="43"/>
      <c r="RPH1128" s="43"/>
      <c r="RPI1128" s="43"/>
      <c r="RPJ1128" s="43"/>
      <c r="RPK1128" s="43"/>
      <c r="RPL1128" s="43"/>
      <c r="RPM1128" s="43"/>
      <c r="RPN1128" s="43"/>
      <c r="RPO1128" s="43"/>
      <c r="RPP1128" s="43"/>
      <c r="RPQ1128" s="43"/>
      <c r="RPR1128" s="43"/>
      <c r="RPS1128" s="43"/>
      <c r="RPT1128" s="43"/>
      <c r="RPU1128" s="43"/>
      <c r="RPV1128" s="43"/>
      <c r="RPW1128" s="43"/>
      <c r="RPX1128" s="43"/>
      <c r="RPY1128" s="43"/>
      <c r="RPZ1128" s="43"/>
      <c r="RQA1128" s="43"/>
      <c r="RQB1128" s="43"/>
      <c r="RQC1128" s="43"/>
      <c r="RQD1128" s="43"/>
      <c r="RQE1128" s="43"/>
      <c r="RQF1128" s="43"/>
      <c r="RQG1128" s="43"/>
      <c r="RQH1128" s="43"/>
      <c r="RQI1128" s="43"/>
      <c r="RQJ1128" s="43"/>
      <c r="RQK1128" s="43"/>
      <c r="RQL1128" s="43"/>
      <c r="RQM1128" s="43"/>
      <c r="RQN1128" s="43"/>
      <c r="RQO1128" s="43"/>
      <c r="RQP1128" s="43"/>
      <c r="RQQ1128" s="43"/>
      <c r="RQR1128" s="43"/>
      <c r="RQS1128" s="43"/>
      <c r="RQT1128" s="43"/>
      <c r="RQU1128" s="43"/>
      <c r="RQV1128" s="43"/>
      <c r="RQW1128" s="43"/>
      <c r="RQX1128" s="43"/>
      <c r="RQY1128" s="43"/>
      <c r="RQZ1128" s="43"/>
      <c r="RRA1128" s="43"/>
      <c r="RRB1128" s="43"/>
      <c r="RRC1128" s="43"/>
      <c r="RRD1128" s="43"/>
      <c r="RRE1128" s="43"/>
      <c r="RRF1128" s="43"/>
      <c r="RRG1128" s="43"/>
      <c r="RRH1128" s="43"/>
      <c r="RRI1128" s="43"/>
      <c r="RRJ1128" s="43"/>
      <c r="RRK1128" s="43"/>
      <c r="RRL1128" s="43"/>
      <c r="RRM1128" s="43"/>
      <c r="RRN1128" s="43"/>
      <c r="RRO1128" s="43"/>
      <c r="RRP1128" s="43"/>
      <c r="RRQ1128" s="43"/>
      <c r="RRR1128" s="43"/>
      <c r="RRS1128" s="43"/>
      <c r="RRT1128" s="43"/>
      <c r="RRU1128" s="43"/>
      <c r="RRV1128" s="43"/>
      <c r="RRW1128" s="43"/>
      <c r="RRX1128" s="43"/>
      <c r="RRY1128" s="43"/>
      <c r="RRZ1128" s="43"/>
      <c r="RSA1128" s="43"/>
      <c r="RSB1128" s="43"/>
      <c r="RSC1128" s="43"/>
      <c r="RSD1128" s="43"/>
      <c r="RSE1128" s="43"/>
      <c r="RSF1128" s="43"/>
      <c r="RSG1128" s="43"/>
      <c r="RSH1128" s="43"/>
      <c r="RSI1128" s="43"/>
      <c r="RSJ1128" s="43"/>
      <c r="RSK1128" s="43"/>
      <c r="RSL1128" s="43"/>
      <c r="RSM1128" s="43"/>
      <c r="RSN1128" s="43"/>
      <c r="RSO1128" s="43"/>
      <c r="RSP1128" s="43"/>
      <c r="RSQ1128" s="43"/>
      <c r="RSR1128" s="43"/>
      <c r="RSS1128" s="43"/>
      <c r="RST1128" s="43"/>
      <c r="RSU1128" s="43"/>
      <c r="RSV1128" s="43"/>
      <c r="RSW1128" s="43"/>
      <c r="RSX1128" s="43"/>
      <c r="RSY1128" s="43"/>
      <c r="RSZ1128" s="43"/>
      <c r="RTA1128" s="43"/>
      <c r="RTB1128" s="43"/>
      <c r="RTC1128" s="43"/>
      <c r="RTD1128" s="43"/>
      <c r="RTE1128" s="43"/>
      <c r="RTF1128" s="43"/>
      <c r="RTG1128" s="43"/>
      <c r="RTH1128" s="43"/>
      <c r="RTI1128" s="43"/>
      <c r="RTJ1128" s="43"/>
      <c r="RTK1128" s="43"/>
      <c r="RTL1128" s="43"/>
      <c r="RTM1128" s="43"/>
      <c r="RTN1128" s="43"/>
      <c r="RTO1128" s="43"/>
      <c r="RTP1128" s="43"/>
      <c r="RTQ1128" s="43"/>
      <c r="RTR1128" s="43"/>
      <c r="RTS1128" s="43"/>
      <c r="RTT1128" s="43"/>
      <c r="RTU1128" s="43"/>
      <c r="RTV1128" s="43"/>
      <c r="RTW1128" s="43"/>
      <c r="RTX1128" s="43"/>
      <c r="RTY1128" s="43"/>
      <c r="RTZ1128" s="43"/>
      <c r="RUA1128" s="43"/>
      <c r="RUB1128" s="43"/>
      <c r="RUC1128" s="43"/>
      <c r="RUD1128" s="43"/>
      <c r="RUE1128" s="43"/>
      <c r="RUF1128" s="43"/>
      <c r="RUG1128" s="43"/>
      <c r="RUH1128" s="43"/>
      <c r="RUI1128" s="43"/>
      <c r="RUJ1128" s="43"/>
      <c r="RUK1128" s="43"/>
      <c r="RUL1128" s="43"/>
      <c r="RUM1128" s="43"/>
      <c r="RUN1128" s="43"/>
      <c r="RUO1128" s="43"/>
      <c r="RUP1128" s="43"/>
      <c r="RUQ1128" s="43"/>
      <c r="RUR1128" s="43"/>
      <c r="RUS1128" s="43"/>
      <c r="RUT1128" s="43"/>
      <c r="RUU1128" s="43"/>
      <c r="RUV1128" s="43"/>
      <c r="RUW1128" s="43"/>
      <c r="RUX1128" s="43"/>
      <c r="RUY1128" s="43"/>
      <c r="RUZ1128" s="43"/>
      <c r="RVA1128" s="43"/>
      <c r="RVB1128" s="43"/>
      <c r="RVC1128" s="43"/>
      <c r="RVD1128" s="43"/>
      <c r="RVE1128" s="43"/>
      <c r="RVF1128" s="43"/>
      <c r="RVG1128" s="43"/>
      <c r="RVH1128" s="43"/>
      <c r="RVI1128" s="43"/>
      <c r="RVJ1128" s="43"/>
      <c r="RVK1128" s="43"/>
      <c r="RVL1128" s="43"/>
      <c r="RVM1128" s="43"/>
      <c r="RVN1128" s="43"/>
      <c r="RVO1128" s="43"/>
      <c r="RVP1128" s="43"/>
      <c r="RVQ1128" s="43"/>
      <c r="RVR1128" s="43"/>
      <c r="RVS1128" s="43"/>
      <c r="RVT1128" s="43"/>
      <c r="RVU1128" s="43"/>
      <c r="RVV1128" s="43"/>
      <c r="RVW1128" s="43"/>
      <c r="RVX1128" s="43"/>
      <c r="RVY1128" s="43"/>
      <c r="RVZ1128" s="43"/>
      <c r="RWA1128" s="43"/>
      <c r="RWB1128" s="43"/>
      <c r="RWC1128" s="43"/>
      <c r="RWD1128" s="43"/>
      <c r="RWE1128" s="43"/>
      <c r="RWF1128" s="43"/>
      <c r="RWG1128" s="43"/>
      <c r="RWH1128" s="43"/>
      <c r="RWI1128" s="43"/>
      <c r="RWJ1128" s="43"/>
      <c r="RWK1128" s="43"/>
      <c r="RWL1128" s="43"/>
      <c r="RWM1128" s="43"/>
      <c r="RWN1128" s="43"/>
      <c r="RWO1128" s="43"/>
      <c r="RWP1128" s="43"/>
      <c r="RWQ1128" s="43"/>
      <c r="RWR1128" s="43"/>
      <c r="RWS1128" s="43"/>
      <c r="RWT1128" s="43"/>
      <c r="RWU1128" s="43"/>
      <c r="RWV1128" s="43"/>
      <c r="RWW1128" s="43"/>
      <c r="RWX1128" s="43"/>
      <c r="RWY1128" s="43"/>
      <c r="RWZ1128" s="43"/>
      <c r="RXA1128" s="43"/>
      <c r="RXB1128" s="43"/>
      <c r="RXC1128" s="43"/>
      <c r="RXD1128" s="43"/>
      <c r="RXE1128" s="43"/>
      <c r="RXF1128" s="43"/>
      <c r="RXG1128" s="43"/>
      <c r="RXH1128" s="43"/>
      <c r="RXI1128" s="43"/>
      <c r="RXJ1128" s="43"/>
      <c r="RXK1128" s="43"/>
      <c r="RXL1128" s="43"/>
      <c r="RXM1128" s="43"/>
      <c r="RXN1128" s="43"/>
      <c r="RXO1128" s="43"/>
      <c r="RXP1128" s="43"/>
      <c r="RXQ1128" s="43"/>
      <c r="RXR1128" s="43"/>
      <c r="RXS1128" s="43"/>
      <c r="RXT1128" s="43"/>
      <c r="RXU1128" s="43"/>
      <c r="RXV1128" s="43"/>
      <c r="RXW1128" s="43"/>
      <c r="RXX1128" s="43"/>
      <c r="RXY1128" s="43"/>
      <c r="RXZ1128" s="43"/>
      <c r="RYA1128" s="43"/>
      <c r="RYB1128" s="43"/>
      <c r="RYC1128" s="43"/>
      <c r="RYD1128" s="43"/>
      <c r="RYE1128" s="43"/>
      <c r="RYF1128" s="43"/>
      <c r="RYG1128" s="43"/>
      <c r="RYH1128" s="43"/>
      <c r="RYI1128" s="43"/>
      <c r="RYJ1128" s="43"/>
      <c r="RYK1128" s="43"/>
      <c r="RYL1128" s="43"/>
      <c r="RYM1128" s="43"/>
      <c r="RYN1128" s="43"/>
      <c r="RYO1128" s="43"/>
      <c r="RYP1128" s="43"/>
      <c r="RYQ1128" s="43"/>
      <c r="RYR1128" s="43"/>
      <c r="RYS1128" s="43"/>
      <c r="RYT1128" s="43"/>
      <c r="RYU1128" s="43"/>
      <c r="RYV1128" s="43"/>
      <c r="RYW1128" s="43"/>
      <c r="RYX1128" s="43"/>
      <c r="RYY1128" s="43"/>
      <c r="RYZ1128" s="43"/>
      <c r="RZA1128" s="43"/>
      <c r="RZB1128" s="43"/>
      <c r="RZC1128" s="43"/>
      <c r="RZD1128" s="43"/>
      <c r="RZE1128" s="43"/>
      <c r="RZF1128" s="43"/>
      <c r="RZG1128" s="43"/>
      <c r="RZH1128" s="43"/>
      <c r="RZI1128" s="43"/>
      <c r="RZJ1128" s="43"/>
      <c r="RZK1128" s="43"/>
      <c r="RZL1128" s="43"/>
      <c r="RZM1128" s="43"/>
      <c r="RZN1128" s="43"/>
      <c r="RZO1128" s="43"/>
      <c r="RZP1128" s="43"/>
      <c r="RZQ1128" s="43"/>
      <c r="RZR1128" s="43"/>
      <c r="RZS1128" s="43"/>
      <c r="RZT1128" s="43"/>
      <c r="RZU1128" s="43"/>
      <c r="RZV1128" s="43"/>
      <c r="RZW1128" s="43"/>
      <c r="RZX1128" s="43"/>
      <c r="RZY1128" s="43"/>
      <c r="RZZ1128" s="43"/>
      <c r="SAA1128" s="43"/>
      <c r="SAB1128" s="43"/>
      <c r="SAC1128" s="43"/>
      <c r="SAD1128" s="43"/>
      <c r="SAE1128" s="43"/>
      <c r="SAF1128" s="43"/>
      <c r="SAG1128" s="43"/>
      <c r="SAH1128" s="43"/>
      <c r="SAI1128" s="43"/>
      <c r="SAJ1128" s="43"/>
      <c r="SAK1128" s="43"/>
      <c r="SAL1128" s="43"/>
      <c r="SAM1128" s="43"/>
      <c r="SAN1128" s="43"/>
      <c r="SAO1128" s="43"/>
      <c r="SAP1128" s="43"/>
      <c r="SAQ1128" s="43"/>
      <c r="SAR1128" s="43"/>
      <c r="SAS1128" s="43"/>
      <c r="SAT1128" s="43"/>
      <c r="SAU1128" s="43"/>
      <c r="SAV1128" s="43"/>
      <c r="SAW1128" s="43"/>
      <c r="SAX1128" s="43"/>
      <c r="SAY1128" s="43"/>
      <c r="SAZ1128" s="43"/>
      <c r="SBA1128" s="43"/>
      <c r="SBB1128" s="43"/>
      <c r="SBC1128" s="43"/>
      <c r="SBD1128" s="43"/>
      <c r="SBE1128" s="43"/>
      <c r="SBF1128" s="43"/>
      <c r="SBG1128" s="43"/>
      <c r="SBH1128" s="43"/>
      <c r="SBI1128" s="43"/>
      <c r="SBJ1128" s="43"/>
      <c r="SBK1128" s="43"/>
      <c r="SBL1128" s="43"/>
      <c r="SBM1128" s="43"/>
      <c r="SBN1128" s="43"/>
      <c r="SBO1128" s="43"/>
      <c r="SBP1128" s="43"/>
      <c r="SBQ1128" s="43"/>
      <c r="SBR1128" s="43"/>
      <c r="SBS1128" s="43"/>
      <c r="SBT1128" s="43"/>
      <c r="SBU1128" s="43"/>
      <c r="SBV1128" s="43"/>
      <c r="SBW1128" s="43"/>
      <c r="SBX1128" s="43"/>
      <c r="SBY1128" s="43"/>
      <c r="SBZ1128" s="43"/>
      <c r="SCA1128" s="43"/>
      <c r="SCB1128" s="43"/>
      <c r="SCC1128" s="43"/>
      <c r="SCD1128" s="43"/>
      <c r="SCE1128" s="43"/>
      <c r="SCF1128" s="43"/>
      <c r="SCG1128" s="43"/>
      <c r="SCH1128" s="43"/>
      <c r="SCI1128" s="43"/>
      <c r="SCJ1128" s="43"/>
      <c r="SCK1128" s="43"/>
      <c r="SCL1128" s="43"/>
      <c r="SCM1128" s="43"/>
      <c r="SCN1128" s="43"/>
      <c r="SCO1128" s="43"/>
      <c r="SCP1128" s="43"/>
      <c r="SCQ1128" s="43"/>
      <c r="SCR1128" s="43"/>
      <c r="SCS1128" s="43"/>
      <c r="SCT1128" s="43"/>
      <c r="SCU1128" s="43"/>
      <c r="SCV1128" s="43"/>
      <c r="SCW1128" s="43"/>
      <c r="SCX1128" s="43"/>
      <c r="SCY1128" s="43"/>
      <c r="SCZ1128" s="43"/>
      <c r="SDA1128" s="43"/>
      <c r="SDB1128" s="43"/>
      <c r="SDC1128" s="43"/>
      <c r="SDD1128" s="43"/>
      <c r="SDE1128" s="43"/>
      <c r="SDF1128" s="43"/>
      <c r="SDG1128" s="43"/>
      <c r="SDH1128" s="43"/>
      <c r="SDI1128" s="43"/>
      <c r="SDJ1128" s="43"/>
      <c r="SDK1128" s="43"/>
      <c r="SDL1128" s="43"/>
      <c r="SDM1128" s="43"/>
      <c r="SDN1128" s="43"/>
      <c r="SDO1128" s="43"/>
      <c r="SDP1128" s="43"/>
      <c r="SDQ1128" s="43"/>
      <c r="SDR1128" s="43"/>
      <c r="SDS1128" s="43"/>
      <c r="SDT1128" s="43"/>
      <c r="SDU1128" s="43"/>
      <c r="SDV1128" s="43"/>
      <c r="SDW1128" s="43"/>
      <c r="SDX1128" s="43"/>
      <c r="SDY1128" s="43"/>
      <c r="SDZ1128" s="43"/>
      <c r="SEA1128" s="43"/>
      <c r="SEB1128" s="43"/>
      <c r="SEC1128" s="43"/>
      <c r="SED1128" s="43"/>
      <c r="SEE1128" s="43"/>
      <c r="SEF1128" s="43"/>
      <c r="SEG1128" s="43"/>
      <c r="SEH1128" s="43"/>
      <c r="SEI1128" s="43"/>
      <c r="SEJ1128" s="43"/>
      <c r="SEK1128" s="43"/>
      <c r="SEL1128" s="43"/>
      <c r="SEM1128" s="43"/>
      <c r="SEN1128" s="43"/>
      <c r="SEO1128" s="43"/>
      <c r="SEP1128" s="43"/>
      <c r="SEQ1128" s="43"/>
      <c r="SER1128" s="43"/>
      <c r="SES1128" s="43"/>
      <c r="SET1128" s="43"/>
      <c r="SEU1128" s="43"/>
      <c r="SEV1128" s="43"/>
      <c r="SEW1128" s="43"/>
      <c r="SEX1128" s="43"/>
      <c r="SEY1128" s="43"/>
      <c r="SEZ1128" s="43"/>
      <c r="SFA1128" s="43"/>
      <c r="SFB1128" s="43"/>
      <c r="SFC1128" s="43"/>
      <c r="SFD1128" s="43"/>
      <c r="SFE1128" s="43"/>
      <c r="SFF1128" s="43"/>
      <c r="SFG1128" s="43"/>
      <c r="SFH1128" s="43"/>
      <c r="SFI1128" s="43"/>
      <c r="SFJ1128" s="43"/>
      <c r="SFK1128" s="43"/>
      <c r="SFL1128" s="43"/>
      <c r="SFM1128" s="43"/>
      <c r="SFN1128" s="43"/>
      <c r="SFO1128" s="43"/>
      <c r="SFP1128" s="43"/>
      <c r="SFQ1128" s="43"/>
      <c r="SFR1128" s="43"/>
      <c r="SFS1128" s="43"/>
      <c r="SFT1128" s="43"/>
      <c r="SFU1128" s="43"/>
      <c r="SFV1128" s="43"/>
      <c r="SFW1128" s="43"/>
      <c r="SFX1128" s="43"/>
      <c r="SFY1128" s="43"/>
      <c r="SFZ1128" s="43"/>
      <c r="SGA1128" s="43"/>
      <c r="SGB1128" s="43"/>
      <c r="SGC1128" s="43"/>
      <c r="SGD1128" s="43"/>
      <c r="SGE1128" s="43"/>
      <c r="SGF1128" s="43"/>
      <c r="SGG1128" s="43"/>
      <c r="SGH1128" s="43"/>
      <c r="SGI1128" s="43"/>
      <c r="SGJ1128" s="43"/>
      <c r="SGK1128" s="43"/>
      <c r="SGL1128" s="43"/>
      <c r="SGM1128" s="43"/>
      <c r="SGN1128" s="43"/>
      <c r="SGO1128" s="43"/>
      <c r="SGP1128" s="43"/>
      <c r="SGQ1128" s="43"/>
      <c r="SGR1128" s="43"/>
      <c r="SGS1128" s="43"/>
      <c r="SGT1128" s="43"/>
      <c r="SGU1128" s="43"/>
      <c r="SGV1128" s="43"/>
      <c r="SGW1128" s="43"/>
      <c r="SGX1128" s="43"/>
      <c r="SGY1128" s="43"/>
      <c r="SGZ1128" s="43"/>
      <c r="SHA1128" s="43"/>
      <c r="SHB1128" s="43"/>
      <c r="SHC1128" s="43"/>
      <c r="SHD1128" s="43"/>
      <c r="SHE1128" s="43"/>
      <c r="SHF1128" s="43"/>
      <c r="SHG1128" s="43"/>
      <c r="SHH1128" s="43"/>
      <c r="SHI1128" s="43"/>
      <c r="SHJ1128" s="43"/>
      <c r="SHK1128" s="43"/>
      <c r="SHL1128" s="43"/>
      <c r="SHM1128" s="43"/>
      <c r="SHN1128" s="43"/>
      <c r="SHO1128" s="43"/>
      <c r="SHP1128" s="43"/>
      <c r="SHQ1128" s="43"/>
      <c r="SHR1128" s="43"/>
      <c r="SHS1128" s="43"/>
      <c r="SHT1128" s="43"/>
      <c r="SHU1128" s="43"/>
      <c r="SHV1128" s="43"/>
      <c r="SHW1128" s="43"/>
      <c r="SHX1128" s="43"/>
      <c r="SHY1128" s="43"/>
      <c r="SHZ1128" s="43"/>
      <c r="SIA1128" s="43"/>
      <c r="SIB1128" s="43"/>
      <c r="SIC1128" s="43"/>
      <c r="SID1128" s="43"/>
      <c r="SIE1128" s="43"/>
      <c r="SIF1128" s="43"/>
      <c r="SIG1128" s="43"/>
      <c r="SIH1128" s="43"/>
      <c r="SII1128" s="43"/>
      <c r="SIJ1128" s="43"/>
      <c r="SIK1128" s="43"/>
      <c r="SIL1128" s="43"/>
      <c r="SIM1128" s="43"/>
      <c r="SIN1128" s="43"/>
      <c r="SIO1128" s="43"/>
      <c r="SIP1128" s="43"/>
      <c r="SIQ1128" s="43"/>
      <c r="SIR1128" s="43"/>
      <c r="SIS1128" s="43"/>
      <c r="SIT1128" s="43"/>
      <c r="SIU1128" s="43"/>
      <c r="SIV1128" s="43"/>
      <c r="SIW1128" s="43"/>
      <c r="SIX1128" s="43"/>
      <c r="SIY1128" s="43"/>
      <c r="SIZ1128" s="43"/>
      <c r="SJA1128" s="43"/>
      <c r="SJB1128" s="43"/>
      <c r="SJC1128" s="43"/>
      <c r="SJD1128" s="43"/>
      <c r="SJE1128" s="43"/>
      <c r="SJF1128" s="43"/>
      <c r="SJG1128" s="43"/>
      <c r="SJH1128" s="43"/>
      <c r="SJI1128" s="43"/>
      <c r="SJJ1128" s="43"/>
      <c r="SJK1128" s="43"/>
      <c r="SJL1128" s="43"/>
      <c r="SJM1128" s="43"/>
      <c r="SJN1128" s="43"/>
      <c r="SJO1128" s="43"/>
      <c r="SJP1128" s="43"/>
      <c r="SJQ1128" s="43"/>
      <c r="SJR1128" s="43"/>
      <c r="SJS1128" s="43"/>
      <c r="SJT1128" s="43"/>
      <c r="SJU1128" s="43"/>
      <c r="SJV1128" s="43"/>
      <c r="SJW1128" s="43"/>
      <c r="SJX1128" s="43"/>
      <c r="SJY1128" s="43"/>
      <c r="SJZ1128" s="43"/>
      <c r="SKA1128" s="43"/>
      <c r="SKB1128" s="43"/>
      <c r="SKC1128" s="43"/>
      <c r="SKD1128" s="43"/>
      <c r="SKE1128" s="43"/>
      <c r="SKF1128" s="43"/>
      <c r="SKG1128" s="43"/>
      <c r="SKH1128" s="43"/>
      <c r="SKI1128" s="43"/>
      <c r="SKJ1128" s="43"/>
      <c r="SKK1128" s="43"/>
      <c r="SKL1128" s="43"/>
      <c r="SKM1128" s="43"/>
      <c r="SKN1128" s="43"/>
      <c r="SKO1128" s="43"/>
      <c r="SKP1128" s="43"/>
      <c r="SKQ1128" s="43"/>
      <c r="SKR1128" s="43"/>
      <c r="SKS1128" s="43"/>
      <c r="SKT1128" s="43"/>
      <c r="SKU1128" s="43"/>
      <c r="SKV1128" s="43"/>
      <c r="SKW1128" s="43"/>
      <c r="SKX1128" s="43"/>
      <c r="SKY1128" s="43"/>
      <c r="SKZ1128" s="43"/>
      <c r="SLA1128" s="43"/>
      <c r="SLB1128" s="43"/>
      <c r="SLC1128" s="43"/>
      <c r="SLD1128" s="43"/>
      <c r="SLE1128" s="43"/>
      <c r="SLF1128" s="43"/>
      <c r="SLG1128" s="43"/>
      <c r="SLH1128" s="43"/>
      <c r="SLI1128" s="43"/>
      <c r="SLJ1128" s="43"/>
      <c r="SLK1128" s="43"/>
      <c r="SLL1128" s="43"/>
      <c r="SLM1128" s="43"/>
      <c r="SLN1128" s="43"/>
      <c r="SLO1128" s="43"/>
      <c r="SLP1128" s="43"/>
      <c r="SLQ1128" s="43"/>
      <c r="SLR1128" s="43"/>
      <c r="SLS1128" s="43"/>
      <c r="SLT1128" s="43"/>
      <c r="SLU1128" s="43"/>
      <c r="SLV1128" s="43"/>
      <c r="SLW1128" s="43"/>
      <c r="SLX1128" s="43"/>
      <c r="SLY1128" s="43"/>
      <c r="SLZ1128" s="43"/>
      <c r="SMA1128" s="43"/>
      <c r="SMB1128" s="43"/>
      <c r="SMC1128" s="43"/>
      <c r="SMD1128" s="43"/>
      <c r="SME1128" s="43"/>
      <c r="SMF1128" s="43"/>
      <c r="SMG1128" s="43"/>
      <c r="SMH1128" s="43"/>
      <c r="SMI1128" s="43"/>
      <c r="SMJ1128" s="43"/>
      <c r="SMK1128" s="43"/>
      <c r="SML1128" s="43"/>
      <c r="SMM1128" s="43"/>
      <c r="SMN1128" s="43"/>
      <c r="SMO1128" s="43"/>
      <c r="SMP1128" s="43"/>
      <c r="SMQ1128" s="43"/>
      <c r="SMR1128" s="43"/>
      <c r="SMS1128" s="43"/>
      <c r="SMT1128" s="43"/>
      <c r="SMU1128" s="43"/>
      <c r="SMV1128" s="43"/>
      <c r="SMW1128" s="43"/>
      <c r="SMX1128" s="43"/>
      <c r="SMY1128" s="43"/>
      <c r="SMZ1128" s="43"/>
      <c r="SNA1128" s="43"/>
      <c r="SNB1128" s="43"/>
      <c r="SNC1128" s="43"/>
      <c r="SND1128" s="43"/>
      <c r="SNE1128" s="43"/>
      <c r="SNF1128" s="43"/>
      <c r="SNG1128" s="43"/>
      <c r="SNH1128" s="43"/>
      <c r="SNI1128" s="43"/>
      <c r="SNJ1128" s="43"/>
      <c r="SNK1128" s="43"/>
      <c r="SNL1128" s="43"/>
      <c r="SNM1128" s="43"/>
      <c r="SNN1128" s="43"/>
      <c r="SNO1128" s="43"/>
      <c r="SNP1128" s="43"/>
      <c r="SNQ1128" s="43"/>
      <c r="SNR1128" s="43"/>
      <c r="SNS1128" s="43"/>
      <c r="SNT1128" s="43"/>
      <c r="SNU1128" s="43"/>
      <c r="SNV1128" s="43"/>
      <c r="SNW1128" s="43"/>
      <c r="SNX1128" s="43"/>
      <c r="SNY1128" s="43"/>
      <c r="SNZ1128" s="43"/>
      <c r="SOA1128" s="43"/>
      <c r="SOB1128" s="43"/>
      <c r="SOC1128" s="43"/>
      <c r="SOD1128" s="43"/>
      <c r="SOE1128" s="43"/>
      <c r="SOF1128" s="43"/>
      <c r="SOG1128" s="43"/>
      <c r="SOH1128" s="43"/>
      <c r="SOI1128" s="43"/>
      <c r="SOJ1128" s="43"/>
      <c r="SOK1128" s="43"/>
      <c r="SOL1128" s="43"/>
      <c r="SOM1128" s="43"/>
      <c r="SON1128" s="43"/>
      <c r="SOO1128" s="43"/>
      <c r="SOP1128" s="43"/>
      <c r="SOQ1128" s="43"/>
      <c r="SOR1128" s="43"/>
      <c r="SOS1128" s="43"/>
      <c r="SOT1128" s="43"/>
      <c r="SOU1128" s="43"/>
      <c r="SOV1128" s="43"/>
      <c r="SOW1128" s="43"/>
      <c r="SOX1128" s="43"/>
      <c r="SOY1128" s="43"/>
      <c r="SOZ1128" s="43"/>
      <c r="SPA1128" s="43"/>
      <c r="SPB1128" s="43"/>
      <c r="SPC1128" s="43"/>
      <c r="SPD1128" s="43"/>
      <c r="SPE1128" s="43"/>
      <c r="SPF1128" s="43"/>
      <c r="SPG1128" s="43"/>
      <c r="SPH1128" s="43"/>
      <c r="SPI1128" s="43"/>
      <c r="SPJ1128" s="43"/>
      <c r="SPK1128" s="43"/>
      <c r="SPL1128" s="43"/>
      <c r="SPM1128" s="43"/>
      <c r="SPN1128" s="43"/>
      <c r="SPO1128" s="43"/>
      <c r="SPP1128" s="43"/>
      <c r="SPQ1128" s="43"/>
      <c r="SPR1128" s="43"/>
      <c r="SPS1128" s="43"/>
      <c r="SPT1128" s="43"/>
      <c r="SPU1128" s="43"/>
      <c r="SPV1128" s="43"/>
      <c r="SPW1128" s="43"/>
      <c r="SPX1128" s="43"/>
      <c r="SPY1128" s="43"/>
      <c r="SPZ1128" s="43"/>
      <c r="SQA1128" s="43"/>
      <c r="SQB1128" s="43"/>
      <c r="SQC1128" s="43"/>
      <c r="SQD1128" s="43"/>
      <c r="SQE1128" s="43"/>
      <c r="SQF1128" s="43"/>
      <c r="SQG1128" s="43"/>
      <c r="SQH1128" s="43"/>
      <c r="SQI1128" s="43"/>
      <c r="SQJ1128" s="43"/>
      <c r="SQK1128" s="43"/>
      <c r="SQL1128" s="43"/>
      <c r="SQM1128" s="43"/>
      <c r="SQN1128" s="43"/>
      <c r="SQO1128" s="43"/>
      <c r="SQP1128" s="43"/>
      <c r="SQQ1128" s="43"/>
      <c r="SQR1128" s="43"/>
      <c r="SQS1128" s="43"/>
      <c r="SQT1128" s="43"/>
      <c r="SQU1128" s="43"/>
      <c r="SQV1128" s="43"/>
      <c r="SQW1128" s="43"/>
      <c r="SQX1128" s="43"/>
      <c r="SQY1128" s="43"/>
      <c r="SQZ1128" s="43"/>
      <c r="SRA1128" s="43"/>
      <c r="SRB1128" s="43"/>
      <c r="SRC1128" s="43"/>
      <c r="SRD1128" s="43"/>
      <c r="SRE1128" s="43"/>
      <c r="SRF1128" s="43"/>
      <c r="SRG1128" s="43"/>
      <c r="SRH1128" s="43"/>
      <c r="SRI1128" s="43"/>
      <c r="SRJ1128" s="43"/>
      <c r="SRK1128" s="43"/>
      <c r="SRL1128" s="43"/>
      <c r="SRM1128" s="43"/>
      <c r="SRN1128" s="43"/>
      <c r="SRO1128" s="43"/>
      <c r="SRP1128" s="43"/>
      <c r="SRQ1128" s="43"/>
      <c r="SRR1128" s="43"/>
      <c r="SRS1128" s="43"/>
      <c r="SRT1128" s="43"/>
      <c r="SRU1128" s="43"/>
      <c r="SRV1128" s="43"/>
      <c r="SRW1128" s="43"/>
      <c r="SRX1128" s="43"/>
      <c r="SRY1128" s="43"/>
      <c r="SRZ1128" s="43"/>
      <c r="SSA1128" s="43"/>
      <c r="SSB1128" s="43"/>
      <c r="SSC1128" s="43"/>
      <c r="SSD1128" s="43"/>
      <c r="SSE1128" s="43"/>
      <c r="SSF1128" s="43"/>
      <c r="SSG1128" s="43"/>
      <c r="SSH1128" s="43"/>
      <c r="SSI1128" s="43"/>
      <c r="SSJ1128" s="43"/>
      <c r="SSK1128" s="43"/>
      <c r="SSL1128" s="43"/>
      <c r="SSM1128" s="43"/>
      <c r="SSN1128" s="43"/>
      <c r="SSO1128" s="43"/>
      <c r="SSP1128" s="43"/>
      <c r="SSQ1128" s="43"/>
      <c r="SSR1128" s="43"/>
      <c r="SSS1128" s="43"/>
      <c r="SST1128" s="43"/>
      <c r="SSU1128" s="43"/>
      <c r="SSV1128" s="43"/>
      <c r="SSW1128" s="43"/>
      <c r="SSX1128" s="43"/>
      <c r="SSY1128" s="43"/>
      <c r="SSZ1128" s="43"/>
      <c r="STA1128" s="43"/>
      <c r="STB1128" s="43"/>
      <c r="STC1128" s="43"/>
      <c r="STD1128" s="43"/>
      <c r="STE1128" s="43"/>
      <c r="STF1128" s="43"/>
      <c r="STG1128" s="43"/>
      <c r="STH1128" s="43"/>
      <c r="STI1128" s="43"/>
      <c r="STJ1128" s="43"/>
      <c r="STK1128" s="43"/>
      <c r="STL1128" s="43"/>
      <c r="STM1128" s="43"/>
      <c r="STN1128" s="43"/>
      <c r="STO1128" s="43"/>
      <c r="STP1128" s="43"/>
      <c r="STQ1128" s="43"/>
      <c r="STR1128" s="43"/>
      <c r="STS1128" s="43"/>
      <c r="STT1128" s="43"/>
      <c r="STU1128" s="43"/>
      <c r="STV1128" s="43"/>
      <c r="STW1128" s="43"/>
      <c r="STX1128" s="43"/>
      <c r="STY1128" s="43"/>
      <c r="STZ1128" s="43"/>
      <c r="SUA1128" s="43"/>
      <c r="SUB1128" s="43"/>
      <c r="SUC1128" s="43"/>
      <c r="SUD1128" s="43"/>
      <c r="SUE1128" s="43"/>
      <c r="SUF1128" s="43"/>
      <c r="SUG1128" s="43"/>
      <c r="SUH1128" s="43"/>
      <c r="SUI1128" s="43"/>
      <c r="SUJ1128" s="43"/>
      <c r="SUK1128" s="43"/>
      <c r="SUL1128" s="43"/>
      <c r="SUM1128" s="43"/>
      <c r="SUN1128" s="43"/>
      <c r="SUO1128" s="43"/>
      <c r="SUP1128" s="43"/>
      <c r="SUQ1128" s="43"/>
      <c r="SUR1128" s="43"/>
      <c r="SUS1128" s="43"/>
      <c r="SUT1128" s="43"/>
      <c r="SUU1128" s="43"/>
      <c r="SUV1128" s="43"/>
      <c r="SUW1128" s="43"/>
      <c r="SUX1128" s="43"/>
      <c r="SUY1128" s="43"/>
      <c r="SUZ1128" s="43"/>
      <c r="SVA1128" s="43"/>
      <c r="SVB1128" s="43"/>
      <c r="SVC1128" s="43"/>
      <c r="SVD1128" s="43"/>
      <c r="SVE1128" s="43"/>
      <c r="SVF1128" s="43"/>
      <c r="SVG1128" s="43"/>
      <c r="SVH1128" s="43"/>
      <c r="SVI1128" s="43"/>
      <c r="SVJ1128" s="43"/>
      <c r="SVK1128" s="43"/>
      <c r="SVL1128" s="43"/>
      <c r="SVM1128" s="43"/>
      <c r="SVN1128" s="43"/>
      <c r="SVO1128" s="43"/>
      <c r="SVP1128" s="43"/>
      <c r="SVQ1128" s="43"/>
      <c r="SVR1128" s="43"/>
      <c r="SVS1128" s="43"/>
      <c r="SVT1128" s="43"/>
      <c r="SVU1128" s="43"/>
      <c r="SVV1128" s="43"/>
      <c r="SVW1128" s="43"/>
      <c r="SVX1128" s="43"/>
      <c r="SVY1128" s="43"/>
      <c r="SVZ1128" s="43"/>
      <c r="SWA1128" s="43"/>
      <c r="SWB1128" s="43"/>
      <c r="SWC1128" s="43"/>
      <c r="SWD1128" s="43"/>
      <c r="SWE1128" s="43"/>
      <c r="SWF1128" s="43"/>
      <c r="SWG1128" s="43"/>
      <c r="SWH1128" s="43"/>
      <c r="SWI1128" s="43"/>
      <c r="SWJ1128" s="43"/>
      <c r="SWK1128" s="43"/>
      <c r="SWL1128" s="43"/>
      <c r="SWM1128" s="43"/>
      <c r="SWN1128" s="43"/>
      <c r="SWO1128" s="43"/>
      <c r="SWP1128" s="43"/>
      <c r="SWQ1128" s="43"/>
      <c r="SWR1128" s="43"/>
      <c r="SWS1128" s="43"/>
      <c r="SWT1128" s="43"/>
      <c r="SWU1128" s="43"/>
      <c r="SWV1128" s="43"/>
      <c r="SWW1128" s="43"/>
      <c r="SWX1128" s="43"/>
      <c r="SWY1128" s="43"/>
      <c r="SWZ1128" s="43"/>
      <c r="SXA1128" s="43"/>
      <c r="SXB1128" s="43"/>
      <c r="SXC1128" s="43"/>
      <c r="SXD1128" s="43"/>
      <c r="SXE1128" s="43"/>
      <c r="SXF1128" s="43"/>
      <c r="SXG1128" s="43"/>
      <c r="SXH1128" s="43"/>
      <c r="SXI1128" s="43"/>
      <c r="SXJ1128" s="43"/>
      <c r="SXK1128" s="43"/>
      <c r="SXL1128" s="43"/>
      <c r="SXM1128" s="43"/>
      <c r="SXN1128" s="43"/>
      <c r="SXO1128" s="43"/>
      <c r="SXP1128" s="43"/>
      <c r="SXQ1128" s="43"/>
      <c r="SXR1128" s="43"/>
      <c r="SXS1128" s="43"/>
      <c r="SXT1128" s="43"/>
      <c r="SXU1128" s="43"/>
      <c r="SXV1128" s="43"/>
      <c r="SXW1128" s="43"/>
      <c r="SXX1128" s="43"/>
      <c r="SXY1128" s="43"/>
      <c r="SXZ1128" s="43"/>
      <c r="SYA1128" s="43"/>
      <c r="SYB1128" s="43"/>
      <c r="SYC1128" s="43"/>
      <c r="SYD1128" s="43"/>
      <c r="SYE1128" s="43"/>
      <c r="SYF1128" s="43"/>
      <c r="SYG1128" s="43"/>
      <c r="SYH1128" s="43"/>
      <c r="SYI1128" s="43"/>
      <c r="SYJ1128" s="43"/>
      <c r="SYK1128" s="43"/>
      <c r="SYL1128" s="43"/>
      <c r="SYM1128" s="43"/>
      <c r="SYN1128" s="43"/>
      <c r="SYO1128" s="43"/>
      <c r="SYP1128" s="43"/>
      <c r="SYQ1128" s="43"/>
      <c r="SYR1128" s="43"/>
      <c r="SYS1128" s="43"/>
      <c r="SYT1128" s="43"/>
      <c r="SYU1128" s="43"/>
      <c r="SYV1128" s="43"/>
      <c r="SYW1128" s="43"/>
      <c r="SYX1128" s="43"/>
      <c r="SYY1128" s="43"/>
      <c r="SYZ1128" s="43"/>
      <c r="SZA1128" s="43"/>
      <c r="SZB1128" s="43"/>
      <c r="SZC1128" s="43"/>
      <c r="SZD1128" s="43"/>
      <c r="SZE1128" s="43"/>
      <c r="SZF1128" s="43"/>
      <c r="SZG1128" s="43"/>
      <c r="SZH1128" s="43"/>
      <c r="SZI1128" s="43"/>
      <c r="SZJ1128" s="43"/>
      <c r="SZK1128" s="43"/>
      <c r="SZL1128" s="43"/>
      <c r="SZM1128" s="43"/>
      <c r="SZN1128" s="43"/>
      <c r="SZO1128" s="43"/>
      <c r="SZP1128" s="43"/>
      <c r="SZQ1128" s="43"/>
      <c r="SZR1128" s="43"/>
      <c r="SZS1128" s="43"/>
      <c r="SZT1128" s="43"/>
      <c r="SZU1128" s="43"/>
      <c r="SZV1128" s="43"/>
      <c r="SZW1128" s="43"/>
      <c r="SZX1128" s="43"/>
      <c r="SZY1128" s="43"/>
      <c r="SZZ1128" s="43"/>
      <c r="TAA1128" s="43"/>
      <c r="TAB1128" s="43"/>
      <c r="TAC1128" s="43"/>
      <c r="TAD1128" s="43"/>
      <c r="TAE1128" s="43"/>
      <c r="TAF1128" s="43"/>
      <c r="TAG1128" s="43"/>
      <c r="TAH1128" s="43"/>
      <c r="TAI1128" s="43"/>
      <c r="TAJ1128" s="43"/>
      <c r="TAK1128" s="43"/>
      <c r="TAL1128" s="43"/>
      <c r="TAM1128" s="43"/>
      <c r="TAN1128" s="43"/>
      <c r="TAO1128" s="43"/>
      <c r="TAP1128" s="43"/>
      <c r="TAQ1128" s="43"/>
      <c r="TAR1128" s="43"/>
      <c r="TAS1128" s="43"/>
      <c r="TAT1128" s="43"/>
      <c r="TAU1128" s="43"/>
      <c r="TAV1128" s="43"/>
      <c r="TAW1128" s="43"/>
      <c r="TAX1128" s="43"/>
      <c r="TAY1128" s="43"/>
      <c r="TAZ1128" s="43"/>
      <c r="TBA1128" s="43"/>
      <c r="TBB1128" s="43"/>
      <c r="TBC1128" s="43"/>
      <c r="TBD1128" s="43"/>
      <c r="TBE1128" s="43"/>
      <c r="TBF1128" s="43"/>
      <c r="TBG1128" s="43"/>
      <c r="TBH1128" s="43"/>
      <c r="TBI1128" s="43"/>
      <c r="TBJ1128" s="43"/>
      <c r="TBK1128" s="43"/>
      <c r="TBL1128" s="43"/>
      <c r="TBM1128" s="43"/>
      <c r="TBN1128" s="43"/>
      <c r="TBO1128" s="43"/>
      <c r="TBP1128" s="43"/>
      <c r="TBQ1128" s="43"/>
      <c r="TBR1128" s="43"/>
      <c r="TBS1128" s="43"/>
      <c r="TBT1128" s="43"/>
      <c r="TBU1128" s="43"/>
      <c r="TBV1128" s="43"/>
      <c r="TBW1128" s="43"/>
      <c r="TBX1128" s="43"/>
      <c r="TBY1128" s="43"/>
      <c r="TBZ1128" s="43"/>
      <c r="TCA1128" s="43"/>
      <c r="TCB1128" s="43"/>
      <c r="TCC1128" s="43"/>
      <c r="TCD1128" s="43"/>
      <c r="TCE1128" s="43"/>
      <c r="TCF1128" s="43"/>
      <c r="TCG1128" s="43"/>
      <c r="TCH1128" s="43"/>
      <c r="TCI1128" s="43"/>
      <c r="TCJ1128" s="43"/>
      <c r="TCK1128" s="43"/>
      <c r="TCL1128" s="43"/>
      <c r="TCM1128" s="43"/>
      <c r="TCN1128" s="43"/>
      <c r="TCO1128" s="43"/>
      <c r="TCP1128" s="43"/>
      <c r="TCQ1128" s="43"/>
      <c r="TCR1128" s="43"/>
      <c r="TCS1128" s="43"/>
      <c r="TCT1128" s="43"/>
      <c r="TCU1128" s="43"/>
      <c r="TCV1128" s="43"/>
      <c r="TCW1128" s="43"/>
      <c r="TCX1128" s="43"/>
      <c r="TCY1128" s="43"/>
      <c r="TCZ1128" s="43"/>
      <c r="TDA1128" s="43"/>
      <c r="TDB1128" s="43"/>
      <c r="TDC1128" s="43"/>
      <c r="TDD1128" s="43"/>
      <c r="TDE1128" s="43"/>
      <c r="TDF1128" s="43"/>
      <c r="TDG1128" s="43"/>
      <c r="TDH1128" s="43"/>
      <c r="TDI1128" s="43"/>
      <c r="TDJ1128" s="43"/>
      <c r="TDK1128" s="43"/>
      <c r="TDL1128" s="43"/>
      <c r="TDM1128" s="43"/>
      <c r="TDN1128" s="43"/>
      <c r="TDO1128" s="43"/>
      <c r="TDP1128" s="43"/>
      <c r="TDQ1128" s="43"/>
      <c r="TDR1128" s="43"/>
      <c r="TDS1128" s="43"/>
      <c r="TDT1128" s="43"/>
      <c r="TDU1128" s="43"/>
      <c r="TDV1128" s="43"/>
      <c r="TDW1128" s="43"/>
      <c r="TDX1128" s="43"/>
      <c r="TDY1128" s="43"/>
      <c r="TDZ1128" s="43"/>
      <c r="TEA1128" s="43"/>
      <c r="TEB1128" s="43"/>
      <c r="TEC1128" s="43"/>
      <c r="TED1128" s="43"/>
      <c r="TEE1128" s="43"/>
      <c r="TEF1128" s="43"/>
      <c r="TEG1128" s="43"/>
      <c r="TEH1128" s="43"/>
      <c r="TEI1128" s="43"/>
      <c r="TEJ1128" s="43"/>
      <c r="TEK1128" s="43"/>
      <c r="TEL1128" s="43"/>
      <c r="TEM1128" s="43"/>
      <c r="TEN1128" s="43"/>
      <c r="TEO1128" s="43"/>
      <c r="TEP1128" s="43"/>
      <c r="TEQ1128" s="43"/>
      <c r="TER1128" s="43"/>
      <c r="TES1128" s="43"/>
      <c r="TET1128" s="43"/>
      <c r="TEU1128" s="43"/>
      <c r="TEV1128" s="43"/>
      <c r="TEW1128" s="43"/>
      <c r="TEX1128" s="43"/>
      <c r="TEY1128" s="43"/>
      <c r="TEZ1128" s="43"/>
      <c r="TFA1128" s="43"/>
      <c r="TFB1128" s="43"/>
      <c r="TFC1128" s="43"/>
      <c r="TFD1128" s="43"/>
      <c r="TFE1128" s="43"/>
      <c r="TFF1128" s="43"/>
      <c r="TFG1128" s="43"/>
      <c r="TFH1128" s="43"/>
      <c r="TFI1128" s="43"/>
      <c r="TFJ1128" s="43"/>
      <c r="TFK1128" s="43"/>
      <c r="TFL1128" s="43"/>
      <c r="TFM1128" s="43"/>
      <c r="TFN1128" s="43"/>
      <c r="TFO1128" s="43"/>
      <c r="TFP1128" s="43"/>
      <c r="TFQ1128" s="43"/>
      <c r="TFR1128" s="43"/>
      <c r="TFS1128" s="43"/>
      <c r="TFT1128" s="43"/>
      <c r="TFU1128" s="43"/>
      <c r="TFV1128" s="43"/>
      <c r="TFW1128" s="43"/>
      <c r="TFX1128" s="43"/>
      <c r="TFY1128" s="43"/>
      <c r="TFZ1128" s="43"/>
      <c r="TGA1128" s="43"/>
      <c r="TGB1128" s="43"/>
      <c r="TGC1128" s="43"/>
      <c r="TGD1128" s="43"/>
      <c r="TGE1128" s="43"/>
      <c r="TGF1128" s="43"/>
      <c r="TGG1128" s="43"/>
      <c r="TGH1128" s="43"/>
      <c r="TGI1128" s="43"/>
      <c r="TGJ1128" s="43"/>
      <c r="TGK1128" s="43"/>
      <c r="TGL1128" s="43"/>
      <c r="TGM1128" s="43"/>
      <c r="TGN1128" s="43"/>
      <c r="TGO1128" s="43"/>
      <c r="TGP1128" s="43"/>
      <c r="TGQ1128" s="43"/>
      <c r="TGR1128" s="43"/>
      <c r="TGS1128" s="43"/>
      <c r="TGT1128" s="43"/>
      <c r="TGU1128" s="43"/>
      <c r="TGV1128" s="43"/>
      <c r="TGW1128" s="43"/>
      <c r="TGX1128" s="43"/>
      <c r="TGY1128" s="43"/>
      <c r="TGZ1128" s="43"/>
      <c r="THA1128" s="43"/>
      <c r="THB1128" s="43"/>
      <c r="THC1128" s="43"/>
      <c r="THD1128" s="43"/>
      <c r="THE1128" s="43"/>
      <c r="THF1128" s="43"/>
      <c r="THG1128" s="43"/>
      <c r="THH1128" s="43"/>
      <c r="THI1128" s="43"/>
      <c r="THJ1128" s="43"/>
      <c r="THK1128" s="43"/>
      <c r="THL1128" s="43"/>
      <c r="THM1128" s="43"/>
      <c r="THN1128" s="43"/>
      <c r="THO1128" s="43"/>
      <c r="THP1128" s="43"/>
      <c r="THQ1128" s="43"/>
      <c r="THR1128" s="43"/>
      <c r="THS1128" s="43"/>
      <c r="THT1128" s="43"/>
      <c r="THU1128" s="43"/>
      <c r="THV1128" s="43"/>
      <c r="THW1128" s="43"/>
      <c r="THX1128" s="43"/>
      <c r="THY1128" s="43"/>
      <c r="THZ1128" s="43"/>
      <c r="TIA1128" s="43"/>
      <c r="TIB1128" s="43"/>
      <c r="TIC1128" s="43"/>
      <c r="TID1128" s="43"/>
      <c r="TIE1128" s="43"/>
      <c r="TIF1128" s="43"/>
      <c r="TIG1128" s="43"/>
      <c r="TIH1128" s="43"/>
      <c r="TII1128" s="43"/>
      <c r="TIJ1128" s="43"/>
      <c r="TIK1128" s="43"/>
      <c r="TIL1128" s="43"/>
      <c r="TIM1128" s="43"/>
      <c r="TIN1128" s="43"/>
      <c r="TIO1128" s="43"/>
      <c r="TIP1128" s="43"/>
      <c r="TIQ1128" s="43"/>
      <c r="TIR1128" s="43"/>
      <c r="TIS1128" s="43"/>
      <c r="TIT1128" s="43"/>
      <c r="TIU1128" s="43"/>
      <c r="TIV1128" s="43"/>
      <c r="TIW1128" s="43"/>
      <c r="TIX1128" s="43"/>
      <c r="TIY1128" s="43"/>
      <c r="TIZ1128" s="43"/>
      <c r="TJA1128" s="43"/>
      <c r="TJB1128" s="43"/>
      <c r="TJC1128" s="43"/>
      <c r="TJD1128" s="43"/>
      <c r="TJE1128" s="43"/>
      <c r="TJF1128" s="43"/>
      <c r="TJG1128" s="43"/>
      <c r="TJH1128" s="43"/>
      <c r="TJI1128" s="43"/>
      <c r="TJJ1128" s="43"/>
      <c r="TJK1128" s="43"/>
      <c r="TJL1128" s="43"/>
      <c r="TJM1128" s="43"/>
      <c r="TJN1128" s="43"/>
      <c r="TJO1128" s="43"/>
      <c r="TJP1128" s="43"/>
      <c r="TJQ1128" s="43"/>
      <c r="TJR1128" s="43"/>
      <c r="TJS1128" s="43"/>
      <c r="TJT1128" s="43"/>
      <c r="TJU1128" s="43"/>
      <c r="TJV1128" s="43"/>
      <c r="TJW1128" s="43"/>
      <c r="TJX1128" s="43"/>
      <c r="TJY1128" s="43"/>
      <c r="TJZ1128" s="43"/>
      <c r="TKA1128" s="43"/>
      <c r="TKB1128" s="43"/>
      <c r="TKC1128" s="43"/>
      <c r="TKD1128" s="43"/>
      <c r="TKE1128" s="43"/>
      <c r="TKF1128" s="43"/>
      <c r="TKG1128" s="43"/>
      <c r="TKH1128" s="43"/>
      <c r="TKI1128" s="43"/>
      <c r="TKJ1128" s="43"/>
      <c r="TKK1128" s="43"/>
      <c r="TKL1128" s="43"/>
      <c r="TKM1128" s="43"/>
      <c r="TKN1128" s="43"/>
      <c r="TKO1128" s="43"/>
      <c r="TKP1128" s="43"/>
      <c r="TKQ1128" s="43"/>
      <c r="TKR1128" s="43"/>
      <c r="TKS1128" s="43"/>
      <c r="TKT1128" s="43"/>
      <c r="TKU1128" s="43"/>
      <c r="TKV1128" s="43"/>
      <c r="TKW1128" s="43"/>
      <c r="TKX1128" s="43"/>
      <c r="TKY1128" s="43"/>
      <c r="TKZ1128" s="43"/>
      <c r="TLA1128" s="43"/>
      <c r="TLB1128" s="43"/>
      <c r="TLC1128" s="43"/>
      <c r="TLD1128" s="43"/>
      <c r="TLE1128" s="43"/>
      <c r="TLF1128" s="43"/>
      <c r="TLG1128" s="43"/>
      <c r="TLH1128" s="43"/>
      <c r="TLI1128" s="43"/>
      <c r="TLJ1128" s="43"/>
      <c r="TLK1128" s="43"/>
      <c r="TLL1128" s="43"/>
      <c r="TLM1128" s="43"/>
      <c r="TLN1128" s="43"/>
      <c r="TLO1128" s="43"/>
      <c r="TLP1128" s="43"/>
      <c r="TLQ1128" s="43"/>
      <c r="TLR1128" s="43"/>
      <c r="TLS1128" s="43"/>
      <c r="TLT1128" s="43"/>
      <c r="TLU1128" s="43"/>
      <c r="TLV1128" s="43"/>
      <c r="TLW1128" s="43"/>
      <c r="TLX1128" s="43"/>
      <c r="TLY1128" s="43"/>
      <c r="TLZ1128" s="43"/>
      <c r="TMA1128" s="43"/>
      <c r="TMB1128" s="43"/>
      <c r="TMC1128" s="43"/>
      <c r="TMD1128" s="43"/>
      <c r="TME1128" s="43"/>
      <c r="TMF1128" s="43"/>
      <c r="TMG1128" s="43"/>
      <c r="TMH1128" s="43"/>
      <c r="TMI1128" s="43"/>
      <c r="TMJ1128" s="43"/>
      <c r="TMK1128" s="43"/>
      <c r="TML1128" s="43"/>
      <c r="TMM1128" s="43"/>
      <c r="TMN1128" s="43"/>
      <c r="TMO1128" s="43"/>
      <c r="TMP1128" s="43"/>
      <c r="TMQ1128" s="43"/>
      <c r="TMR1128" s="43"/>
      <c r="TMS1128" s="43"/>
      <c r="TMT1128" s="43"/>
      <c r="TMU1128" s="43"/>
      <c r="TMV1128" s="43"/>
      <c r="TMW1128" s="43"/>
      <c r="TMX1128" s="43"/>
      <c r="TMY1128" s="43"/>
      <c r="TMZ1128" s="43"/>
      <c r="TNA1128" s="43"/>
      <c r="TNB1128" s="43"/>
      <c r="TNC1128" s="43"/>
      <c r="TND1128" s="43"/>
      <c r="TNE1128" s="43"/>
      <c r="TNF1128" s="43"/>
      <c r="TNG1128" s="43"/>
      <c r="TNH1128" s="43"/>
      <c r="TNI1128" s="43"/>
      <c r="TNJ1128" s="43"/>
      <c r="TNK1128" s="43"/>
      <c r="TNL1128" s="43"/>
      <c r="TNM1128" s="43"/>
      <c r="TNN1128" s="43"/>
      <c r="TNO1128" s="43"/>
      <c r="TNP1128" s="43"/>
      <c r="TNQ1128" s="43"/>
      <c r="TNR1128" s="43"/>
      <c r="TNS1128" s="43"/>
      <c r="TNT1128" s="43"/>
      <c r="TNU1128" s="43"/>
      <c r="TNV1128" s="43"/>
      <c r="TNW1128" s="43"/>
      <c r="TNX1128" s="43"/>
      <c r="TNY1128" s="43"/>
      <c r="TNZ1128" s="43"/>
      <c r="TOA1128" s="43"/>
      <c r="TOB1128" s="43"/>
      <c r="TOC1128" s="43"/>
      <c r="TOD1128" s="43"/>
      <c r="TOE1128" s="43"/>
      <c r="TOF1128" s="43"/>
      <c r="TOG1128" s="43"/>
      <c r="TOH1128" s="43"/>
      <c r="TOI1128" s="43"/>
      <c r="TOJ1128" s="43"/>
      <c r="TOK1128" s="43"/>
      <c r="TOL1128" s="43"/>
      <c r="TOM1128" s="43"/>
      <c r="TON1128" s="43"/>
      <c r="TOO1128" s="43"/>
      <c r="TOP1128" s="43"/>
      <c r="TOQ1128" s="43"/>
      <c r="TOR1128" s="43"/>
      <c r="TOS1128" s="43"/>
      <c r="TOT1128" s="43"/>
      <c r="TOU1128" s="43"/>
      <c r="TOV1128" s="43"/>
      <c r="TOW1128" s="43"/>
      <c r="TOX1128" s="43"/>
      <c r="TOY1128" s="43"/>
      <c r="TOZ1128" s="43"/>
      <c r="TPA1128" s="43"/>
      <c r="TPB1128" s="43"/>
      <c r="TPC1128" s="43"/>
      <c r="TPD1128" s="43"/>
      <c r="TPE1128" s="43"/>
      <c r="TPF1128" s="43"/>
      <c r="TPG1128" s="43"/>
      <c r="TPH1128" s="43"/>
      <c r="TPI1128" s="43"/>
      <c r="TPJ1128" s="43"/>
      <c r="TPK1128" s="43"/>
      <c r="TPL1128" s="43"/>
      <c r="TPM1128" s="43"/>
      <c r="TPN1128" s="43"/>
      <c r="TPO1128" s="43"/>
      <c r="TPP1128" s="43"/>
      <c r="TPQ1128" s="43"/>
      <c r="TPR1128" s="43"/>
      <c r="TPS1128" s="43"/>
      <c r="TPT1128" s="43"/>
      <c r="TPU1128" s="43"/>
      <c r="TPV1128" s="43"/>
      <c r="TPW1128" s="43"/>
      <c r="TPX1128" s="43"/>
      <c r="TPY1128" s="43"/>
      <c r="TPZ1128" s="43"/>
      <c r="TQA1128" s="43"/>
      <c r="TQB1128" s="43"/>
      <c r="TQC1128" s="43"/>
      <c r="TQD1128" s="43"/>
      <c r="TQE1128" s="43"/>
      <c r="TQF1128" s="43"/>
      <c r="TQG1128" s="43"/>
      <c r="TQH1128" s="43"/>
      <c r="TQI1128" s="43"/>
      <c r="TQJ1128" s="43"/>
      <c r="TQK1128" s="43"/>
      <c r="TQL1128" s="43"/>
      <c r="TQM1128" s="43"/>
      <c r="TQN1128" s="43"/>
      <c r="TQO1128" s="43"/>
      <c r="TQP1128" s="43"/>
      <c r="TQQ1128" s="43"/>
      <c r="TQR1128" s="43"/>
      <c r="TQS1128" s="43"/>
      <c r="TQT1128" s="43"/>
      <c r="TQU1128" s="43"/>
      <c r="TQV1128" s="43"/>
      <c r="TQW1128" s="43"/>
      <c r="TQX1128" s="43"/>
      <c r="TQY1128" s="43"/>
      <c r="TQZ1128" s="43"/>
      <c r="TRA1128" s="43"/>
      <c r="TRB1128" s="43"/>
      <c r="TRC1128" s="43"/>
      <c r="TRD1128" s="43"/>
      <c r="TRE1128" s="43"/>
      <c r="TRF1128" s="43"/>
      <c r="TRG1128" s="43"/>
      <c r="TRH1128" s="43"/>
      <c r="TRI1128" s="43"/>
      <c r="TRJ1128" s="43"/>
      <c r="TRK1128" s="43"/>
      <c r="TRL1128" s="43"/>
      <c r="TRM1128" s="43"/>
      <c r="TRN1128" s="43"/>
      <c r="TRO1128" s="43"/>
      <c r="TRP1128" s="43"/>
      <c r="TRQ1128" s="43"/>
      <c r="TRR1128" s="43"/>
      <c r="TRS1128" s="43"/>
      <c r="TRT1128" s="43"/>
      <c r="TRU1128" s="43"/>
      <c r="TRV1128" s="43"/>
      <c r="TRW1128" s="43"/>
      <c r="TRX1128" s="43"/>
      <c r="TRY1128" s="43"/>
      <c r="TRZ1128" s="43"/>
      <c r="TSA1128" s="43"/>
      <c r="TSB1128" s="43"/>
      <c r="TSC1128" s="43"/>
      <c r="TSD1128" s="43"/>
      <c r="TSE1128" s="43"/>
      <c r="TSF1128" s="43"/>
      <c r="TSG1128" s="43"/>
      <c r="TSH1128" s="43"/>
      <c r="TSI1128" s="43"/>
      <c r="TSJ1128" s="43"/>
      <c r="TSK1128" s="43"/>
      <c r="TSL1128" s="43"/>
      <c r="TSM1128" s="43"/>
      <c r="TSN1128" s="43"/>
      <c r="TSO1128" s="43"/>
      <c r="TSP1128" s="43"/>
      <c r="TSQ1128" s="43"/>
      <c r="TSR1128" s="43"/>
      <c r="TSS1128" s="43"/>
      <c r="TST1128" s="43"/>
      <c r="TSU1128" s="43"/>
      <c r="TSV1128" s="43"/>
      <c r="TSW1128" s="43"/>
      <c r="TSX1128" s="43"/>
      <c r="TSY1128" s="43"/>
      <c r="TSZ1128" s="43"/>
      <c r="TTA1128" s="43"/>
      <c r="TTB1128" s="43"/>
      <c r="TTC1128" s="43"/>
      <c r="TTD1128" s="43"/>
      <c r="TTE1128" s="43"/>
      <c r="TTF1128" s="43"/>
      <c r="TTG1128" s="43"/>
      <c r="TTH1128" s="43"/>
      <c r="TTI1128" s="43"/>
      <c r="TTJ1128" s="43"/>
      <c r="TTK1128" s="43"/>
      <c r="TTL1128" s="43"/>
      <c r="TTM1128" s="43"/>
      <c r="TTN1128" s="43"/>
      <c r="TTO1128" s="43"/>
      <c r="TTP1128" s="43"/>
      <c r="TTQ1128" s="43"/>
      <c r="TTR1128" s="43"/>
      <c r="TTS1128" s="43"/>
      <c r="TTT1128" s="43"/>
      <c r="TTU1128" s="43"/>
      <c r="TTV1128" s="43"/>
      <c r="TTW1128" s="43"/>
      <c r="TTX1128" s="43"/>
      <c r="TTY1128" s="43"/>
      <c r="TTZ1128" s="43"/>
      <c r="TUA1128" s="43"/>
      <c r="TUB1128" s="43"/>
      <c r="TUC1128" s="43"/>
      <c r="TUD1128" s="43"/>
      <c r="TUE1128" s="43"/>
      <c r="TUF1128" s="43"/>
      <c r="TUG1128" s="43"/>
      <c r="TUH1128" s="43"/>
      <c r="TUI1128" s="43"/>
      <c r="TUJ1128" s="43"/>
      <c r="TUK1128" s="43"/>
      <c r="TUL1128" s="43"/>
      <c r="TUM1128" s="43"/>
      <c r="TUN1128" s="43"/>
      <c r="TUO1128" s="43"/>
      <c r="TUP1128" s="43"/>
      <c r="TUQ1128" s="43"/>
      <c r="TUR1128" s="43"/>
      <c r="TUS1128" s="43"/>
      <c r="TUT1128" s="43"/>
      <c r="TUU1128" s="43"/>
      <c r="TUV1128" s="43"/>
      <c r="TUW1128" s="43"/>
      <c r="TUX1128" s="43"/>
      <c r="TUY1128" s="43"/>
      <c r="TUZ1128" s="43"/>
      <c r="TVA1128" s="43"/>
      <c r="TVB1128" s="43"/>
      <c r="TVC1128" s="43"/>
      <c r="TVD1128" s="43"/>
      <c r="TVE1128" s="43"/>
      <c r="TVF1128" s="43"/>
      <c r="TVG1128" s="43"/>
      <c r="TVH1128" s="43"/>
      <c r="TVI1128" s="43"/>
      <c r="TVJ1128" s="43"/>
      <c r="TVK1128" s="43"/>
      <c r="TVL1128" s="43"/>
      <c r="TVM1128" s="43"/>
      <c r="TVN1128" s="43"/>
      <c r="TVO1128" s="43"/>
      <c r="TVP1128" s="43"/>
      <c r="TVQ1128" s="43"/>
      <c r="TVR1128" s="43"/>
      <c r="TVS1128" s="43"/>
      <c r="TVT1128" s="43"/>
      <c r="TVU1128" s="43"/>
      <c r="TVV1128" s="43"/>
      <c r="TVW1128" s="43"/>
      <c r="TVX1128" s="43"/>
      <c r="TVY1128" s="43"/>
      <c r="TVZ1128" s="43"/>
      <c r="TWA1128" s="43"/>
      <c r="TWB1128" s="43"/>
      <c r="TWC1128" s="43"/>
      <c r="TWD1128" s="43"/>
      <c r="TWE1128" s="43"/>
      <c r="TWF1128" s="43"/>
      <c r="TWG1128" s="43"/>
      <c r="TWH1128" s="43"/>
      <c r="TWI1128" s="43"/>
      <c r="TWJ1128" s="43"/>
      <c r="TWK1128" s="43"/>
      <c r="TWL1128" s="43"/>
      <c r="TWM1128" s="43"/>
      <c r="TWN1128" s="43"/>
      <c r="TWO1128" s="43"/>
      <c r="TWP1128" s="43"/>
      <c r="TWQ1128" s="43"/>
      <c r="TWR1128" s="43"/>
      <c r="TWS1128" s="43"/>
      <c r="TWT1128" s="43"/>
      <c r="TWU1128" s="43"/>
      <c r="TWV1128" s="43"/>
      <c r="TWW1128" s="43"/>
      <c r="TWX1128" s="43"/>
      <c r="TWY1128" s="43"/>
      <c r="TWZ1128" s="43"/>
      <c r="TXA1128" s="43"/>
      <c r="TXB1128" s="43"/>
      <c r="TXC1128" s="43"/>
      <c r="TXD1128" s="43"/>
      <c r="TXE1128" s="43"/>
      <c r="TXF1128" s="43"/>
      <c r="TXG1128" s="43"/>
      <c r="TXH1128" s="43"/>
      <c r="TXI1128" s="43"/>
      <c r="TXJ1128" s="43"/>
      <c r="TXK1128" s="43"/>
      <c r="TXL1128" s="43"/>
      <c r="TXM1128" s="43"/>
      <c r="TXN1128" s="43"/>
      <c r="TXO1128" s="43"/>
      <c r="TXP1128" s="43"/>
      <c r="TXQ1128" s="43"/>
      <c r="TXR1128" s="43"/>
      <c r="TXS1128" s="43"/>
      <c r="TXT1128" s="43"/>
      <c r="TXU1128" s="43"/>
      <c r="TXV1128" s="43"/>
      <c r="TXW1128" s="43"/>
      <c r="TXX1128" s="43"/>
      <c r="TXY1128" s="43"/>
      <c r="TXZ1128" s="43"/>
      <c r="TYA1128" s="43"/>
      <c r="TYB1128" s="43"/>
      <c r="TYC1128" s="43"/>
      <c r="TYD1128" s="43"/>
      <c r="TYE1128" s="43"/>
      <c r="TYF1128" s="43"/>
      <c r="TYG1128" s="43"/>
      <c r="TYH1128" s="43"/>
      <c r="TYI1128" s="43"/>
      <c r="TYJ1128" s="43"/>
      <c r="TYK1128" s="43"/>
      <c r="TYL1128" s="43"/>
      <c r="TYM1128" s="43"/>
      <c r="TYN1128" s="43"/>
      <c r="TYO1128" s="43"/>
      <c r="TYP1128" s="43"/>
      <c r="TYQ1128" s="43"/>
      <c r="TYR1128" s="43"/>
      <c r="TYS1128" s="43"/>
      <c r="TYT1128" s="43"/>
      <c r="TYU1128" s="43"/>
      <c r="TYV1128" s="43"/>
      <c r="TYW1128" s="43"/>
      <c r="TYX1128" s="43"/>
      <c r="TYY1128" s="43"/>
      <c r="TYZ1128" s="43"/>
      <c r="TZA1128" s="43"/>
      <c r="TZB1128" s="43"/>
      <c r="TZC1128" s="43"/>
      <c r="TZD1128" s="43"/>
      <c r="TZE1128" s="43"/>
      <c r="TZF1128" s="43"/>
      <c r="TZG1128" s="43"/>
      <c r="TZH1128" s="43"/>
      <c r="TZI1128" s="43"/>
      <c r="TZJ1128" s="43"/>
      <c r="TZK1128" s="43"/>
      <c r="TZL1128" s="43"/>
      <c r="TZM1128" s="43"/>
      <c r="TZN1128" s="43"/>
      <c r="TZO1128" s="43"/>
      <c r="TZP1128" s="43"/>
      <c r="TZQ1128" s="43"/>
      <c r="TZR1128" s="43"/>
      <c r="TZS1128" s="43"/>
      <c r="TZT1128" s="43"/>
      <c r="TZU1128" s="43"/>
      <c r="TZV1128" s="43"/>
      <c r="TZW1128" s="43"/>
      <c r="TZX1128" s="43"/>
      <c r="TZY1128" s="43"/>
      <c r="TZZ1128" s="43"/>
      <c r="UAA1128" s="43"/>
      <c r="UAB1128" s="43"/>
      <c r="UAC1128" s="43"/>
      <c r="UAD1128" s="43"/>
      <c r="UAE1128" s="43"/>
      <c r="UAF1128" s="43"/>
      <c r="UAG1128" s="43"/>
      <c r="UAH1128" s="43"/>
      <c r="UAI1128" s="43"/>
      <c r="UAJ1128" s="43"/>
      <c r="UAK1128" s="43"/>
      <c r="UAL1128" s="43"/>
      <c r="UAM1128" s="43"/>
      <c r="UAN1128" s="43"/>
      <c r="UAO1128" s="43"/>
      <c r="UAP1128" s="43"/>
      <c r="UAQ1128" s="43"/>
      <c r="UAR1128" s="43"/>
      <c r="UAS1128" s="43"/>
      <c r="UAT1128" s="43"/>
      <c r="UAU1128" s="43"/>
      <c r="UAV1128" s="43"/>
      <c r="UAW1128" s="43"/>
      <c r="UAX1128" s="43"/>
      <c r="UAY1128" s="43"/>
      <c r="UAZ1128" s="43"/>
      <c r="UBA1128" s="43"/>
      <c r="UBB1128" s="43"/>
      <c r="UBC1128" s="43"/>
      <c r="UBD1128" s="43"/>
      <c r="UBE1128" s="43"/>
      <c r="UBF1128" s="43"/>
      <c r="UBG1128" s="43"/>
      <c r="UBH1128" s="43"/>
      <c r="UBI1128" s="43"/>
      <c r="UBJ1128" s="43"/>
      <c r="UBK1128" s="43"/>
      <c r="UBL1128" s="43"/>
      <c r="UBM1128" s="43"/>
      <c r="UBN1128" s="43"/>
      <c r="UBO1128" s="43"/>
      <c r="UBP1128" s="43"/>
      <c r="UBQ1128" s="43"/>
      <c r="UBR1128" s="43"/>
      <c r="UBS1128" s="43"/>
      <c r="UBT1128" s="43"/>
      <c r="UBU1128" s="43"/>
      <c r="UBV1128" s="43"/>
      <c r="UBW1128" s="43"/>
      <c r="UBX1128" s="43"/>
      <c r="UBY1128" s="43"/>
      <c r="UBZ1128" s="43"/>
      <c r="UCA1128" s="43"/>
      <c r="UCB1128" s="43"/>
      <c r="UCC1128" s="43"/>
      <c r="UCD1128" s="43"/>
      <c r="UCE1128" s="43"/>
      <c r="UCF1128" s="43"/>
      <c r="UCG1128" s="43"/>
      <c r="UCH1128" s="43"/>
      <c r="UCI1128" s="43"/>
      <c r="UCJ1128" s="43"/>
      <c r="UCK1128" s="43"/>
      <c r="UCL1128" s="43"/>
      <c r="UCM1128" s="43"/>
      <c r="UCN1128" s="43"/>
      <c r="UCO1128" s="43"/>
      <c r="UCP1128" s="43"/>
      <c r="UCQ1128" s="43"/>
      <c r="UCR1128" s="43"/>
      <c r="UCS1128" s="43"/>
      <c r="UCT1128" s="43"/>
      <c r="UCU1128" s="43"/>
      <c r="UCV1128" s="43"/>
      <c r="UCW1128" s="43"/>
      <c r="UCX1128" s="43"/>
      <c r="UCY1128" s="43"/>
      <c r="UCZ1128" s="43"/>
      <c r="UDA1128" s="43"/>
      <c r="UDB1128" s="43"/>
      <c r="UDC1128" s="43"/>
      <c r="UDD1128" s="43"/>
      <c r="UDE1128" s="43"/>
      <c r="UDF1128" s="43"/>
      <c r="UDG1128" s="43"/>
      <c r="UDH1128" s="43"/>
      <c r="UDI1128" s="43"/>
      <c r="UDJ1128" s="43"/>
      <c r="UDK1128" s="43"/>
      <c r="UDL1128" s="43"/>
      <c r="UDM1128" s="43"/>
      <c r="UDN1128" s="43"/>
      <c r="UDO1128" s="43"/>
      <c r="UDP1128" s="43"/>
      <c r="UDQ1128" s="43"/>
      <c r="UDR1128" s="43"/>
      <c r="UDS1128" s="43"/>
      <c r="UDT1128" s="43"/>
      <c r="UDU1128" s="43"/>
      <c r="UDV1128" s="43"/>
      <c r="UDW1128" s="43"/>
      <c r="UDX1128" s="43"/>
      <c r="UDY1128" s="43"/>
      <c r="UDZ1128" s="43"/>
      <c r="UEA1128" s="43"/>
      <c r="UEB1128" s="43"/>
      <c r="UEC1128" s="43"/>
      <c r="UED1128" s="43"/>
      <c r="UEE1128" s="43"/>
      <c r="UEF1128" s="43"/>
      <c r="UEG1128" s="43"/>
      <c r="UEH1128" s="43"/>
      <c r="UEI1128" s="43"/>
      <c r="UEJ1128" s="43"/>
      <c r="UEK1128" s="43"/>
      <c r="UEL1128" s="43"/>
      <c r="UEM1128" s="43"/>
      <c r="UEN1128" s="43"/>
      <c r="UEO1128" s="43"/>
      <c r="UEP1128" s="43"/>
      <c r="UEQ1128" s="43"/>
      <c r="UER1128" s="43"/>
      <c r="UES1128" s="43"/>
      <c r="UET1128" s="43"/>
      <c r="UEU1128" s="43"/>
      <c r="UEV1128" s="43"/>
      <c r="UEW1128" s="43"/>
      <c r="UEX1128" s="43"/>
      <c r="UEY1128" s="43"/>
      <c r="UEZ1128" s="43"/>
      <c r="UFA1128" s="43"/>
      <c r="UFB1128" s="43"/>
      <c r="UFC1128" s="43"/>
      <c r="UFD1128" s="43"/>
      <c r="UFE1128" s="43"/>
      <c r="UFF1128" s="43"/>
      <c r="UFG1128" s="43"/>
      <c r="UFH1128" s="43"/>
      <c r="UFI1128" s="43"/>
      <c r="UFJ1128" s="43"/>
      <c r="UFK1128" s="43"/>
      <c r="UFL1128" s="43"/>
      <c r="UFM1128" s="43"/>
      <c r="UFN1128" s="43"/>
      <c r="UFO1128" s="43"/>
      <c r="UFP1128" s="43"/>
      <c r="UFQ1128" s="43"/>
      <c r="UFR1128" s="43"/>
      <c r="UFS1128" s="43"/>
      <c r="UFT1128" s="43"/>
      <c r="UFU1128" s="43"/>
      <c r="UFV1128" s="43"/>
      <c r="UFW1128" s="43"/>
      <c r="UFX1128" s="43"/>
      <c r="UFY1128" s="43"/>
      <c r="UFZ1128" s="43"/>
      <c r="UGA1128" s="43"/>
      <c r="UGB1128" s="43"/>
      <c r="UGC1128" s="43"/>
      <c r="UGD1128" s="43"/>
      <c r="UGE1128" s="43"/>
      <c r="UGF1128" s="43"/>
      <c r="UGG1128" s="43"/>
      <c r="UGH1128" s="43"/>
      <c r="UGI1128" s="43"/>
      <c r="UGJ1128" s="43"/>
      <c r="UGK1128" s="43"/>
      <c r="UGL1128" s="43"/>
      <c r="UGM1128" s="43"/>
      <c r="UGN1128" s="43"/>
      <c r="UGO1128" s="43"/>
      <c r="UGP1128" s="43"/>
      <c r="UGQ1128" s="43"/>
      <c r="UGR1128" s="43"/>
      <c r="UGS1128" s="43"/>
      <c r="UGT1128" s="43"/>
      <c r="UGU1128" s="43"/>
      <c r="UGV1128" s="43"/>
      <c r="UGW1128" s="43"/>
      <c r="UGX1128" s="43"/>
      <c r="UGY1128" s="43"/>
      <c r="UGZ1128" s="43"/>
      <c r="UHA1128" s="43"/>
      <c r="UHB1128" s="43"/>
      <c r="UHC1128" s="43"/>
      <c r="UHD1128" s="43"/>
      <c r="UHE1128" s="43"/>
      <c r="UHF1128" s="43"/>
      <c r="UHG1128" s="43"/>
      <c r="UHH1128" s="43"/>
      <c r="UHI1128" s="43"/>
      <c r="UHJ1128" s="43"/>
      <c r="UHK1128" s="43"/>
      <c r="UHL1128" s="43"/>
      <c r="UHM1128" s="43"/>
      <c r="UHN1128" s="43"/>
      <c r="UHO1128" s="43"/>
      <c r="UHP1128" s="43"/>
      <c r="UHQ1128" s="43"/>
      <c r="UHR1128" s="43"/>
      <c r="UHS1128" s="43"/>
      <c r="UHT1128" s="43"/>
      <c r="UHU1128" s="43"/>
      <c r="UHV1128" s="43"/>
      <c r="UHW1128" s="43"/>
      <c r="UHX1128" s="43"/>
      <c r="UHY1128" s="43"/>
      <c r="UHZ1128" s="43"/>
      <c r="UIA1128" s="43"/>
      <c r="UIB1128" s="43"/>
      <c r="UIC1128" s="43"/>
      <c r="UID1128" s="43"/>
      <c r="UIE1128" s="43"/>
      <c r="UIF1128" s="43"/>
      <c r="UIG1128" s="43"/>
      <c r="UIH1128" s="43"/>
      <c r="UII1128" s="43"/>
      <c r="UIJ1128" s="43"/>
      <c r="UIK1128" s="43"/>
      <c r="UIL1128" s="43"/>
      <c r="UIM1128" s="43"/>
      <c r="UIN1128" s="43"/>
      <c r="UIO1128" s="43"/>
      <c r="UIP1128" s="43"/>
      <c r="UIQ1128" s="43"/>
      <c r="UIR1128" s="43"/>
      <c r="UIS1128" s="43"/>
      <c r="UIT1128" s="43"/>
      <c r="UIU1128" s="43"/>
      <c r="UIV1128" s="43"/>
      <c r="UIW1128" s="43"/>
      <c r="UIX1128" s="43"/>
      <c r="UIY1128" s="43"/>
      <c r="UIZ1128" s="43"/>
      <c r="UJA1128" s="43"/>
      <c r="UJB1128" s="43"/>
      <c r="UJC1128" s="43"/>
      <c r="UJD1128" s="43"/>
      <c r="UJE1128" s="43"/>
      <c r="UJF1128" s="43"/>
      <c r="UJG1128" s="43"/>
      <c r="UJH1128" s="43"/>
      <c r="UJI1128" s="43"/>
      <c r="UJJ1128" s="43"/>
      <c r="UJK1128" s="43"/>
      <c r="UJL1128" s="43"/>
      <c r="UJM1128" s="43"/>
      <c r="UJN1128" s="43"/>
      <c r="UJO1128" s="43"/>
      <c r="UJP1128" s="43"/>
      <c r="UJQ1128" s="43"/>
      <c r="UJR1128" s="43"/>
      <c r="UJS1128" s="43"/>
      <c r="UJT1128" s="43"/>
      <c r="UJU1128" s="43"/>
      <c r="UJV1128" s="43"/>
      <c r="UJW1128" s="43"/>
      <c r="UJX1128" s="43"/>
      <c r="UJY1128" s="43"/>
      <c r="UJZ1128" s="43"/>
      <c r="UKA1128" s="43"/>
      <c r="UKB1128" s="43"/>
      <c r="UKC1128" s="43"/>
      <c r="UKD1128" s="43"/>
      <c r="UKE1128" s="43"/>
      <c r="UKF1128" s="43"/>
      <c r="UKG1128" s="43"/>
      <c r="UKH1128" s="43"/>
      <c r="UKI1128" s="43"/>
      <c r="UKJ1128" s="43"/>
      <c r="UKK1128" s="43"/>
      <c r="UKL1128" s="43"/>
      <c r="UKM1128" s="43"/>
      <c r="UKN1128" s="43"/>
      <c r="UKO1128" s="43"/>
      <c r="UKP1128" s="43"/>
      <c r="UKQ1128" s="43"/>
      <c r="UKR1128" s="43"/>
      <c r="UKS1128" s="43"/>
      <c r="UKT1128" s="43"/>
      <c r="UKU1128" s="43"/>
      <c r="UKV1128" s="43"/>
      <c r="UKW1128" s="43"/>
      <c r="UKX1128" s="43"/>
      <c r="UKY1128" s="43"/>
      <c r="UKZ1128" s="43"/>
      <c r="ULA1128" s="43"/>
      <c r="ULB1128" s="43"/>
      <c r="ULC1128" s="43"/>
      <c r="ULD1128" s="43"/>
      <c r="ULE1128" s="43"/>
      <c r="ULF1128" s="43"/>
      <c r="ULG1128" s="43"/>
      <c r="ULH1128" s="43"/>
      <c r="ULI1128" s="43"/>
      <c r="ULJ1128" s="43"/>
      <c r="ULK1128" s="43"/>
      <c r="ULL1128" s="43"/>
      <c r="ULM1128" s="43"/>
      <c r="ULN1128" s="43"/>
      <c r="ULO1128" s="43"/>
      <c r="ULP1128" s="43"/>
      <c r="ULQ1128" s="43"/>
      <c r="ULR1128" s="43"/>
      <c r="ULS1128" s="43"/>
      <c r="ULT1128" s="43"/>
      <c r="ULU1128" s="43"/>
      <c r="ULV1128" s="43"/>
      <c r="ULW1128" s="43"/>
      <c r="ULX1128" s="43"/>
      <c r="ULY1128" s="43"/>
      <c r="ULZ1128" s="43"/>
      <c r="UMA1128" s="43"/>
      <c r="UMB1128" s="43"/>
      <c r="UMC1128" s="43"/>
      <c r="UMD1128" s="43"/>
      <c r="UME1128" s="43"/>
      <c r="UMF1128" s="43"/>
      <c r="UMG1128" s="43"/>
      <c r="UMH1128" s="43"/>
      <c r="UMI1128" s="43"/>
      <c r="UMJ1128" s="43"/>
      <c r="UMK1128" s="43"/>
      <c r="UML1128" s="43"/>
      <c r="UMM1128" s="43"/>
      <c r="UMN1128" s="43"/>
      <c r="UMO1128" s="43"/>
      <c r="UMP1128" s="43"/>
      <c r="UMQ1128" s="43"/>
      <c r="UMR1128" s="43"/>
      <c r="UMS1128" s="43"/>
      <c r="UMT1128" s="43"/>
      <c r="UMU1128" s="43"/>
      <c r="UMV1128" s="43"/>
      <c r="UMW1128" s="43"/>
      <c r="UMX1128" s="43"/>
      <c r="UMY1128" s="43"/>
      <c r="UMZ1128" s="43"/>
      <c r="UNA1128" s="43"/>
      <c r="UNB1128" s="43"/>
      <c r="UNC1128" s="43"/>
      <c r="UND1128" s="43"/>
      <c r="UNE1128" s="43"/>
      <c r="UNF1128" s="43"/>
      <c r="UNG1128" s="43"/>
      <c r="UNH1128" s="43"/>
      <c r="UNI1128" s="43"/>
      <c r="UNJ1128" s="43"/>
      <c r="UNK1128" s="43"/>
      <c r="UNL1128" s="43"/>
      <c r="UNM1128" s="43"/>
      <c r="UNN1128" s="43"/>
      <c r="UNO1128" s="43"/>
      <c r="UNP1128" s="43"/>
      <c r="UNQ1128" s="43"/>
      <c r="UNR1128" s="43"/>
      <c r="UNS1128" s="43"/>
      <c r="UNT1128" s="43"/>
      <c r="UNU1128" s="43"/>
      <c r="UNV1128" s="43"/>
      <c r="UNW1128" s="43"/>
      <c r="UNX1128" s="43"/>
      <c r="UNY1128" s="43"/>
      <c r="UNZ1128" s="43"/>
      <c r="UOA1128" s="43"/>
      <c r="UOB1128" s="43"/>
      <c r="UOC1128" s="43"/>
      <c r="UOD1128" s="43"/>
      <c r="UOE1128" s="43"/>
      <c r="UOF1128" s="43"/>
      <c r="UOG1128" s="43"/>
      <c r="UOH1128" s="43"/>
      <c r="UOI1128" s="43"/>
      <c r="UOJ1128" s="43"/>
      <c r="UOK1128" s="43"/>
      <c r="UOL1128" s="43"/>
      <c r="UOM1128" s="43"/>
      <c r="UON1128" s="43"/>
      <c r="UOO1128" s="43"/>
      <c r="UOP1128" s="43"/>
      <c r="UOQ1128" s="43"/>
      <c r="UOR1128" s="43"/>
      <c r="UOS1128" s="43"/>
      <c r="UOT1128" s="43"/>
      <c r="UOU1128" s="43"/>
      <c r="UOV1128" s="43"/>
      <c r="UOW1128" s="43"/>
      <c r="UOX1128" s="43"/>
      <c r="UOY1128" s="43"/>
      <c r="UOZ1128" s="43"/>
      <c r="UPA1128" s="43"/>
      <c r="UPB1128" s="43"/>
      <c r="UPC1128" s="43"/>
      <c r="UPD1128" s="43"/>
      <c r="UPE1128" s="43"/>
      <c r="UPF1128" s="43"/>
      <c r="UPG1128" s="43"/>
      <c r="UPH1128" s="43"/>
      <c r="UPI1128" s="43"/>
      <c r="UPJ1128" s="43"/>
      <c r="UPK1128" s="43"/>
      <c r="UPL1128" s="43"/>
      <c r="UPM1128" s="43"/>
      <c r="UPN1128" s="43"/>
      <c r="UPO1128" s="43"/>
      <c r="UPP1128" s="43"/>
      <c r="UPQ1128" s="43"/>
      <c r="UPR1128" s="43"/>
      <c r="UPS1128" s="43"/>
      <c r="UPT1128" s="43"/>
      <c r="UPU1128" s="43"/>
      <c r="UPV1128" s="43"/>
      <c r="UPW1128" s="43"/>
      <c r="UPX1128" s="43"/>
      <c r="UPY1128" s="43"/>
      <c r="UPZ1128" s="43"/>
      <c r="UQA1128" s="43"/>
      <c r="UQB1128" s="43"/>
      <c r="UQC1128" s="43"/>
      <c r="UQD1128" s="43"/>
      <c r="UQE1128" s="43"/>
      <c r="UQF1128" s="43"/>
      <c r="UQG1128" s="43"/>
      <c r="UQH1128" s="43"/>
      <c r="UQI1128" s="43"/>
      <c r="UQJ1128" s="43"/>
      <c r="UQK1128" s="43"/>
      <c r="UQL1128" s="43"/>
      <c r="UQM1128" s="43"/>
      <c r="UQN1128" s="43"/>
      <c r="UQO1128" s="43"/>
      <c r="UQP1128" s="43"/>
      <c r="UQQ1128" s="43"/>
      <c r="UQR1128" s="43"/>
      <c r="UQS1128" s="43"/>
      <c r="UQT1128" s="43"/>
      <c r="UQU1128" s="43"/>
      <c r="UQV1128" s="43"/>
      <c r="UQW1128" s="43"/>
      <c r="UQX1128" s="43"/>
      <c r="UQY1128" s="43"/>
      <c r="UQZ1128" s="43"/>
      <c r="URA1128" s="43"/>
      <c r="URB1128" s="43"/>
      <c r="URC1128" s="43"/>
      <c r="URD1128" s="43"/>
      <c r="URE1128" s="43"/>
      <c r="URF1128" s="43"/>
      <c r="URG1128" s="43"/>
      <c r="URH1128" s="43"/>
      <c r="URI1128" s="43"/>
      <c r="URJ1128" s="43"/>
      <c r="URK1128" s="43"/>
      <c r="URL1128" s="43"/>
      <c r="URM1128" s="43"/>
      <c r="URN1128" s="43"/>
      <c r="URO1128" s="43"/>
      <c r="URP1128" s="43"/>
      <c r="URQ1128" s="43"/>
      <c r="URR1128" s="43"/>
      <c r="URS1128" s="43"/>
      <c r="URT1128" s="43"/>
      <c r="URU1128" s="43"/>
      <c r="URV1128" s="43"/>
      <c r="URW1128" s="43"/>
      <c r="URX1128" s="43"/>
      <c r="URY1128" s="43"/>
      <c r="URZ1128" s="43"/>
      <c r="USA1128" s="43"/>
      <c r="USB1128" s="43"/>
      <c r="USC1128" s="43"/>
      <c r="USD1128" s="43"/>
      <c r="USE1128" s="43"/>
      <c r="USF1128" s="43"/>
      <c r="USG1128" s="43"/>
      <c r="USH1128" s="43"/>
      <c r="USI1128" s="43"/>
      <c r="USJ1128" s="43"/>
      <c r="USK1128" s="43"/>
      <c r="USL1128" s="43"/>
      <c r="USM1128" s="43"/>
      <c r="USN1128" s="43"/>
      <c r="USO1128" s="43"/>
      <c r="USP1128" s="43"/>
      <c r="USQ1128" s="43"/>
      <c r="USR1128" s="43"/>
      <c r="USS1128" s="43"/>
      <c r="UST1128" s="43"/>
      <c r="USU1128" s="43"/>
      <c r="USV1128" s="43"/>
      <c r="USW1128" s="43"/>
      <c r="USX1128" s="43"/>
      <c r="USY1128" s="43"/>
      <c r="USZ1128" s="43"/>
      <c r="UTA1128" s="43"/>
      <c r="UTB1128" s="43"/>
      <c r="UTC1128" s="43"/>
      <c r="UTD1128" s="43"/>
      <c r="UTE1128" s="43"/>
      <c r="UTF1128" s="43"/>
      <c r="UTG1128" s="43"/>
      <c r="UTH1128" s="43"/>
      <c r="UTI1128" s="43"/>
      <c r="UTJ1128" s="43"/>
      <c r="UTK1128" s="43"/>
      <c r="UTL1128" s="43"/>
      <c r="UTM1128" s="43"/>
      <c r="UTN1128" s="43"/>
      <c r="UTO1128" s="43"/>
      <c r="UTP1128" s="43"/>
      <c r="UTQ1128" s="43"/>
      <c r="UTR1128" s="43"/>
      <c r="UTS1128" s="43"/>
      <c r="UTT1128" s="43"/>
      <c r="UTU1128" s="43"/>
      <c r="UTV1128" s="43"/>
      <c r="UTW1128" s="43"/>
      <c r="UTX1128" s="43"/>
      <c r="UTY1128" s="43"/>
      <c r="UTZ1128" s="43"/>
      <c r="UUA1128" s="43"/>
      <c r="UUB1128" s="43"/>
      <c r="UUC1128" s="43"/>
      <c r="UUD1128" s="43"/>
      <c r="UUE1128" s="43"/>
      <c r="UUF1128" s="43"/>
      <c r="UUG1128" s="43"/>
      <c r="UUH1128" s="43"/>
      <c r="UUI1128" s="43"/>
      <c r="UUJ1128" s="43"/>
      <c r="UUK1128" s="43"/>
      <c r="UUL1128" s="43"/>
      <c r="UUM1128" s="43"/>
      <c r="UUN1128" s="43"/>
      <c r="UUO1128" s="43"/>
      <c r="UUP1128" s="43"/>
      <c r="UUQ1128" s="43"/>
      <c r="UUR1128" s="43"/>
      <c r="UUS1128" s="43"/>
      <c r="UUT1128" s="43"/>
      <c r="UUU1128" s="43"/>
      <c r="UUV1128" s="43"/>
      <c r="UUW1128" s="43"/>
      <c r="UUX1128" s="43"/>
      <c r="UUY1128" s="43"/>
      <c r="UUZ1128" s="43"/>
      <c r="UVA1128" s="43"/>
      <c r="UVB1128" s="43"/>
      <c r="UVC1128" s="43"/>
      <c r="UVD1128" s="43"/>
      <c r="UVE1128" s="43"/>
      <c r="UVF1128" s="43"/>
      <c r="UVG1128" s="43"/>
      <c r="UVH1128" s="43"/>
      <c r="UVI1128" s="43"/>
      <c r="UVJ1128" s="43"/>
      <c r="UVK1128" s="43"/>
      <c r="UVL1128" s="43"/>
      <c r="UVM1128" s="43"/>
      <c r="UVN1128" s="43"/>
      <c r="UVO1128" s="43"/>
      <c r="UVP1128" s="43"/>
      <c r="UVQ1128" s="43"/>
      <c r="UVR1128" s="43"/>
      <c r="UVS1128" s="43"/>
      <c r="UVT1128" s="43"/>
      <c r="UVU1128" s="43"/>
      <c r="UVV1128" s="43"/>
      <c r="UVW1128" s="43"/>
      <c r="UVX1128" s="43"/>
      <c r="UVY1128" s="43"/>
      <c r="UVZ1128" s="43"/>
      <c r="UWA1128" s="43"/>
      <c r="UWB1128" s="43"/>
      <c r="UWC1128" s="43"/>
      <c r="UWD1128" s="43"/>
      <c r="UWE1128" s="43"/>
      <c r="UWF1128" s="43"/>
      <c r="UWG1128" s="43"/>
      <c r="UWH1128" s="43"/>
      <c r="UWI1128" s="43"/>
      <c r="UWJ1128" s="43"/>
      <c r="UWK1128" s="43"/>
      <c r="UWL1128" s="43"/>
      <c r="UWM1128" s="43"/>
      <c r="UWN1128" s="43"/>
      <c r="UWO1128" s="43"/>
      <c r="UWP1128" s="43"/>
      <c r="UWQ1128" s="43"/>
      <c r="UWR1128" s="43"/>
      <c r="UWS1128" s="43"/>
      <c r="UWT1128" s="43"/>
      <c r="UWU1128" s="43"/>
      <c r="UWV1128" s="43"/>
      <c r="UWW1128" s="43"/>
      <c r="UWX1128" s="43"/>
      <c r="UWY1128" s="43"/>
      <c r="UWZ1128" s="43"/>
      <c r="UXA1128" s="43"/>
      <c r="UXB1128" s="43"/>
      <c r="UXC1128" s="43"/>
      <c r="UXD1128" s="43"/>
      <c r="UXE1128" s="43"/>
      <c r="UXF1128" s="43"/>
      <c r="UXG1128" s="43"/>
      <c r="UXH1128" s="43"/>
      <c r="UXI1128" s="43"/>
      <c r="UXJ1128" s="43"/>
      <c r="UXK1128" s="43"/>
      <c r="UXL1128" s="43"/>
      <c r="UXM1128" s="43"/>
      <c r="UXN1128" s="43"/>
      <c r="UXO1128" s="43"/>
      <c r="UXP1128" s="43"/>
      <c r="UXQ1128" s="43"/>
      <c r="UXR1128" s="43"/>
      <c r="UXS1128" s="43"/>
      <c r="UXT1128" s="43"/>
      <c r="UXU1128" s="43"/>
      <c r="UXV1128" s="43"/>
      <c r="UXW1128" s="43"/>
      <c r="UXX1128" s="43"/>
      <c r="UXY1128" s="43"/>
      <c r="UXZ1128" s="43"/>
      <c r="UYA1128" s="43"/>
      <c r="UYB1128" s="43"/>
      <c r="UYC1128" s="43"/>
      <c r="UYD1128" s="43"/>
      <c r="UYE1128" s="43"/>
      <c r="UYF1128" s="43"/>
      <c r="UYG1128" s="43"/>
      <c r="UYH1128" s="43"/>
      <c r="UYI1128" s="43"/>
      <c r="UYJ1128" s="43"/>
      <c r="UYK1128" s="43"/>
      <c r="UYL1128" s="43"/>
      <c r="UYM1128" s="43"/>
      <c r="UYN1128" s="43"/>
      <c r="UYO1128" s="43"/>
      <c r="UYP1128" s="43"/>
      <c r="UYQ1128" s="43"/>
      <c r="UYR1128" s="43"/>
      <c r="UYS1128" s="43"/>
      <c r="UYT1128" s="43"/>
      <c r="UYU1128" s="43"/>
      <c r="UYV1128" s="43"/>
      <c r="UYW1128" s="43"/>
      <c r="UYX1128" s="43"/>
      <c r="UYY1128" s="43"/>
      <c r="UYZ1128" s="43"/>
      <c r="UZA1128" s="43"/>
      <c r="UZB1128" s="43"/>
      <c r="UZC1128" s="43"/>
      <c r="UZD1128" s="43"/>
      <c r="UZE1128" s="43"/>
      <c r="UZF1128" s="43"/>
      <c r="UZG1128" s="43"/>
      <c r="UZH1128" s="43"/>
      <c r="UZI1128" s="43"/>
      <c r="UZJ1128" s="43"/>
      <c r="UZK1128" s="43"/>
      <c r="UZL1128" s="43"/>
      <c r="UZM1128" s="43"/>
      <c r="UZN1128" s="43"/>
      <c r="UZO1128" s="43"/>
      <c r="UZP1128" s="43"/>
      <c r="UZQ1128" s="43"/>
      <c r="UZR1128" s="43"/>
      <c r="UZS1128" s="43"/>
      <c r="UZT1128" s="43"/>
      <c r="UZU1128" s="43"/>
      <c r="UZV1128" s="43"/>
      <c r="UZW1128" s="43"/>
      <c r="UZX1128" s="43"/>
      <c r="UZY1128" s="43"/>
      <c r="UZZ1128" s="43"/>
      <c r="VAA1128" s="43"/>
      <c r="VAB1128" s="43"/>
      <c r="VAC1128" s="43"/>
      <c r="VAD1128" s="43"/>
      <c r="VAE1128" s="43"/>
      <c r="VAF1128" s="43"/>
      <c r="VAG1128" s="43"/>
      <c r="VAH1128" s="43"/>
      <c r="VAI1128" s="43"/>
      <c r="VAJ1128" s="43"/>
      <c r="VAK1128" s="43"/>
      <c r="VAL1128" s="43"/>
      <c r="VAM1128" s="43"/>
      <c r="VAN1128" s="43"/>
      <c r="VAO1128" s="43"/>
      <c r="VAP1128" s="43"/>
      <c r="VAQ1128" s="43"/>
      <c r="VAR1128" s="43"/>
      <c r="VAS1128" s="43"/>
      <c r="VAT1128" s="43"/>
      <c r="VAU1128" s="43"/>
      <c r="VAV1128" s="43"/>
      <c r="VAW1128" s="43"/>
      <c r="VAX1128" s="43"/>
      <c r="VAY1128" s="43"/>
      <c r="VAZ1128" s="43"/>
      <c r="VBA1128" s="43"/>
      <c r="VBB1128" s="43"/>
      <c r="VBC1128" s="43"/>
      <c r="VBD1128" s="43"/>
      <c r="VBE1128" s="43"/>
      <c r="VBF1128" s="43"/>
      <c r="VBG1128" s="43"/>
      <c r="VBH1128" s="43"/>
      <c r="VBI1128" s="43"/>
      <c r="VBJ1128" s="43"/>
      <c r="VBK1128" s="43"/>
      <c r="VBL1128" s="43"/>
      <c r="VBM1128" s="43"/>
      <c r="VBN1128" s="43"/>
      <c r="VBO1128" s="43"/>
      <c r="VBP1128" s="43"/>
      <c r="VBQ1128" s="43"/>
      <c r="VBR1128" s="43"/>
      <c r="VBS1128" s="43"/>
      <c r="VBT1128" s="43"/>
      <c r="VBU1128" s="43"/>
      <c r="VBV1128" s="43"/>
      <c r="VBW1128" s="43"/>
      <c r="VBX1128" s="43"/>
      <c r="VBY1128" s="43"/>
      <c r="VBZ1128" s="43"/>
      <c r="VCA1128" s="43"/>
      <c r="VCB1128" s="43"/>
      <c r="VCC1128" s="43"/>
      <c r="VCD1128" s="43"/>
      <c r="VCE1128" s="43"/>
      <c r="VCF1128" s="43"/>
      <c r="VCG1128" s="43"/>
      <c r="VCH1128" s="43"/>
      <c r="VCI1128" s="43"/>
      <c r="VCJ1128" s="43"/>
      <c r="VCK1128" s="43"/>
      <c r="VCL1128" s="43"/>
      <c r="VCM1128" s="43"/>
      <c r="VCN1128" s="43"/>
      <c r="VCO1128" s="43"/>
      <c r="VCP1128" s="43"/>
      <c r="VCQ1128" s="43"/>
      <c r="VCR1128" s="43"/>
      <c r="VCS1128" s="43"/>
      <c r="VCT1128" s="43"/>
      <c r="VCU1128" s="43"/>
      <c r="VCV1128" s="43"/>
      <c r="VCW1128" s="43"/>
      <c r="VCX1128" s="43"/>
      <c r="VCY1128" s="43"/>
      <c r="VCZ1128" s="43"/>
      <c r="VDA1128" s="43"/>
      <c r="VDB1128" s="43"/>
      <c r="VDC1128" s="43"/>
      <c r="VDD1128" s="43"/>
      <c r="VDE1128" s="43"/>
      <c r="VDF1128" s="43"/>
      <c r="VDG1128" s="43"/>
      <c r="VDH1128" s="43"/>
      <c r="VDI1128" s="43"/>
      <c r="VDJ1128" s="43"/>
      <c r="VDK1128" s="43"/>
      <c r="VDL1128" s="43"/>
      <c r="VDM1128" s="43"/>
      <c r="VDN1128" s="43"/>
      <c r="VDO1128" s="43"/>
      <c r="VDP1128" s="43"/>
      <c r="VDQ1128" s="43"/>
      <c r="VDR1128" s="43"/>
      <c r="VDS1128" s="43"/>
      <c r="VDT1128" s="43"/>
      <c r="VDU1128" s="43"/>
      <c r="VDV1128" s="43"/>
      <c r="VDW1128" s="43"/>
      <c r="VDX1128" s="43"/>
      <c r="VDY1128" s="43"/>
      <c r="VDZ1128" s="43"/>
      <c r="VEA1128" s="43"/>
      <c r="VEB1128" s="43"/>
      <c r="VEC1128" s="43"/>
      <c r="VED1128" s="43"/>
      <c r="VEE1128" s="43"/>
      <c r="VEF1128" s="43"/>
      <c r="VEG1128" s="43"/>
      <c r="VEH1128" s="43"/>
      <c r="VEI1128" s="43"/>
      <c r="VEJ1128" s="43"/>
      <c r="VEK1128" s="43"/>
      <c r="VEL1128" s="43"/>
      <c r="VEM1128" s="43"/>
      <c r="VEN1128" s="43"/>
      <c r="VEO1128" s="43"/>
      <c r="VEP1128" s="43"/>
      <c r="VEQ1128" s="43"/>
      <c r="VER1128" s="43"/>
      <c r="VES1128" s="43"/>
      <c r="VET1128" s="43"/>
      <c r="VEU1128" s="43"/>
      <c r="VEV1128" s="43"/>
      <c r="VEW1128" s="43"/>
      <c r="VEX1128" s="43"/>
      <c r="VEY1128" s="43"/>
      <c r="VEZ1128" s="43"/>
      <c r="VFA1128" s="43"/>
      <c r="VFB1128" s="43"/>
      <c r="VFC1128" s="43"/>
      <c r="VFD1128" s="43"/>
      <c r="VFE1128" s="43"/>
      <c r="VFF1128" s="43"/>
      <c r="VFG1128" s="43"/>
      <c r="VFH1128" s="43"/>
      <c r="VFI1128" s="43"/>
      <c r="VFJ1128" s="43"/>
      <c r="VFK1128" s="43"/>
      <c r="VFL1128" s="43"/>
      <c r="VFM1128" s="43"/>
      <c r="VFN1128" s="43"/>
      <c r="VFO1128" s="43"/>
      <c r="VFP1128" s="43"/>
      <c r="VFQ1128" s="43"/>
      <c r="VFR1128" s="43"/>
      <c r="VFS1128" s="43"/>
      <c r="VFT1128" s="43"/>
      <c r="VFU1128" s="43"/>
      <c r="VFV1128" s="43"/>
      <c r="VFW1128" s="43"/>
      <c r="VFX1128" s="43"/>
      <c r="VFY1128" s="43"/>
      <c r="VFZ1128" s="43"/>
      <c r="VGA1128" s="43"/>
      <c r="VGB1128" s="43"/>
      <c r="VGC1128" s="43"/>
      <c r="VGD1128" s="43"/>
      <c r="VGE1128" s="43"/>
      <c r="VGF1128" s="43"/>
      <c r="VGG1128" s="43"/>
      <c r="VGH1128" s="43"/>
      <c r="VGI1128" s="43"/>
      <c r="VGJ1128" s="43"/>
      <c r="VGK1128" s="43"/>
      <c r="VGL1128" s="43"/>
      <c r="VGM1128" s="43"/>
      <c r="VGN1128" s="43"/>
      <c r="VGO1128" s="43"/>
      <c r="VGP1128" s="43"/>
      <c r="VGQ1128" s="43"/>
      <c r="VGR1128" s="43"/>
      <c r="VGS1128" s="43"/>
      <c r="VGT1128" s="43"/>
      <c r="VGU1128" s="43"/>
      <c r="VGV1128" s="43"/>
      <c r="VGW1128" s="43"/>
      <c r="VGX1128" s="43"/>
      <c r="VGY1128" s="43"/>
      <c r="VGZ1128" s="43"/>
      <c r="VHA1128" s="43"/>
      <c r="VHB1128" s="43"/>
      <c r="VHC1128" s="43"/>
      <c r="VHD1128" s="43"/>
      <c r="VHE1128" s="43"/>
      <c r="VHF1128" s="43"/>
      <c r="VHG1128" s="43"/>
      <c r="VHH1128" s="43"/>
      <c r="VHI1128" s="43"/>
      <c r="VHJ1128" s="43"/>
      <c r="VHK1128" s="43"/>
      <c r="VHL1128" s="43"/>
      <c r="VHM1128" s="43"/>
      <c r="VHN1128" s="43"/>
      <c r="VHO1128" s="43"/>
      <c r="VHP1128" s="43"/>
      <c r="VHQ1128" s="43"/>
      <c r="VHR1128" s="43"/>
      <c r="VHS1128" s="43"/>
      <c r="VHT1128" s="43"/>
      <c r="VHU1128" s="43"/>
      <c r="VHV1128" s="43"/>
      <c r="VHW1128" s="43"/>
      <c r="VHX1128" s="43"/>
      <c r="VHY1128" s="43"/>
      <c r="VHZ1128" s="43"/>
      <c r="VIA1128" s="43"/>
      <c r="VIB1128" s="43"/>
      <c r="VIC1128" s="43"/>
      <c r="VID1128" s="43"/>
      <c r="VIE1128" s="43"/>
      <c r="VIF1128" s="43"/>
      <c r="VIG1128" s="43"/>
      <c r="VIH1128" s="43"/>
      <c r="VII1128" s="43"/>
      <c r="VIJ1128" s="43"/>
      <c r="VIK1128" s="43"/>
      <c r="VIL1128" s="43"/>
      <c r="VIM1128" s="43"/>
      <c r="VIN1128" s="43"/>
      <c r="VIO1128" s="43"/>
      <c r="VIP1128" s="43"/>
      <c r="VIQ1128" s="43"/>
      <c r="VIR1128" s="43"/>
      <c r="VIS1128" s="43"/>
      <c r="VIT1128" s="43"/>
      <c r="VIU1128" s="43"/>
      <c r="VIV1128" s="43"/>
      <c r="VIW1128" s="43"/>
      <c r="VIX1128" s="43"/>
      <c r="VIY1128" s="43"/>
      <c r="VIZ1128" s="43"/>
      <c r="VJA1128" s="43"/>
      <c r="VJB1128" s="43"/>
      <c r="VJC1128" s="43"/>
      <c r="VJD1128" s="43"/>
      <c r="VJE1128" s="43"/>
      <c r="VJF1128" s="43"/>
      <c r="VJG1128" s="43"/>
      <c r="VJH1128" s="43"/>
      <c r="VJI1128" s="43"/>
      <c r="VJJ1128" s="43"/>
      <c r="VJK1128" s="43"/>
      <c r="VJL1128" s="43"/>
      <c r="VJM1128" s="43"/>
      <c r="VJN1128" s="43"/>
      <c r="VJO1128" s="43"/>
      <c r="VJP1128" s="43"/>
      <c r="VJQ1128" s="43"/>
      <c r="VJR1128" s="43"/>
      <c r="VJS1128" s="43"/>
      <c r="VJT1128" s="43"/>
      <c r="VJU1128" s="43"/>
      <c r="VJV1128" s="43"/>
      <c r="VJW1128" s="43"/>
      <c r="VJX1128" s="43"/>
      <c r="VJY1128" s="43"/>
      <c r="VJZ1128" s="43"/>
      <c r="VKA1128" s="43"/>
      <c r="VKB1128" s="43"/>
      <c r="VKC1128" s="43"/>
      <c r="VKD1128" s="43"/>
      <c r="VKE1128" s="43"/>
      <c r="VKF1128" s="43"/>
      <c r="VKG1128" s="43"/>
      <c r="VKH1128" s="43"/>
      <c r="VKI1128" s="43"/>
      <c r="VKJ1128" s="43"/>
      <c r="VKK1128" s="43"/>
      <c r="VKL1128" s="43"/>
      <c r="VKM1128" s="43"/>
      <c r="VKN1128" s="43"/>
      <c r="VKO1128" s="43"/>
      <c r="VKP1128" s="43"/>
      <c r="VKQ1128" s="43"/>
      <c r="VKR1128" s="43"/>
      <c r="VKS1128" s="43"/>
      <c r="VKT1128" s="43"/>
      <c r="VKU1128" s="43"/>
      <c r="VKV1128" s="43"/>
      <c r="VKW1128" s="43"/>
      <c r="VKX1128" s="43"/>
      <c r="VKY1128" s="43"/>
      <c r="VKZ1128" s="43"/>
      <c r="VLA1128" s="43"/>
      <c r="VLB1128" s="43"/>
      <c r="VLC1128" s="43"/>
      <c r="VLD1128" s="43"/>
      <c r="VLE1128" s="43"/>
      <c r="VLF1128" s="43"/>
      <c r="VLG1128" s="43"/>
      <c r="VLH1128" s="43"/>
      <c r="VLI1128" s="43"/>
      <c r="VLJ1128" s="43"/>
      <c r="VLK1128" s="43"/>
      <c r="VLL1128" s="43"/>
      <c r="VLM1128" s="43"/>
      <c r="VLN1128" s="43"/>
      <c r="VLO1128" s="43"/>
      <c r="VLP1128" s="43"/>
      <c r="VLQ1128" s="43"/>
      <c r="VLR1128" s="43"/>
      <c r="VLS1128" s="43"/>
      <c r="VLT1128" s="43"/>
      <c r="VLU1128" s="43"/>
      <c r="VLV1128" s="43"/>
      <c r="VLW1128" s="43"/>
      <c r="VLX1128" s="43"/>
      <c r="VLY1128" s="43"/>
      <c r="VLZ1128" s="43"/>
      <c r="VMA1128" s="43"/>
      <c r="VMB1128" s="43"/>
      <c r="VMC1128" s="43"/>
      <c r="VMD1128" s="43"/>
      <c r="VME1128" s="43"/>
      <c r="VMF1128" s="43"/>
      <c r="VMG1128" s="43"/>
      <c r="VMH1128" s="43"/>
      <c r="VMI1128" s="43"/>
      <c r="VMJ1128" s="43"/>
      <c r="VMK1128" s="43"/>
      <c r="VML1128" s="43"/>
      <c r="VMM1128" s="43"/>
      <c r="VMN1128" s="43"/>
      <c r="VMO1128" s="43"/>
      <c r="VMP1128" s="43"/>
      <c r="VMQ1128" s="43"/>
      <c r="VMR1128" s="43"/>
      <c r="VMS1128" s="43"/>
      <c r="VMT1128" s="43"/>
      <c r="VMU1128" s="43"/>
      <c r="VMV1128" s="43"/>
      <c r="VMW1128" s="43"/>
      <c r="VMX1128" s="43"/>
      <c r="VMY1128" s="43"/>
      <c r="VMZ1128" s="43"/>
      <c r="VNA1128" s="43"/>
      <c r="VNB1128" s="43"/>
      <c r="VNC1128" s="43"/>
      <c r="VND1128" s="43"/>
      <c r="VNE1128" s="43"/>
      <c r="VNF1128" s="43"/>
      <c r="VNG1128" s="43"/>
      <c r="VNH1128" s="43"/>
      <c r="VNI1128" s="43"/>
      <c r="VNJ1128" s="43"/>
      <c r="VNK1128" s="43"/>
      <c r="VNL1128" s="43"/>
      <c r="VNM1128" s="43"/>
      <c r="VNN1128" s="43"/>
      <c r="VNO1128" s="43"/>
      <c r="VNP1128" s="43"/>
      <c r="VNQ1128" s="43"/>
      <c r="VNR1128" s="43"/>
      <c r="VNS1128" s="43"/>
      <c r="VNT1128" s="43"/>
      <c r="VNU1128" s="43"/>
      <c r="VNV1128" s="43"/>
      <c r="VNW1128" s="43"/>
      <c r="VNX1128" s="43"/>
      <c r="VNY1128" s="43"/>
      <c r="VNZ1128" s="43"/>
      <c r="VOA1128" s="43"/>
      <c r="VOB1128" s="43"/>
      <c r="VOC1128" s="43"/>
      <c r="VOD1128" s="43"/>
      <c r="VOE1128" s="43"/>
      <c r="VOF1128" s="43"/>
      <c r="VOG1128" s="43"/>
      <c r="VOH1128" s="43"/>
      <c r="VOI1128" s="43"/>
      <c r="VOJ1128" s="43"/>
      <c r="VOK1128" s="43"/>
      <c r="VOL1128" s="43"/>
      <c r="VOM1128" s="43"/>
      <c r="VON1128" s="43"/>
      <c r="VOO1128" s="43"/>
      <c r="VOP1128" s="43"/>
      <c r="VOQ1128" s="43"/>
      <c r="VOR1128" s="43"/>
      <c r="VOS1128" s="43"/>
      <c r="VOT1128" s="43"/>
      <c r="VOU1128" s="43"/>
      <c r="VOV1128" s="43"/>
      <c r="VOW1128" s="43"/>
      <c r="VOX1128" s="43"/>
      <c r="VOY1128" s="43"/>
      <c r="VOZ1128" s="43"/>
      <c r="VPA1128" s="43"/>
      <c r="VPB1128" s="43"/>
      <c r="VPC1128" s="43"/>
      <c r="VPD1128" s="43"/>
      <c r="VPE1128" s="43"/>
      <c r="VPF1128" s="43"/>
      <c r="VPG1128" s="43"/>
      <c r="VPH1128" s="43"/>
      <c r="VPI1128" s="43"/>
      <c r="VPJ1128" s="43"/>
      <c r="VPK1128" s="43"/>
      <c r="VPL1128" s="43"/>
      <c r="VPM1128" s="43"/>
      <c r="VPN1128" s="43"/>
      <c r="VPO1128" s="43"/>
      <c r="VPP1128" s="43"/>
      <c r="VPQ1128" s="43"/>
      <c r="VPR1128" s="43"/>
      <c r="VPS1128" s="43"/>
      <c r="VPT1128" s="43"/>
      <c r="VPU1128" s="43"/>
      <c r="VPV1128" s="43"/>
      <c r="VPW1128" s="43"/>
      <c r="VPX1128" s="43"/>
      <c r="VPY1128" s="43"/>
      <c r="VPZ1128" s="43"/>
      <c r="VQA1128" s="43"/>
      <c r="VQB1128" s="43"/>
      <c r="VQC1128" s="43"/>
      <c r="VQD1128" s="43"/>
      <c r="VQE1128" s="43"/>
      <c r="VQF1128" s="43"/>
      <c r="VQG1128" s="43"/>
      <c r="VQH1128" s="43"/>
      <c r="VQI1128" s="43"/>
      <c r="VQJ1128" s="43"/>
      <c r="VQK1128" s="43"/>
      <c r="VQL1128" s="43"/>
      <c r="VQM1128" s="43"/>
      <c r="VQN1128" s="43"/>
      <c r="VQO1128" s="43"/>
      <c r="VQP1128" s="43"/>
      <c r="VQQ1128" s="43"/>
      <c r="VQR1128" s="43"/>
      <c r="VQS1128" s="43"/>
      <c r="VQT1128" s="43"/>
      <c r="VQU1128" s="43"/>
      <c r="VQV1128" s="43"/>
      <c r="VQW1128" s="43"/>
      <c r="VQX1128" s="43"/>
      <c r="VQY1128" s="43"/>
      <c r="VQZ1128" s="43"/>
      <c r="VRA1128" s="43"/>
      <c r="VRB1128" s="43"/>
      <c r="VRC1128" s="43"/>
      <c r="VRD1128" s="43"/>
      <c r="VRE1128" s="43"/>
      <c r="VRF1128" s="43"/>
      <c r="VRG1128" s="43"/>
      <c r="VRH1128" s="43"/>
      <c r="VRI1128" s="43"/>
      <c r="VRJ1128" s="43"/>
      <c r="VRK1128" s="43"/>
      <c r="VRL1128" s="43"/>
      <c r="VRM1128" s="43"/>
      <c r="VRN1128" s="43"/>
      <c r="VRO1128" s="43"/>
      <c r="VRP1128" s="43"/>
      <c r="VRQ1128" s="43"/>
      <c r="VRR1128" s="43"/>
      <c r="VRS1128" s="43"/>
      <c r="VRT1128" s="43"/>
      <c r="VRU1128" s="43"/>
      <c r="VRV1128" s="43"/>
      <c r="VRW1128" s="43"/>
      <c r="VRX1128" s="43"/>
      <c r="VRY1128" s="43"/>
      <c r="VRZ1128" s="43"/>
      <c r="VSA1128" s="43"/>
      <c r="VSB1128" s="43"/>
      <c r="VSC1128" s="43"/>
      <c r="VSD1128" s="43"/>
      <c r="VSE1128" s="43"/>
      <c r="VSF1128" s="43"/>
      <c r="VSG1128" s="43"/>
      <c r="VSH1128" s="43"/>
      <c r="VSI1128" s="43"/>
      <c r="VSJ1128" s="43"/>
      <c r="VSK1128" s="43"/>
      <c r="VSL1128" s="43"/>
      <c r="VSM1128" s="43"/>
      <c r="VSN1128" s="43"/>
      <c r="VSO1128" s="43"/>
      <c r="VSP1128" s="43"/>
      <c r="VSQ1128" s="43"/>
      <c r="VSR1128" s="43"/>
      <c r="VSS1128" s="43"/>
      <c r="VST1128" s="43"/>
      <c r="VSU1128" s="43"/>
      <c r="VSV1128" s="43"/>
      <c r="VSW1128" s="43"/>
      <c r="VSX1128" s="43"/>
      <c r="VSY1128" s="43"/>
      <c r="VSZ1128" s="43"/>
      <c r="VTA1128" s="43"/>
      <c r="VTB1128" s="43"/>
      <c r="VTC1128" s="43"/>
      <c r="VTD1128" s="43"/>
      <c r="VTE1128" s="43"/>
      <c r="VTF1128" s="43"/>
      <c r="VTG1128" s="43"/>
      <c r="VTH1128" s="43"/>
      <c r="VTI1128" s="43"/>
      <c r="VTJ1128" s="43"/>
      <c r="VTK1128" s="43"/>
      <c r="VTL1128" s="43"/>
      <c r="VTM1128" s="43"/>
      <c r="VTN1128" s="43"/>
      <c r="VTO1128" s="43"/>
      <c r="VTP1128" s="43"/>
      <c r="VTQ1128" s="43"/>
      <c r="VTR1128" s="43"/>
      <c r="VTS1128" s="43"/>
      <c r="VTT1128" s="43"/>
      <c r="VTU1128" s="43"/>
      <c r="VTV1128" s="43"/>
      <c r="VTW1128" s="43"/>
      <c r="VTX1128" s="43"/>
      <c r="VTY1128" s="43"/>
      <c r="VTZ1128" s="43"/>
      <c r="VUA1128" s="43"/>
      <c r="VUB1128" s="43"/>
      <c r="VUC1128" s="43"/>
      <c r="VUD1128" s="43"/>
      <c r="VUE1128" s="43"/>
      <c r="VUF1128" s="43"/>
      <c r="VUG1128" s="43"/>
      <c r="VUH1128" s="43"/>
      <c r="VUI1128" s="43"/>
      <c r="VUJ1128" s="43"/>
      <c r="VUK1128" s="43"/>
      <c r="VUL1128" s="43"/>
      <c r="VUM1128" s="43"/>
      <c r="VUN1128" s="43"/>
      <c r="VUO1128" s="43"/>
      <c r="VUP1128" s="43"/>
      <c r="VUQ1128" s="43"/>
      <c r="VUR1128" s="43"/>
      <c r="VUS1128" s="43"/>
      <c r="VUT1128" s="43"/>
      <c r="VUU1128" s="43"/>
      <c r="VUV1128" s="43"/>
      <c r="VUW1128" s="43"/>
      <c r="VUX1128" s="43"/>
      <c r="VUY1128" s="43"/>
      <c r="VUZ1128" s="43"/>
      <c r="VVA1128" s="43"/>
      <c r="VVB1128" s="43"/>
      <c r="VVC1128" s="43"/>
      <c r="VVD1128" s="43"/>
      <c r="VVE1128" s="43"/>
      <c r="VVF1128" s="43"/>
      <c r="VVG1128" s="43"/>
      <c r="VVH1128" s="43"/>
      <c r="VVI1128" s="43"/>
      <c r="VVJ1128" s="43"/>
      <c r="VVK1128" s="43"/>
      <c r="VVL1128" s="43"/>
      <c r="VVM1128" s="43"/>
      <c r="VVN1128" s="43"/>
      <c r="VVO1128" s="43"/>
      <c r="VVP1128" s="43"/>
      <c r="VVQ1128" s="43"/>
      <c r="VVR1128" s="43"/>
      <c r="VVS1128" s="43"/>
      <c r="VVT1128" s="43"/>
      <c r="VVU1128" s="43"/>
      <c r="VVV1128" s="43"/>
      <c r="VVW1128" s="43"/>
      <c r="VVX1128" s="43"/>
      <c r="VVY1128" s="43"/>
      <c r="VVZ1128" s="43"/>
      <c r="VWA1128" s="43"/>
      <c r="VWB1128" s="43"/>
      <c r="VWC1128" s="43"/>
      <c r="VWD1128" s="43"/>
      <c r="VWE1128" s="43"/>
      <c r="VWF1128" s="43"/>
      <c r="VWG1128" s="43"/>
      <c r="VWH1128" s="43"/>
      <c r="VWI1128" s="43"/>
      <c r="VWJ1128" s="43"/>
      <c r="VWK1128" s="43"/>
      <c r="VWL1128" s="43"/>
      <c r="VWM1128" s="43"/>
      <c r="VWN1128" s="43"/>
      <c r="VWO1128" s="43"/>
      <c r="VWP1128" s="43"/>
      <c r="VWQ1128" s="43"/>
      <c r="VWR1128" s="43"/>
      <c r="VWS1128" s="43"/>
      <c r="VWT1128" s="43"/>
      <c r="VWU1128" s="43"/>
      <c r="VWV1128" s="43"/>
      <c r="VWW1128" s="43"/>
      <c r="VWX1128" s="43"/>
      <c r="VWY1128" s="43"/>
      <c r="VWZ1128" s="43"/>
      <c r="VXA1128" s="43"/>
      <c r="VXB1128" s="43"/>
      <c r="VXC1128" s="43"/>
      <c r="VXD1128" s="43"/>
      <c r="VXE1128" s="43"/>
      <c r="VXF1128" s="43"/>
      <c r="VXG1128" s="43"/>
      <c r="VXH1128" s="43"/>
      <c r="VXI1128" s="43"/>
      <c r="VXJ1128" s="43"/>
      <c r="VXK1128" s="43"/>
      <c r="VXL1128" s="43"/>
      <c r="VXM1128" s="43"/>
      <c r="VXN1128" s="43"/>
      <c r="VXO1128" s="43"/>
      <c r="VXP1128" s="43"/>
      <c r="VXQ1128" s="43"/>
      <c r="VXR1128" s="43"/>
      <c r="VXS1128" s="43"/>
      <c r="VXT1128" s="43"/>
      <c r="VXU1128" s="43"/>
      <c r="VXV1128" s="43"/>
      <c r="VXW1128" s="43"/>
      <c r="VXX1128" s="43"/>
      <c r="VXY1128" s="43"/>
      <c r="VXZ1128" s="43"/>
      <c r="VYA1128" s="43"/>
      <c r="VYB1128" s="43"/>
      <c r="VYC1128" s="43"/>
      <c r="VYD1128" s="43"/>
      <c r="VYE1128" s="43"/>
      <c r="VYF1128" s="43"/>
      <c r="VYG1128" s="43"/>
      <c r="VYH1128" s="43"/>
      <c r="VYI1128" s="43"/>
      <c r="VYJ1128" s="43"/>
      <c r="VYK1128" s="43"/>
      <c r="VYL1128" s="43"/>
      <c r="VYM1128" s="43"/>
      <c r="VYN1128" s="43"/>
      <c r="VYO1128" s="43"/>
      <c r="VYP1128" s="43"/>
      <c r="VYQ1128" s="43"/>
      <c r="VYR1128" s="43"/>
      <c r="VYS1128" s="43"/>
      <c r="VYT1128" s="43"/>
      <c r="VYU1128" s="43"/>
      <c r="VYV1128" s="43"/>
      <c r="VYW1128" s="43"/>
      <c r="VYX1128" s="43"/>
      <c r="VYY1128" s="43"/>
      <c r="VYZ1128" s="43"/>
      <c r="VZA1128" s="43"/>
      <c r="VZB1128" s="43"/>
      <c r="VZC1128" s="43"/>
      <c r="VZD1128" s="43"/>
      <c r="VZE1128" s="43"/>
      <c r="VZF1128" s="43"/>
      <c r="VZG1128" s="43"/>
      <c r="VZH1128" s="43"/>
      <c r="VZI1128" s="43"/>
      <c r="VZJ1128" s="43"/>
      <c r="VZK1128" s="43"/>
      <c r="VZL1128" s="43"/>
      <c r="VZM1128" s="43"/>
      <c r="VZN1128" s="43"/>
      <c r="VZO1128" s="43"/>
      <c r="VZP1128" s="43"/>
      <c r="VZQ1128" s="43"/>
      <c r="VZR1128" s="43"/>
      <c r="VZS1128" s="43"/>
      <c r="VZT1128" s="43"/>
      <c r="VZU1128" s="43"/>
      <c r="VZV1128" s="43"/>
      <c r="VZW1128" s="43"/>
      <c r="VZX1128" s="43"/>
      <c r="VZY1128" s="43"/>
      <c r="VZZ1128" s="43"/>
      <c r="WAA1128" s="43"/>
      <c r="WAB1128" s="43"/>
      <c r="WAC1128" s="43"/>
      <c r="WAD1128" s="43"/>
      <c r="WAE1128" s="43"/>
      <c r="WAF1128" s="43"/>
      <c r="WAG1128" s="43"/>
      <c r="WAH1128" s="43"/>
      <c r="WAI1128" s="43"/>
      <c r="WAJ1128" s="43"/>
      <c r="WAK1128" s="43"/>
      <c r="WAL1128" s="43"/>
      <c r="WAM1128" s="43"/>
      <c r="WAN1128" s="43"/>
      <c r="WAO1128" s="43"/>
      <c r="WAP1128" s="43"/>
      <c r="WAQ1128" s="43"/>
      <c r="WAR1128" s="43"/>
      <c r="WAS1128" s="43"/>
      <c r="WAT1128" s="43"/>
      <c r="WAU1128" s="43"/>
      <c r="WAV1128" s="43"/>
      <c r="WAW1128" s="43"/>
      <c r="WAX1128" s="43"/>
      <c r="WAY1128" s="43"/>
      <c r="WAZ1128" s="43"/>
      <c r="WBA1128" s="43"/>
      <c r="WBB1128" s="43"/>
      <c r="WBC1128" s="43"/>
      <c r="WBD1128" s="43"/>
      <c r="WBE1128" s="43"/>
      <c r="WBF1128" s="43"/>
      <c r="WBG1128" s="43"/>
      <c r="WBH1128" s="43"/>
      <c r="WBI1128" s="43"/>
      <c r="WBJ1128" s="43"/>
      <c r="WBK1128" s="43"/>
      <c r="WBL1128" s="43"/>
      <c r="WBM1128" s="43"/>
      <c r="WBN1128" s="43"/>
      <c r="WBO1128" s="43"/>
      <c r="WBP1128" s="43"/>
      <c r="WBQ1128" s="43"/>
      <c r="WBR1128" s="43"/>
      <c r="WBS1128" s="43"/>
      <c r="WBT1128" s="43"/>
      <c r="WBU1128" s="43"/>
      <c r="WBV1128" s="43"/>
      <c r="WBW1128" s="43"/>
      <c r="WBX1128" s="43"/>
      <c r="WBY1128" s="43"/>
      <c r="WBZ1128" s="43"/>
      <c r="WCA1128" s="43"/>
      <c r="WCB1128" s="43"/>
      <c r="WCC1128" s="43"/>
      <c r="WCD1128" s="43"/>
      <c r="WCE1128" s="43"/>
      <c r="WCF1128" s="43"/>
      <c r="WCG1128" s="43"/>
      <c r="WCH1128" s="43"/>
      <c r="WCI1128" s="43"/>
      <c r="WCJ1128" s="43"/>
      <c r="WCK1128" s="43"/>
      <c r="WCL1128" s="43"/>
      <c r="WCM1128" s="43"/>
      <c r="WCN1128" s="43"/>
      <c r="WCO1128" s="43"/>
      <c r="WCP1128" s="43"/>
      <c r="WCQ1128" s="43"/>
      <c r="WCR1128" s="43"/>
      <c r="WCS1128" s="43"/>
      <c r="WCT1128" s="43"/>
      <c r="WCU1128" s="43"/>
      <c r="WCV1128" s="43"/>
      <c r="WCW1128" s="43"/>
      <c r="WCX1128" s="43"/>
      <c r="WCY1128" s="43"/>
      <c r="WCZ1128" s="43"/>
      <c r="WDA1128" s="43"/>
      <c r="WDB1128" s="43"/>
      <c r="WDC1128" s="43"/>
      <c r="WDD1128" s="43"/>
      <c r="WDE1128" s="43"/>
      <c r="WDF1128" s="43"/>
      <c r="WDG1128" s="43"/>
      <c r="WDH1128" s="43"/>
      <c r="WDI1128" s="43"/>
      <c r="WDJ1128" s="43"/>
      <c r="WDK1128" s="43"/>
      <c r="WDL1128" s="43"/>
      <c r="WDM1128" s="43"/>
      <c r="WDN1128" s="43"/>
      <c r="WDO1128" s="43"/>
      <c r="WDP1128" s="43"/>
      <c r="WDQ1128" s="43"/>
      <c r="WDR1128" s="43"/>
      <c r="WDS1128" s="43"/>
      <c r="WDT1128" s="43"/>
      <c r="WDU1128" s="43"/>
      <c r="WDV1128" s="43"/>
      <c r="WDW1128" s="43"/>
      <c r="WDX1128" s="43"/>
      <c r="WDY1128" s="43"/>
      <c r="WDZ1128" s="43"/>
      <c r="WEA1128" s="43"/>
      <c r="WEB1128" s="43"/>
      <c r="WEC1128" s="43"/>
      <c r="WED1128" s="43"/>
      <c r="WEE1128" s="43"/>
      <c r="WEF1128" s="43"/>
      <c r="WEG1128" s="43"/>
      <c r="WEH1128" s="43"/>
      <c r="WEI1128" s="43"/>
      <c r="WEJ1128" s="43"/>
      <c r="WEK1128" s="43"/>
      <c r="WEL1128" s="43"/>
      <c r="WEM1128" s="43"/>
      <c r="WEN1128" s="43"/>
      <c r="WEO1128" s="43"/>
      <c r="WEP1128" s="43"/>
      <c r="WEQ1128" s="43"/>
      <c r="WER1128" s="43"/>
      <c r="WES1128" s="43"/>
      <c r="WET1128" s="43"/>
      <c r="WEU1128" s="43"/>
      <c r="WEV1128" s="43"/>
      <c r="WEW1128" s="43"/>
      <c r="WEX1128" s="43"/>
      <c r="WEY1128" s="43"/>
      <c r="WEZ1128" s="43"/>
      <c r="WFA1128" s="43"/>
      <c r="WFB1128" s="43"/>
      <c r="WFC1128" s="43"/>
      <c r="WFD1128" s="43"/>
      <c r="WFE1128" s="43"/>
      <c r="WFF1128" s="43"/>
      <c r="WFG1128" s="43"/>
      <c r="WFH1128" s="43"/>
      <c r="WFI1128" s="43"/>
      <c r="WFJ1128" s="43"/>
      <c r="WFK1128" s="43"/>
      <c r="WFL1128" s="43"/>
      <c r="WFM1128" s="43"/>
      <c r="WFN1128" s="43"/>
      <c r="WFO1128" s="43"/>
      <c r="WFP1128" s="43"/>
      <c r="WFQ1128" s="43"/>
      <c r="WFR1128" s="43"/>
      <c r="WFS1128" s="43"/>
      <c r="WFT1128" s="43"/>
      <c r="WFU1128" s="43"/>
      <c r="WFV1128" s="43"/>
      <c r="WFW1128" s="43"/>
      <c r="WFX1128" s="43"/>
      <c r="WFY1128" s="43"/>
      <c r="WFZ1128" s="43"/>
      <c r="WGA1128" s="43"/>
      <c r="WGB1128" s="43"/>
      <c r="WGC1128" s="43"/>
      <c r="WGD1128" s="43"/>
      <c r="WGE1128" s="43"/>
      <c r="WGF1128" s="43"/>
      <c r="WGG1128" s="43"/>
      <c r="WGH1128" s="43"/>
      <c r="WGI1128" s="43"/>
      <c r="WGJ1128" s="43"/>
      <c r="WGK1128" s="43"/>
      <c r="WGL1128" s="43"/>
      <c r="WGM1128" s="43"/>
      <c r="WGN1128" s="43"/>
      <c r="WGO1128" s="43"/>
      <c r="WGP1128" s="43"/>
      <c r="WGQ1128" s="43"/>
      <c r="WGR1128" s="43"/>
      <c r="WGS1128" s="43"/>
      <c r="WGT1128" s="43"/>
      <c r="WGU1128" s="43"/>
      <c r="WGV1128" s="43"/>
      <c r="WGW1128" s="43"/>
      <c r="WGX1128" s="43"/>
      <c r="WGY1128" s="43"/>
      <c r="WGZ1128" s="43"/>
      <c r="WHA1128" s="43"/>
      <c r="WHB1128" s="43"/>
      <c r="WHC1128" s="43"/>
      <c r="WHD1128" s="43"/>
      <c r="WHE1128" s="43"/>
      <c r="WHF1128" s="43"/>
      <c r="WHG1128" s="43"/>
      <c r="WHH1128" s="43"/>
      <c r="WHI1128" s="43"/>
      <c r="WHJ1128" s="43"/>
      <c r="WHK1128" s="43"/>
      <c r="WHL1128" s="43"/>
      <c r="WHM1128" s="43"/>
      <c r="WHN1128" s="43"/>
      <c r="WHO1128" s="43"/>
      <c r="WHP1128" s="43"/>
      <c r="WHQ1128" s="43"/>
      <c r="WHR1128" s="43"/>
      <c r="WHS1128" s="43"/>
      <c r="WHT1128" s="43"/>
      <c r="WHU1128" s="43"/>
      <c r="WHV1128" s="43"/>
      <c r="WHW1128" s="43"/>
      <c r="WHX1128" s="43"/>
      <c r="WHY1128" s="43"/>
      <c r="WHZ1128" s="43"/>
      <c r="WIA1128" s="43"/>
      <c r="WIB1128" s="43"/>
      <c r="WIC1128" s="43"/>
      <c r="WID1128" s="43"/>
      <c r="WIE1128" s="43"/>
      <c r="WIF1128" s="43"/>
      <c r="WIG1128" s="43"/>
      <c r="WIH1128" s="43"/>
      <c r="WII1128" s="43"/>
      <c r="WIJ1128" s="43"/>
      <c r="WIK1128" s="43"/>
      <c r="WIL1128" s="43"/>
      <c r="WIM1128" s="43"/>
      <c r="WIN1128" s="43"/>
      <c r="WIO1128" s="43"/>
      <c r="WIP1128" s="43"/>
      <c r="WIQ1128" s="43"/>
      <c r="WIR1128" s="43"/>
      <c r="WIS1128" s="43"/>
      <c r="WIT1128" s="43"/>
      <c r="WIU1128" s="43"/>
      <c r="WIV1128" s="43"/>
      <c r="WIW1128" s="43"/>
      <c r="WIX1128" s="43"/>
      <c r="WIY1128" s="43"/>
      <c r="WIZ1128" s="43"/>
      <c r="WJA1128" s="43"/>
      <c r="WJB1128" s="43"/>
      <c r="WJC1128" s="43"/>
      <c r="WJD1128" s="43"/>
      <c r="WJE1128" s="43"/>
      <c r="WJF1128" s="43"/>
      <c r="WJG1128" s="43"/>
      <c r="WJH1128" s="43"/>
      <c r="WJI1128" s="43"/>
      <c r="WJJ1128" s="43"/>
      <c r="WJK1128" s="43"/>
      <c r="WJL1128" s="43"/>
      <c r="WJM1128" s="43"/>
      <c r="WJN1128" s="43"/>
      <c r="WJO1128" s="43"/>
      <c r="WJP1128" s="43"/>
      <c r="WJQ1128" s="43"/>
      <c r="WJR1128" s="43"/>
      <c r="WJS1128" s="43"/>
      <c r="WJT1128" s="43"/>
      <c r="WJU1128" s="43"/>
      <c r="WJV1128" s="43"/>
      <c r="WJW1128" s="43"/>
      <c r="WJX1128" s="43"/>
      <c r="WJY1128" s="43"/>
      <c r="WJZ1128" s="43"/>
      <c r="WKA1128" s="43"/>
      <c r="WKB1128" s="43"/>
      <c r="WKC1128" s="43"/>
      <c r="WKD1128" s="43"/>
      <c r="WKE1128" s="43"/>
      <c r="WKF1128" s="43"/>
      <c r="WKG1128" s="43"/>
      <c r="WKH1128" s="43"/>
      <c r="WKI1128" s="43"/>
      <c r="WKJ1128" s="43"/>
      <c r="WKK1128" s="43"/>
      <c r="WKL1128" s="43"/>
      <c r="WKM1128" s="43"/>
      <c r="WKN1128" s="43"/>
      <c r="WKO1128" s="43"/>
      <c r="WKP1128" s="43"/>
      <c r="WKQ1128" s="43"/>
      <c r="WKR1128" s="43"/>
      <c r="WKS1128" s="43"/>
      <c r="WKT1128" s="43"/>
      <c r="WKU1128" s="43"/>
      <c r="WKV1128" s="43"/>
      <c r="WKW1128" s="43"/>
      <c r="WKX1128" s="43"/>
      <c r="WKY1128" s="43"/>
      <c r="WKZ1128" s="43"/>
      <c r="WLA1128" s="43"/>
      <c r="WLB1128" s="43"/>
      <c r="WLC1128" s="43"/>
      <c r="WLD1128" s="43"/>
      <c r="WLE1128" s="43"/>
      <c r="WLF1128" s="43"/>
      <c r="WLG1128" s="43"/>
      <c r="WLH1128" s="43"/>
      <c r="WLI1128" s="43"/>
      <c r="WLJ1128" s="43"/>
      <c r="WLK1128" s="43"/>
      <c r="WLL1128" s="43"/>
      <c r="WLM1128" s="43"/>
      <c r="WLN1128" s="43"/>
      <c r="WLO1128" s="43"/>
      <c r="WLP1128" s="43"/>
      <c r="WLQ1128" s="43"/>
      <c r="WLR1128" s="43"/>
      <c r="WLS1128" s="43"/>
      <c r="WLT1128" s="43"/>
      <c r="WLU1128" s="43"/>
      <c r="WLV1128" s="43"/>
      <c r="WLW1128" s="43"/>
      <c r="WLX1128" s="43"/>
      <c r="WLY1128" s="43"/>
      <c r="WLZ1128" s="43"/>
      <c r="WMA1128" s="43"/>
      <c r="WMB1128" s="43"/>
      <c r="WMC1128" s="43"/>
      <c r="WMD1128" s="43"/>
      <c r="WME1128" s="43"/>
      <c r="WMF1128" s="43"/>
      <c r="WMG1128" s="43"/>
      <c r="WMH1128" s="43"/>
      <c r="WMI1128" s="43"/>
      <c r="WMJ1128" s="43"/>
      <c r="WMK1128" s="43"/>
      <c r="WML1128" s="43"/>
      <c r="WMM1128" s="43"/>
      <c r="WMN1128" s="43"/>
      <c r="WMO1128" s="43"/>
      <c r="WMP1128" s="43"/>
      <c r="WMQ1128" s="43"/>
      <c r="WMR1128" s="43"/>
      <c r="WMS1128" s="43"/>
      <c r="WMT1128" s="43"/>
      <c r="WMU1128" s="43"/>
      <c r="WMV1128" s="43"/>
      <c r="WMW1128" s="43"/>
      <c r="WMX1128" s="43"/>
      <c r="WMY1128" s="43"/>
      <c r="WMZ1128" s="43"/>
      <c r="WNA1128" s="43"/>
      <c r="WNB1128" s="43"/>
      <c r="WNC1128" s="43"/>
      <c r="WND1128" s="43"/>
      <c r="WNE1128" s="43"/>
      <c r="WNF1128" s="43"/>
      <c r="WNG1128" s="43"/>
      <c r="WNH1128" s="43"/>
      <c r="WNI1128" s="43"/>
      <c r="WNJ1128" s="43"/>
      <c r="WNK1128" s="43"/>
      <c r="WNL1128" s="43"/>
      <c r="WNM1128" s="43"/>
      <c r="WNN1128" s="43"/>
      <c r="WNO1128" s="43"/>
      <c r="WNP1128" s="43"/>
      <c r="WNQ1128" s="43"/>
      <c r="WNR1128" s="43"/>
      <c r="WNS1128" s="43"/>
      <c r="WNT1128" s="43"/>
      <c r="WNU1128" s="43"/>
      <c r="WNV1128" s="43"/>
      <c r="WNW1128" s="43"/>
      <c r="WNX1128" s="43"/>
      <c r="WNY1128" s="43"/>
      <c r="WNZ1128" s="43"/>
      <c r="WOA1128" s="43"/>
      <c r="WOB1128" s="43"/>
      <c r="WOC1128" s="43"/>
      <c r="WOD1128" s="43"/>
      <c r="WOE1128" s="43"/>
      <c r="WOF1128" s="43"/>
      <c r="WOG1128" s="43"/>
      <c r="WOH1128" s="43"/>
      <c r="WOI1128" s="43"/>
      <c r="WOJ1128" s="43"/>
      <c r="WOK1128" s="43"/>
      <c r="WOL1128" s="43"/>
      <c r="WOM1128" s="43"/>
      <c r="WON1128" s="43"/>
      <c r="WOO1128" s="43"/>
      <c r="WOP1128" s="43"/>
      <c r="WOQ1128" s="43"/>
      <c r="WOR1128" s="43"/>
      <c r="WOS1128" s="43"/>
      <c r="WOT1128" s="43"/>
      <c r="WOU1128" s="43"/>
      <c r="WOV1128" s="43"/>
      <c r="WOW1128" s="43"/>
      <c r="WOX1128" s="43"/>
      <c r="WOY1128" s="43"/>
      <c r="WOZ1128" s="43"/>
      <c r="WPA1128" s="43"/>
      <c r="WPB1128" s="43"/>
      <c r="WPC1128" s="43"/>
      <c r="WPD1128" s="43"/>
      <c r="WPE1128" s="43"/>
      <c r="WPF1128" s="43"/>
      <c r="WPG1128" s="43"/>
      <c r="WPH1128" s="43"/>
      <c r="WPI1128" s="43"/>
      <c r="WPJ1128" s="43"/>
      <c r="WPK1128" s="43"/>
      <c r="WPL1128" s="43"/>
      <c r="WPM1128" s="43"/>
      <c r="WPN1128" s="43"/>
      <c r="WPO1128" s="43"/>
      <c r="WPP1128" s="43"/>
      <c r="WPQ1128" s="43"/>
      <c r="WPR1128" s="43"/>
      <c r="WPS1128" s="43"/>
      <c r="WPT1128" s="43"/>
      <c r="WPU1128" s="43"/>
      <c r="WPV1128" s="43"/>
      <c r="WPW1128" s="43"/>
      <c r="WPX1128" s="43"/>
      <c r="WPY1128" s="43"/>
      <c r="WPZ1128" s="43"/>
      <c r="WQA1128" s="43"/>
      <c r="WQB1128" s="43"/>
      <c r="WQC1128" s="43"/>
      <c r="WQD1128" s="43"/>
      <c r="WQE1128" s="43"/>
      <c r="WQF1128" s="43"/>
      <c r="WQG1128" s="43"/>
      <c r="WQH1128" s="43"/>
      <c r="WQI1128" s="43"/>
      <c r="WQJ1128" s="43"/>
      <c r="WQK1128" s="43"/>
      <c r="WQL1128" s="43"/>
      <c r="WQM1128" s="43"/>
      <c r="WQN1128" s="43"/>
      <c r="WQO1128" s="43"/>
      <c r="WQP1128" s="43"/>
      <c r="WQQ1128" s="43"/>
      <c r="WQR1128" s="43"/>
      <c r="WQS1128" s="43"/>
      <c r="WQT1128" s="43"/>
      <c r="WQU1128" s="43"/>
      <c r="WQV1128" s="43"/>
      <c r="WQW1128" s="43"/>
      <c r="WQX1128" s="43"/>
      <c r="WQY1128" s="43"/>
      <c r="WQZ1128" s="43"/>
      <c r="WRA1128" s="43"/>
      <c r="WRB1128" s="43"/>
      <c r="WRC1128" s="43"/>
      <c r="WRD1128" s="43"/>
      <c r="WRE1128" s="43"/>
      <c r="WRF1128" s="43"/>
      <c r="WRG1128" s="43"/>
      <c r="WRH1128" s="43"/>
      <c r="WRI1128" s="43"/>
      <c r="WRJ1128" s="43"/>
      <c r="WRK1128" s="43"/>
      <c r="WRL1128" s="43"/>
      <c r="WRM1128" s="43"/>
      <c r="WRN1128" s="43"/>
      <c r="WRO1128" s="43"/>
      <c r="WRP1128" s="43"/>
      <c r="WRQ1128" s="43"/>
      <c r="WRR1128" s="43"/>
      <c r="WRS1128" s="43"/>
      <c r="WRT1128" s="43"/>
      <c r="WRU1128" s="43"/>
      <c r="WRV1128" s="43"/>
      <c r="WRW1128" s="43"/>
      <c r="WRX1128" s="43"/>
      <c r="WRY1128" s="43"/>
      <c r="WRZ1128" s="43"/>
      <c r="WSA1128" s="43"/>
      <c r="WSB1128" s="43"/>
      <c r="WSC1128" s="43"/>
      <c r="WSD1128" s="43"/>
      <c r="WSE1128" s="43"/>
      <c r="WSF1128" s="43"/>
      <c r="WSG1128" s="43"/>
      <c r="WSH1128" s="43"/>
      <c r="WSI1128" s="43"/>
      <c r="WSJ1128" s="43"/>
      <c r="WSK1128" s="43"/>
      <c r="WSL1128" s="43"/>
      <c r="WSM1128" s="43"/>
      <c r="WSN1128" s="43"/>
      <c r="WSO1128" s="43"/>
      <c r="WSP1128" s="43"/>
      <c r="WSQ1128" s="43"/>
      <c r="WSR1128" s="43"/>
      <c r="WSS1128" s="43"/>
      <c r="WST1128" s="43"/>
      <c r="WSU1128" s="43"/>
      <c r="WSV1128" s="43"/>
      <c r="WSW1128" s="43"/>
      <c r="WSX1128" s="43"/>
      <c r="WSY1128" s="43"/>
      <c r="WSZ1128" s="43"/>
      <c r="WTA1128" s="43"/>
      <c r="WTB1128" s="43"/>
      <c r="WTC1128" s="43"/>
      <c r="WTD1128" s="43"/>
      <c r="WTE1128" s="43"/>
      <c r="WTF1128" s="43"/>
      <c r="WTG1128" s="43"/>
      <c r="WTH1128" s="43"/>
      <c r="WTI1128" s="43"/>
      <c r="WTJ1128" s="43"/>
      <c r="WTK1128" s="43"/>
      <c r="WTL1128" s="43"/>
      <c r="WTM1128" s="43"/>
      <c r="WTN1128" s="43"/>
      <c r="WTO1128" s="43"/>
      <c r="WTP1128" s="43"/>
      <c r="WTQ1128" s="43"/>
      <c r="WTR1128" s="43"/>
      <c r="WTS1128" s="43"/>
      <c r="WTT1128" s="43"/>
      <c r="WTU1128" s="43"/>
      <c r="WTV1128" s="43"/>
      <c r="WTW1128" s="43"/>
      <c r="WTX1128" s="43"/>
      <c r="WTY1128" s="43"/>
      <c r="WTZ1128" s="43"/>
      <c r="WUA1128" s="43"/>
      <c r="WUB1128" s="43"/>
      <c r="WUC1128" s="43"/>
      <c r="WUD1128" s="43"/>
      <c r="WUE1128" s="43"/>
      <c r="WUF1128" s="43"/>
      <c r="WUG1128" s="43"/>
      <c r="WUH1128" s="43"/>
      <c r="WUI1128" s="43"/>
      <c r="WUJ1128" s="43"/>
      <c r="WUK1128" s="43"/>
      <c r="WUL1128" s="43"/>
      <c r="WUM1128" s="43"/>
      <c r="WUN1128" s="43"/>
      <c r="WUO1128" s="43"/>
      <c r="WUP1128" s="43"/>
      <c r="WUQ1128" s="43"/>
      <c r="WUR1128" s="43"/>
      <c r="WUS1128" s="43"/>
      <c r="WUT1128" s="43"/>
      <c r="WUU1128" s="43"/>
      <c r="WUV1128" s="43"/>
      <c r="WUW1128" s="43"/>
      <c r="WUX1128" s="43"/>
      <c r="WUY1128" s="43"/>
      <c r="WUZ1128" s="43"/>
      <c r="WVA1128" s="43"/>
      <c r="WVB1128" s="43"/>
      <c r="WVC1128" s="43"/>
      <c r="WVD1128" s="43"/>
      <c r="WVE1128" s="43"/>
      <c r="WVF1128" s="43"/>
      <c r="WVG1128" s="43"/>
      <c r="WVH1128" s="43"/>
      <c r="WVI1128" s="43"/>
      <c r="WVJ1128" s="43"/>
      <c r="WVK1128" s="43"/>
      <c r="WVL1128" s="43"/>
      <c r="WVM1128" s="43"/>
      <c r="WVN1128" s="43"/>
      <c r="WVO1128" s="43"/>
      <c r="WVP1128" s="43"/>
      <c r="WVQ1128" s="43"/>
      <c r="WVR1128" s="43"/>
      <c r="WVS1128" s="43"/>
      <c r="WVT1128" s="43"/>
      <c r="WVU1128" s="43"/>
      <c r="WVV1128" s="43"/>
      <c r="WVW1128" s="43"/>
      <c r="WVX1128" s="43"/>
      <c r="WVY1128" s="43"/>
      <c r="WVZ1128" s="43"/>
      <c r="WWA1128" s="43"/>
      <c r="WWB1128" s="43"/>
      <c r="WWC1128" s="43"/>
      <c r="WWD1128" s="43"/>
      <c r="WWE1128" s="43"/>
      <c r="WWF1128" s="43"/>
      <c r="WWG1128" s="43"/>
      <c r="WWH1128" s="43"/>
      <c r="WWI1128" s="43"/>
      <c r="WWJ1128" s="43"/>
      <c r="WWK1128" s="43"/>
      <c r="WWL1128" s="43"/>
      <c r="WWM1128" s="43"/>
      <c r="WWN1128" s="43"/>
      <c r="WWO1128" s="43"/>
      <c r="WWP1128" s="43"/>
      <c r="WWQ1128" s="43"/>
      <c r="WWR1128" s="43"/>
      <c r="WWS1128" s="43"/>
      <c r="WWT1128" s="43"/>
      <c r="WWU1128" s="43"/>
      <c r="WWV1128" s="43"/>
      <c r="WWW1128" s="43"/>
      <c r="WWX1128" s="43"/>
      <c r="WWY1128" s="43"/>
      <c r="WWZ1128" s="43"/>
      <c r="WXA1128" s="43"/>
      <c r="WXB1128" s="43"/>
      <c r="WXC1128" s="43"/>
      <c r="WXD1128" s="43"/>
      <c r="WXE1128" s="43"/>
      <c r="WXF1128" s="43"/>
      <c r="WXG1128" s="43"/>
      <c r="WXH1128" s="43"/>
      <c r="WXI1128" s="43"/>
      <c r="WXJ1128" s="43"/>
      <c r="WXK1128" s="43"/>
      <c r="WXL1128" s="43"/>
      <c r="WXM1128" s="43"/>
      <c r="WXN1128" s="43"/>
      <c r="WXO1128" s="43"/>
      <c r="WXP1128" s="43"/>
      <c r="WXQ1128" s="43"/>
      <c r="WXR1128" s="43"/>
      <c r="WXS1128" s="43"/>
      <c r="WXT1128" s="43"/>
      <c r="WXU1128" s="43"/>
      <c r="WXV1128" s="43"/>
      <c r="WXW1128" s="43"/>
      <c r="WXX1128" s="43"/>
      <c r="WXY1128" s="43"/>
      <c r="WXZ1128" s="43"/>
      <c r="WYA1128" s="43"/>
      <c r="WYB1128" s="43"/>
      <c r="WYC1128" s="43"/>
      <c r="WYD1128" s="43"/>
      <c r="WYE1128" s="43"/>
      <c r="WYF1128" s="43"/>
      <c r="WYG1128" s="43"/>
      <c r="WYH1128" s="43"/>
      <c r="WYI1128" s="43"/>
      <c r="WYJ1128" s="43"/>
      <c r="WYK1128" s="43"/>
      <c r="WYL1128" s="43"/>
      <c r="WYM1128" s="43"/>
      <c r="WYN1128" s="43"/>
      <c r="WYO1128" s="43"/>
      <c r="WYP1128" s="43"/>
      <c r="WYQ1128" s="43"/>
      <c r="WYR1128" s="43"/>
      <c r="WYS1128" s="43"/>
      <c r="WYT1128" s="43"/>
      <c r="WYU1128" s="43"/>
      <c r="WYV1128" s="43"/>
      <c r="WYW1128" s="43"/>
      <c r="WYX1128" s="43"/>
      <c r="WYY1128" s="43"/>
      <c r="WYZ1128" s="43"/>
      <c r="WZA1128" s="43"/>
      <c r="WZB1128" s="43"/>
      <c r="WZC1128" s="43"/>
      <c r="WZD1128" s="43"/>
      <c r="WZE1128" s="43"/>
      <c r="WZF1128" s="43"/>
      <c r="WZG1128" s="43"/>
      <c r="WZH1128" s="43"/>
      <c r="WZI1128" s="43"/>
      <c r="WZJ1128" s="43"/>
      <c r="WZK1128" s="43"/>
      <c r="WZL1128" s="43"/>
      <c r="WZM1128" s="43"/>
      <c r="WZN1128" s="43"/>
      <c r="WZO1128" s="43"/>
      <c r="WZP1128" s="43"/>
      <c r="WZQ1128" s="43"/>
      <c r="WZR1128" s="43"/>
      <c r="WZS1128" s="43"/>
      <c r="WZT1128" s="43"/>
      <c r="WZU1128" s="43"/>
      <c r="WZV1128" s="43"/>
      <c r="WZW1128" s="43"/>
      <c r="WZX1128" s="43"/>
      <c r="WZY1128" s="43"/>
      <c r="WZZ1128" s="43"/>
      <c r="XAA1128" s="43"/>
      <c r="XAB1128" s="43"/>
      <c r="XAC1128" s="43"/>
      <c r="XAD1128" s="43"/>
      <c r="XAE1128" s="43"/>
      <c r="XAF1128" s="43"/>
      <c r="XAG1128" s="43"/>
      <c r="XAH1128" s="43"/>
      <c r="XAI1128" s="43"/>
      <c r="XAJ1128" s="43"/>
      <c r="XAK1128" s="43"/>
      <c r="XAL1128" s="43"/>
      <c r="XAM1128" s="43"/>
      <c r="XAN1128" s="43"/>
      <c r="XAO1128" s="43"/>
      <c r="XAP1128" s="43"/>
      <c r="XAQ1128" s="43"/>
      <c r="XAR1128" s="43"/>
      <c r="XAS1128" s="43"/>
      <c r="XAT1128" s="43"/>
      <c r="XAU1128" s="43"/>
      <c r="XAV1128" s="43"/>
      <c r="XAW1128" s="43"/>
      <c r="XAX1128" s="43"/>
      <c r="XAY1128" s="43"/>
      <c r="XAZ1128" s="43"/>
      <c r="XBA1128" s="43"/>
      <c r="XBB1128" s="43"/>
      <c r="XBC1128" s="43"/>
      <c r="XBD1128" s="43"/>
      <c r="XBE1128" s="43"/>
      <c r="XBF1128" s="43"/>
      <c r="XBG1128" s="43"/>
      <c r="XBH1128" s="43"/>
      <c r="XBI1128" s="43"/>
      <c r="XBJ1128" s="43"/>
      <c r="XBK1128" s="43"/>
      <c r="XBL1128" s="43"/>
      <c r="XBM1128" s="43"/>
      <c r="XBN1128" s="43"/>
      <c r="XBO1128" s="43"/>
      <c r="XBP1128" s="43"/>
      <c r="XBQ1128" s="43"/>
      <c r="XBR1128" s="43"/>
      <c r="XBS1128" s="43"/>
      <c r="XBT1128" s="43"/>
      <c r="XBU1128" s="43"/>
      <c r="XBV1128" s="43"/>
      <c r="XBW1128" s="43"/>
      <c r="XBX1128" s="43"/>
      <c r="XBY1128" s="43"/>
      <c r="XBZ1128" s="43"/>
      <c r="XCA1128" s="43"/>
      <c r="XCB1128" s="43"/>
      <c r="XCC1128" s="43"/>
      <c r="XCD1128" s="43"/>
      <c r="XCE1128" s="43"/>
      <c r="XCF1128" s="43"/>
      <c r="XCG1128" s="43"/>
      <c r="XCH1128" s="43"/>
      <c r="XCI1128" s="43"/>
      <c r="XCJ1128" s="43"/>
      <c r="XCK1128" s="43"/>
      <c r="XCL1128" s="43"/>
      <c r="XCM1128" s="43"/>
      <c r="XCN1128" s="43"/>
      <c r="XCO1128" s="43"/>
      <c r="XCP1128" s="43"/>
      <c r="XCQ1128" s="43"/>
      <c r="XCR1128" s="43"/>
      <c r="XCS1128" s="43"/>
      <c r="XCT1128" s="43"/>
      <c r="XCU1128" s="43"/>
      <c r="XCV1128" s="43"/>
      <c r="XCW1128" s="43"/>
      <c r="XCX1128" s="43"/>
      <c r="XCY1128" s="43"/>
      <c r="XCZ1128" s="43"/>
      <c r="XDA1128" s="43"/>
      <c r="XDB1128" s="43"/>
      <c r="XDC1128" s="43"/>
      <c r="XDD1128" s="43"/>
      <c r="XDE1128" s="43"/>
      <c r="XDF1128" s="43"/>
      <c r="XDG1128" s="43"/>
      <c r="XDH1128" s="43"/>
      <c r="XDI1128" s="43"/>
      <c r="XDJ1128" s="43"/>
      <c r="XDK1128" s="43"/>
      <c r="XDL1128" s="43"/>
      <c r="XDM1128" s="43"/>
      <c r="XDN1128" s="43"/>
      <c r="XDO1128" s="43"/>
      <c r="XDP1128" s="43"/>
      <c r="XDQ1128" s="43"/>
      <c r="XDR1128" s="43"/>
      <c r="XDS1128" s="43"/>
      <c r="XDT1128" s="43"/>
      <c r="XDU1128" s="43"/>
      <c r="XDV1128" s="43"/>
      <c r="XDW1128" s="43"/>
      <c r="XDX1128" s="43"/>
      <c r="XDY1128" s="43"/>
      <c r="XDZ1128" s="43"/>
      <c r="XEA1128" s="43"/>
      <c r="XEB1128" s="43"/>
      <c r="XEC1128" s="43"/>
      <c r="XED1128" s="43"/>
      <c r="XEE1128" s="43"/>
      <c r="XEF1128" s="43"/>
      <c r="XEG1128" s="43"/>
      <c r="XEH1128" s="43"/>
      <c r="XEI1128" s="43"/>
      <c r="XEJ1128" s="43"/>
      <c r="XEK1128" s="43"/>
      <c r="XEL1128" s="43"/>
      <c r="XEM1128" s="43"/>
      <c r="XEN1128" s="43"/>
      <c r="XEO1128" s="43"/>
      <c r="XEP1128" s="43"/>
      <c r="XEQ1128" s="43"/>
      <c r="XER1128" s="43"/>
      <c r="XES1128" s="43"/>
      <c r="XET1128" s="43"/>
      <c r="XEU1128" s="43"/>
      <c r="XEV1128" s="43"/>
      <c r="XEW1128" s="43"/>
      <c r="XEX1128" s="43"/>
      <c r="XEY1128" s="43"/>
      <c r="XEZ1128" s="43"/>
    </row>
    <row r="1129" customHeight="1" spans="1:20">
      <c r="A1129" s="17">
        <v>1126</v>
      </c>
      <c r="B1129" s="17" t="s">
        <v>43</v>
      </c>
      <c r="C1129" s="17" t="s">
        <v>6687</v>
      </c>
      <c r="D1129" s="17" t="s">
        <v>511</v>
      </c>
      <c r="E1129" s="17">
        <v>4.35</v>
      </c>
      <c r="F1129" s="19">
        <v>5000</v>
      </c>
      <c r="G1129" s="30">
        <v>20200326</v>
      </c>
      <c r="H1129" s="30">
        <v>20200326</v>
      </c>
      <c r="I1129" s="24">
        <v>3.02083333333333</v>
      </c>
      <c r="J1129" s="30">
        <v>20200331</v>
      </c>
      <c r="K1129" s="17" t="s">
        <v>4199</v>
      </c>
      <c r="L1129" s="17">
        <v>4.35</v>
      </c>
      <c r="M1129" s="17" t="s">
        <v>363</v>
      </c>
      <c r="N1129" s="17" t="s">
        <v>6687</v>
      </c>
      <c r="O1129" s="74" t="s">
        <v>6688</v>
      </c>
      <c r="P1129" s="17" t="s">
        <v>4202</v>
      </c>
      <c r="Q1129" s="17" t="s">
        <v>4202</v>
      </c>
      <c r="R1129" s="17" t="str">
        <f>VLOOKUP(O1129,'[10]2019年11月-2020年3月31新贷款人员'!$O$539:$R$1131,4,FALSE)</f>
        <v>王同良</v>
      </c>
      <c r="S1129" s="74" t="str">
        <f>VLOOKUP(O1129,'[10]2019年11月-2020年3月31新贷款人员'!$O$539:$S$1131,5,FALSE)</f>
        <v>00000024677503784889</v>
      </c>
      <c r="T1129" s="9"/>
    </row>
    <row r="1130" customHeight="1" spans="1:20">
      <c r="A1130" s="17">
        <v>1127</v>
      </c>
      <c r="B1130" s="17" t="s">
        <v>34</v>
      </c>
      <c r="C1130" s="17" t="s">
        <v>6689</v>
      </c>
      <c r="D1130" s="17" t="s">
        <v>2802</v>
      </c>
      <c r="E1130" s="17">
        <v>4.35</v>
      </c>
      <c r="F1130" s="19" t="s">
        <v>6475</v>
      </c>
      <c r="G1130" s="30" t="s">
        <v>2803</v>
      </c>
      <c r="H1130" s="30" t="s">
        <v>2804</v>
      </c>
      <c r="I1130" s="24">
        <f t="shared" ref="I1130:I1161" si="0">F1130*36.25/30*(J1130-G1130)/10000</f>
        <v>45.9166666666667</v>
      </c>
      <c r="J1130" s="30">
        <v>20200331</v>
      </c>
      <c r="K1130" s="17" t="s">
        <v>4199</v>
      </c>
      <c r="L1130" s="17">
        <v>4.35</v>
      </c>
      <c r="M1130" s="17" t="s">
        <v>2805</v>
      </c>
      <c r="N1130" s="17" t="s">
        <v>6690</v>
      </c>
      <c r="O1130" s="17" t="s">
        <v>6691</v>
      </c>
      <c r="P1130" s="17" t="s">
        <v>4202</v>
      </c>
      <c r="Q1130" s="17" t="s">
        <v>4202</v>
      </c>
      <c r="R1130" s="17" t="str">
        <f>VLOOKUP(O1130,'[5]2019年11月-2020年3月31新贷款人员'!$O$4:$R$66,4,FALSE)</f>
        <v>王魏魏</v>
      </c>
      <c r="S1130" s="74" t="str">
        <f>VLOOKUP(O1130,'[5]2019年11月-2020年3月31新贷款人员'!$O$4:$S$66,5,FALSE)</f>
        <v>623059137803727469</v>
      </c>
      <c r="T1130" s="9"/>
    </row>
    <row r="1131" customHeight="1" spans="1:20">
      <c r="A1131" s="17">
        <v>1128</v>
      </c>
      <c r="B1131" s="17" t="s">
        <v>34</v>
      </c>
      <c r="C1131" s="17" t="s">
        <v>6692</v>
      </c>
      <c r="D1131" s="17" t="s">
        <v>2815</v>
      </c>
      <c r="E1131" s="17">
        <v>4.35</v>
      </c>
      <c r="F1131" s="19" t="s">
        <v>6693</v>
      </c>
      <c r="G1131" s="30" t="s">
        <v>296</v>
      </c>
      <c r="H1131" s="30" t="s">
        <v>297</v>
      </c>
      <c r="I1131" s="24">
        <f t="shared" si="0"/>
        <v>100.44875</v>
      </c>
      <c r="J1131" s="30" t="s">
        <v>2057</v>
      </c>
      <c r="K1131" s="17" t="s">
        <v>4199</v>
      </c>
      <c r="L1131" s="17">
        <v>4.35</v>
      </c>
      <c r="M1131" s="17" t="s">
        <v>32</v>
      </c>
      <c r="N1131" s="17" t="s">
        <v>6690</v>
      </c>
      <c r="O1131" s="17" t="s">
        <v>6694</v>
      </c>
      <c r="P1131" s="17" t="s">
        <v>4202</v>
      </c>
      <c r="Q1131" s="17" t="s">
        <v>4202</v>
      </c>
      <c r="R1131" s="17" t="str">
        <f>VLOOKUP(O1131,'[5]2019年11月-2020年3月31新贷款人员'!$O$4:$R$66,4,FALSE)</f>
        <v>张丹丹</v>
      </c>
      <c r="S1131" s="74" t="str">
        <f>VLOOKUP(O1131,'[5]2019年11月-2020年3月31新贷款人员'!$O$4:$S$66,5,FALSE)</f>
        <v>623059137801502559</v>
      </c>
      <c r="T1131" s="9"/>
    </row>
    <row r="1132" customHeight="1" spans="1:20">
      <c r="A1132" s="17">
        <v>1129</v>
      </c>
      <c r="B1132" s="17" t="s">
        <v>34</v>
      </c>
      <c r="C1132" s="17" t="s">
        <v>6695</v>
      </c>
      <c r="D1132" s="17" t="s">
        <v>2817</v>
      </c>
      <c r="E1132" s="17">
        <v>4.35</v>
      </c>
      <c r="F1132" s="19" t="s">
        <v>6696</v>
      </c>
      <c r="G1132" s="30" t="s">
        <v>296</v>
      </c>
      <c r="H1132" s="30" t="s">
        <v>297</v>
      </c>
      <c r="I1132" s="24">
        <f t="shared" si="0"/>
        <v>100.654166666667</v>
      </c>
      <c r="J1132" s="30" t="s">
        <v>2057</v>
      </c>
      <c r="K1132" s="17" t="s">
        <v>4199</v>
      </c>
      <c r="L1132" s="17">
        <v>4.35</v>
      </c>
      <c r="M1132" s="17" t="s">
        <v>32</v>
      </c>
      <c r="N1132" s="17" t="s">
        <v>6690</v>
      </c>
      <c r="O1132" s="17" t="s">
        <v>6697</v>
      </c>
      <c r="P1132" s="17" t="s">
        <v>4202</v>
      </c>
      <c r="Q1132" s="17" t="s">
        <v>4202</v>
      </c>
      <c r="R1132" s="17" t="str">
        <f>VLOOKUP(O1132,'[5]2019年11月-2020年3月31新贷款人员'!$O$4:$R$66,4,FALSE)</f>
        <v>王建斌</v>
      </c>
      <c r="S1132" s="74" t="str">
        <f>VLOOKUP(O1132,'[5]2019年11月-2020年3月31新贷款人员'!$O$4:$S$66,5,FALSE)</f>
        <v>623059137803584035</v>
      </c>
      <c r="T1132" s="9"/>
    </row>
    <row r="1133" customHeight="1" spans="1:20">
      <c r="A1133" s="17">
        <v>1130</v>
      </c>
      <c r="B1133" s="17" t="s">
        <v>34</v>
      </c>
      <c r="C1133" s="17" t="s">
        <v>6689</v>
      </c>
      <c r="D1133" s="17" t="s">
        <v>2819</v>
      </c>
      <c r="E1133" s="17">
        <v>4.35</v>
      </c>
      <c r="F1133" s="19" t="s">
        <v>6698</v>
      </c>
      <c r="G1133" s="30" t="s">
        <v>296</v>
      </c>
      <c r="H1133" s="30" t="s">
        <v>297</v>
      </c>
      <c r="I1133" s="24">
        <f t="shared" si="0"/>
        <v>101.065</v>
      </c>
      <c r="J1133" s="30" t="s">
        <v>2057</v>
      </c>
      <c r="K1133" s="17" t="s">
        <v>4199</v>
      </c>
      <c r="L1133" s="17">
        <v>4.35</v>
      </c>
      <c r="M1133" s="17" t="s">
        <v>32</v>
      </c>
      <c r="N1133" s="17" t="s">
        <v>6690</v>
      </c>
      <c r="O1133" s="17" t="s">
        <v>6699</v>
      </c>
      <c r="P1133" s="17" t="s">
        <v>4202</v>
      </c>
      <c r="Q1133" s="17" t="s">
        <v>4202</v>
      </c>
      <c r="R1133" s="17" t="str">
        <f>VLOOKUP(O1133,'[5]2019年11月-2020年3月31新贷款人员'!$O$4:$R$66,4,FALSE)</f>
        <v>董天奋</v>
      </c>
      <c r="S1133" s="74" t="str">
        <f>VLOOKUP(O1133,'[5]2019年11月-2020年3月31新贷款人员'!$O$4:$S$66,5,FALSE)</f>
        <v>623059137800768094</v>
      </c>
      <c r="T1133" s="9"/>
    </row>
    <row r="1134" customHeight="1" spans="1:20">
      <c r="A1134" s="17">
        <v>1131</v>
      </c>
      <c r="B1134" s="17" t="s">
        <v>34</v>
      </c>
      <c r="C1134" s="17" t="s">
        <v>6700</v>
      </c>
      <c r="D1134" s="17" t="s">
        <v>2816</v>
      </c>
      <c r="E1134" s="17">
        <v>4.35</v>
      </c>
      <c r="F1134" s="19" t="s">
        <v>6693</v>
      </c>
      <c r="G1134" s="30" t="s">
        <v>296</v>
      </c>
      <c r="H1134" s="30" t="s">
        <v>297</v>
      </c>
      <c r="I1134" s="24">
        <f t="shared" si="0"/>
        <v>100.44875</v>
      </c>
      <c r="J1134" s="30" t="s">
        <v>2057</v>
      </c>
      <c r="K1134" s="17" t="s">
        <v>4199</v>
      </c>
      <c r="L1134" s="17">
        <v>4.35</v>
      </c>
      <c r="M1134" s="17" t="s">
        <v>32</v>
      </c>
      <c r="N1134" s="17" t="s">
        <v>6690</v>
      </c>
      <c r="O1134" s="17" t="s">
        <v>6701</v>
      </c>
      <c r="P1134" s="17" t="s">
        <v>4202</v>
      </c>
      <c r="Q1134" s="17" t="s">
        <v>4202</v>
      </c>
      <c r="R1134" s="17" t="str">
        <f>VLOOKUP(O1134,'[5]2019年11月-2020年3月31新贷款人员'!$O$4:$R$66,4,FALSE)</f>
        <v>李雪英</v>
      </c>
      <c r="S1134" s="74" t="str">
        <f>VLOOKUP(O1134,'[5]2019年11月-2020年3月31新贷款人员'!$O$4:$S$66,5,FALSE)</f>
        <v>623059137801501627</v>
      </c>
      <c r="T1134" s="9"/>
    </row>
    <row r="1135" customHeight="1" spans="1:20">
      <c r="A1135" s="17">
        <v>1132</v>
      </c>
      <c r="B1135" s="17" t="s">
        <v>34</v>
      </c>
      <c r="C1135" s="17" t="s">
        <v>6702</v>
      </c>
      <c r="D1135" s="17" t="s">
        <v>1669</v>
      </c>
      <c r="E1135" s="17">
        <v>4.35</v>
      </c>
      <c r="F1135" s="19" t="s">
        <v>6703</v>
      </c>
      <c r="G1135" s="30" t="s">
        <v>296</v>
      </c>
      <c r="H1135" s="30" t="s">
        <v>297</v>
      </c>
      <c r="I1135" s="24">
        <f t="shared" si="0"/>
        <v>91.82125</v>
      </c>
      <c r="J1135" s="30" t="s">
        <v>2057</v>
      </c>
      <c r="K1135" s="17" t="s">
        <v>4199</v>
      </c>
      <c r="L1135" s="17">
        <v>4.35</v>
      </c>
      <c r="M1135" s="17" t="s">
        <v>32</v>
      </c>
      <c r="N1135" s="17" t="s">
        <v>6690</v>
      </c>
      <c r="O1135" s="17" t="s">
        <v>6704</v>
      </c>
      <c r="P1135" s="17" t="s">
        <v>4202</v>
      </c>
      <c r="Q1135" s="17" t="s">
        <v>4202</v>
      </c>
      <c r="R1135" s="17" t="str">
        <f>VLOOKUP(O1135,'[5]2019年11月-2020年3月31新贷款人员'!$O$4:$R$66,4,FALSE)</f>
        <v>王月兰</v>
      </c>
      <c r="S1135" s="74" t="str">
        <f>VLOOKUP(O1135,'[5]2019年11月-2020年3月31新贷款人员'!$O$4:$S$66,5,FALSE)</f>
        <v>623059137801203075</v>
      </c>
      <c r="T1135" s="9"/>
    </row>
    <row r="1136" customHeight="1" spans="1:20">
      <c r="A1136" s="17">
        <v>1133</v>
      </c>
      <c r="B1136" s="17" t="s">
        <v>34</v>
      </c>
      <c r="C1136" s="17" t="s">
        <v>6705</v>
      </c>
      <c r="D1136" s="17" t="s">
        <v>2808</v>
      </c>
      <c r="E1136" s="17">
        <v>4.35</v>
      </c>
      <c r="F1136" s="19" t="s">
        <v>6706</v>
      </c>
      <c r="G1136" s="30" t="s">
        <v>296</v>
      </c>
      <c r="H1136" s="30" t="s">
        <v>297</v>
      </c>
      <c r="I1136" s="24">
        <f t="shared" si="0"/>
        <v>91.205</v>
      </c>
      <c r="J1136" s="30" t="s">
        <v>2057</v>
      </c>
      <c r="K1136" s="17" t="s">
        <v>4199</v>
      </c>
      <c r="L1136" s="17">
        <v>4.35</v>
      </c>
      <c r="M1136" s="17" t="s">
        <v>32</v>
      </c>
      <c r="N1136" s="17" t="s">
        <v>6690</v>
      </c>
      <c r="O1136" s="17" t="s">
        <v>6707</v>
      </c>
      <c r="P1136" s="17" t="s">
        <v>4202</v>
      </c>
      <c r="Q1136" s="17" t="s">
        <v>4202</v>
      </c>
      <c r="R1136" s="17" t="str">
        <f>VLOOKUP(O1136,'[5]2019年11月-2020年3月31新贷款人员'!$O$4:$R$66,4,FALSE)</f>
        <v>李文彬</v>
      </c>
      <c r="S1136" s="74" t="str">
        <f>VLOOKUP(O1136,'[5]2019年11月-2020年3月31新贷款人员'!$O$4:$S$66,5,FALSE)</f>
        <v>623059137800846288</v>
      </c>
      <c r="T1136" s="9"/>
    </row>
    <row r="1137" customHeight="1" spans="1:20">
      <c r="A1137" s="17">
        <v>1134</v>
      </c>
      <c r="B1137" s="17" t="s">
        <v>34</v>
      </c>
      <c r="C1137" s="17" t="s">
        <v>6708</v>
      </c>
      <c r="D1137" s="17" t="s">
        <v>2811</v>
      </c>
      <c r="E1137" s="17">
        <v>4.35</v>
      </c>
      <c r="F1137" s="19" t="s">
        <v>6709</v>
      </c>
      <c r="G1137" s="30" t="s">
        <v>296</v>
      </c>
      <c r="H1137" s="30" t="s">
        <v>297</v>
      </c>
      <c r="I1137" s="24">
        <f t="shared" si="0"/>
        <v>94.0808333333333</v>
      </c>
      <c r="J1137" s="30" t="s">
        <v>2057</v>
      </c>
      <c r="K1137" s="17" t="s">
        <v>4199</v>
      </c>
      <c r="L1137" s="17">
        <v>4.35</v>
      </c>
      <c r="M1137" s="17" t="s">
        <v>32</v>
      </c>
      <c r="N1137" s="17" t="s">
        <v>6690</v>
      </c>
      <c r="O1137" s="17" t="s">
        <v>6710</v>
      </c>
      <c r="P1137" s="17" t="s">
        <v>4202</v>
      </c>
      <c r="Q1137" s="17" t="s">
        <v>4202</v>
      </c>
      <c r="R1137" s="17" t="str">
        <f>VLOOKUP(O1137,'[5]2019年11月-2020年3月31新贷款人员'!$O$4:$R$66,4,FALSE)</f>
        <v>姜守纪</v>
      </c>
      <c r="S1137" s="74" t="str">
        <f>VLOOKUP(O1137,'[5]2019年11月-2020年3月31新贷款人员'!$O$4:$S$66,5,FALSE)</f>
        <v>623059137803584357</v>
      </c>
      <c r="T1137" s="9"/>
    </row>
    <row r="1138" customHeight="1" spans="1:20">
      <c r="A1138" s="17">
        <v>1135</v>
      </c>
      <c r="B1138" s="17" t="s">
        <v>34</v>
      </c>
      <c r="C1138" s="17" t="s">
        <v>6711</v>
      </c>
      <c r="D1138" s="17" t="s">
        <v>2807</v>
      </c>
      <c r="E1138" s="17">
        <v>4.35</v>
      </c>
      <c r="F1138" s="19" t="s">
        <v>6712</v>
      </c>
      <c r="G1138" s="30" t="s">
        <v>296</v>
      </c>
      <c r="H1138" s="30" t="s">
        <v>297</v>
      </c>
      <c r="I1138" s="24">
        <f t="shared" si="0"/>
        <v>90.3833333333333</v>
      </c>
      <c r="J1138" s="30" t="s">
        <v>2057</v>
      </c>
      <c r="K1138" s="17" t="s">
        <v>4199</v>
      </c>
      <c r="L1138" s="17">
        <v>4.35</v>
      </c>
      <c r="M1138" s="17" t="s">
        <v>32</v>
      </c>
      <c r="N1138" s="17" t="s">
        <v>6690</v>
      </c>
      <c r="O1138" s="17" t="s">
        <v>6713</v>
      </c>
      <c r="P1138" s="17" t="s">
        <v>4202</v>
      </c>
      <c r="Q1138" s="17" t="s">
        <v>4202</v>
      </c>
      <c r="R1138" s="17" t="str">
        <f>VLOOKUP(O1138,'[5]2019年11月-2020年3月31新贷款人员'!$O$4:$R$66,4,FALSE)</f>
        <v>杨春英</v>
      </c>
      <c r="S1138" s="74" t="str">
        <f>VLOOKUP(O1138,'[5]2019年11月-2020年3月31新贷款人员'!$O$4:$S$66,5,FALSE)</f>
        <v>623059137801007617</v>
      </c>
      <c r="T1138" s="9"/>
    </row>
    <row r="1139" customHeight="1" spans="1:20">
      <c r="A1139" s="17">
        <v>1136</v>
      </c>
      <c r="B1139" s="17" t="s">
        <v>34</v>
      </c>
      <c r="C1139" s="17" t="s">
        <v>6714</v>
      </c>
      <c r="D1139" s="17" t="s">
        <v>2809</v>
      </c>
      <c r="E1139" s="17">
        <v>4.35</v>
      </c>
      <c r="F1139" s="19" t="s">
        <v>6715</v>
      </c>
      <c r="G1139" s="30" t="s">
        <v>296</v>
      </c>
      <c r="H1139" s="30" t="s">
        <v>297</v>
      </c>
      <c r="I1139" s="24">
        <f t="shared" si="0"/>
        <v>91.4104166666667</v>
      </c>
      <c r="J1139" s="30" t="s">
        <v>2057</v>
      </c>
      <c r="K1139" s="17" t="s">
        <v>4199</v>
      </c>
      <c r="L1139" s="17">
        <v>4.35</v>
      </c>
      <c r="M1139" s="17" t="s">
        <v>32</v>
      </c>
      <c r="N1139" s="17" t="s">
        <v>6690</v>
      </c>
      <c r="O1139" s="17" t="s">
        <v>6716</v>
      </c>
      <c r="P1139" s="17" t="s">
        <v>4202</v>
      </c>
      <c r="Q1139" s="17" t="s">
        <v>4202</v>
      </c>
      <c r="R1139" s="17" t="str">
        <f>VLOOKUP(O1139,'[5]2019年11月-2020年3月31新贷款人员'!$O$4:$R$66,4,FALSE)</f>
        <v>徐新立</v>
      </c>
      <c r="S1139" s="74" t="str">
        <f>VLOOKUP(O1139,'[5]2019年11月-2020年3月31新贷款人员'!$O$4:$S$66,5,FALSE)</f>
        <v>623059137803475861</v>
      </c>
      <c r="T1139" s="9"/>
    </row>
    <row r="1140" customHeight="1" spans="1:20">
      <c r="A1140" s="17">
        <v>1137</v>
      </c>
      <c r="B1140" s="17" t="s">
        <v>34</v>
      </c>
      <c r="C1140" s="17" t="s">
        <v>6717</v>
      </c>
      <c r="D1140" s="17" t="s">
        <v>2806</v>
      </c>
      <c r="E1140" s="17">
        <v>4.35</v>
      </c>
      <c r="F1140" s="19" t="s">
        <v>6718</v>
      </c>
      <c r="G1140" s="30" t="s">
        <v>296</v>
      </c>
      <c r="H1140" s="30" t="s">
        <v>297</v>
      </c>
      <c r="I1140" s="24">
        <f t="shared" si="0"/>
        <v>88.74</v>
      </c>
      <c r="J1140" s="30" t="s">
        <v>2057</v>
      </c>
      <c r="K1140" s="17" t="s">
        <v>4199</v>
      </c>
      <c r="L1140" s="17">
        <v>4.35</v>
      </c>
      <c r="M1140" s="17" t="s">
        <v>32</v>
      </c>
      <c r="N1140" s="17" t="s">
        <v>6690</v>
      </c>
      <c r="O1140" s="17" t="s">
        <v>6719</v>
      </c>
      <c r="P1140" s="17" t="s">
        <v>4202</v>
      </c>
      <c r="Q1140" s="17" t="s">
        <v>4202</v>
      </c>
      <c r="R1140" s="17" t="str">
        <f>VLOOKUP(O1140,'[5]2019年11月-2020年3月31新贷款人员'!$O$4:$R$66,4,FALSE)</f>
        <v>张自忠</v>
      </c>
      <c r="S1140" s="74" t="str">
        <f>VLOOKUP(O1140,'[5]2019年11月-2020年3月31新贷款人员'!$O$4:$S$66,5,FALSE)</f>
        <v>623059137801502369</v>
      </c>
      <c r="T1140" s="9"/>
    </row>
    <row r="1141" customHeight="1" spans="1:20">
      <c r="A1141" s="17">
        <v>1138</v>
      </c>
      <c r="B1141" s="17" t="s">
        <v>34</v>
      </c>
      <c r="C1141" s="17" t="s">
        <v>6720</v>
      </c>
      <c r="D1141" s="17" t="s">
        <v>2818</v>
      </c>
      <c r="E1141" s="17">
        <v>4.35</v>
      </c>
      <c r="F1141" s="19" t="s">
        <v>6721</v>
      </c>
      <c r="G1141" s="30" t="s">
        <v>296</v>
      </c>
      <c r="H1141" s="30" t="s">
        <v>297</v>
      </c>
      <c r="I1141" s="24">
        <f t="shared" si="0"/>
        <v>100.859583333333</v>
      </c>
      <c r="J1141" s="30" t="s">
        <v>2057</v>
      </c>
      <c r="K1141" s="17" t="s">
        <v>4199</v>
      </c>
      <c r="L1141" s="17">
        <v>4.35</v>
      </c>
      <c r="M1141" s="17" t="s">
        <v>32</v>
      </c>
      <c r="N1141" s="17" t="s">
        <v>6690</v>
      </c>
      <c r="O1141" s="17" t="s">
        <v>6722</v>
      </c>
      <c r="P1141" s="17" t="s">
        <v>4202</v>
      </c>
      <c r="Q1141" s="17" t="s">
        <v>4202</v>
      </c>
      <c r="R1141" s="17" t="str">
        <f>VLOOKUP(O1141,'[5]2019年11月-2020年3月31新贷款人员'!$O$4:$R$66,4,FALSE)</f>
        <v>赵霞军</v>
      </c>
      <c r="S1141" s="74" t="str">
        <f>VLOOKUP(O1141,'[5]2019年11月-2020年3月31新贷款人员'!$O$4:$S$66,5,FALSE)</f>
        <v>623059137802121730</v>
      </c>
      <c r="T1141" s="9"/>
    </row>
    <row r="1142" customHeight="1" spans="1:20">
      <c r="A1142" s="17">
        <v>1139</v>
      </c>
      <c r="B1142" s="17" t="s">
        <v>34</v>
      </c>
      <c r="C1142" s="17" t="s">
        <v>6723</v>
      </c>
      <c r="D1142" s="17" t="s">
        <v>2812</v>
      </c>
      <c r="E1142" s="17">
        <v>4.35</v>
      </c>
      <c r="F1142" s="19" t="s">
        <v>6724</v>
      </c>
      <c r="G1142" s="30" t="s">
        <v>296</v>
      </c>
      <c r="H1142" s="30" t="s">
        <v>297</v>
      </c>
      <c r="I1142" s="24">
        <f t="shared" si="0"/>
        <v>95.9295833333333</v>
      </c>
      <c r="J1142" s="30" t="s">
        <v>2057</v>
      </c>
      <c r="K1142" s="17" t="s">
        <v>4199</v>
      </c>
      <c r="L1142" s="17">
        <v>4.35</v>
      </c>
      <c r="M1142" s="17" t="s">
        <v>32</v>
      </c>
      <c r="N1142" s="17" t="s">
        <v>6690</v>
      </c>
      <c r="O1142" s="17" t="s">
        <v>6725</v>
      </c>
      <c r="P1142" s="17" t="s">
        <v>4202</v>
      </c>
      <c r="Q1142" s="17" t="s">
        <v>4202</v>
      </c>
      <c r="R1142" s="17" t="str">
        <f>VLOOKUP(O1142,'[5]2019年11月-2020年3月31新贷款人员'!$O$4:$R$66,4,FALSE)</f>
        <v>赵猛</v>
      </c>
      <c r="S1142" s="74" t="str">
        <f>VLOOKUP(O1142,'[5]2019年11月-2020年3月31新贷款人员'!$O$4:$S$66,5,FALSE)</f>
        <v>622991137801160195</v>
      </c>
      <c r="T1142" s="9"/>
    </row>
    <row r="1143" customHeight="1" spans="1:20">
      <c r="A1143" s="17">
        <v>1140</v>
      </c>
      <c r="B1143" s="17" t="s">
        <v>34</v>
      </c>
      <c r="C1143" s="17" t="s">
        <v>6726</v>
      </c>
      <c r="D1143" s="17" t="s">
        <v>2810</v>
      </c>
      <c r="E1143" s="17">
        <v>4.35</v>
      </c>
      <c r="F1143" s="19" t="s">
        <v>6727</v>
      </c>
      <c r="G1143" s="30" t="s">
        <v>296</v>
      </c>
      <c r="H1143" s="30" t="s">
        <v>297</v>
      </c>
      <c r="I1143" s="24">
        <f t="shared" si="0"/>
        <v>92.0266666666667</v>
      </c>
      <c r="J1143" s="30" t="s">
        <v>2057</v>
      </c>
      <c r="K1143" s="17" t="s">
        <v>4199</v>
      </c>
      <c r="L1143" s="17">
        <v>4.35</v>
      </c>
      <c r="M1143" s="17" t="s">
        <v>32</v>
      </c>
      <c r="N1143" s="17" t="s">
        <v>6690</v>
      </c>
      <c r="O1143" s="17" t="s">
        <v>6728</v>
      </c>
      <c r="P1143" s="17" t="s">
        <v>4202</v>
      </c>
      <c r="Q1143" s="17" t="s">
        <v>4202</v>
      </c>
      <c r="R1143" s="17" t="str">
        <f>VLOOKUP(O1143,'[5]2019年11月-2020年3月31新贷款人员'!$O$4:$R$66,4,FALSE)</f>
        <v>卢电秋</v>
      </c>
      <c r="S1143" s="74" t="str">
        <f>VLOOKUP(O1143,'[5]2019年11月-2020年3月31新贷款人员'!$O$4:$S$66,5,FALSE)</f>
        <v>623059137801105122</v>
      </c>
      <c r="T1143" s="9"/>
    </row>
    <row r="1144" customHeight="1" spans="1:20">
      <c r="A1144" s="17">
        <v>1141</v>
      </c>
      <c r="B1144" s="17" t="s">
        <v>34</v>
      </c>
      <c r="C1144" s="17" t="s">
        <v>6729</v>
      </c>
      <c r="D1144" s="17" t="s">
        <v>2813</v>
      </c>
      <c r="E1144" s="17">
        <v>4.35</v>
      </c>
      <c r="F1144" s="19" t="s">
        <v>6730</v>
      </c>
      <c r="G1144" s="30" t="s">
        <v>296</v>
      </c>
      <c r="H1144" s="30" t="s">
        <v>297</v>
      </c>
      <c r="I1144" s="24">
        <f t="shared" si="0"/>
        <v>96.3404166666667</v>
      </c>
      <c r="J1144" s="30" t="s">
        <v>2057</v>
      </c>
      <c r="K1144" s="17" t="s">
        <v>4199</v>
      </c>
      <c r="L1144" s="17">
        <v>4.35</v>
      </c>
      <c r="M1144" s="17" t="s">
        <v>32</v>
      </c>
      <c r="N1144" s="17" t="s">
        <v>6690</v>
      </c>
      <c r="O1144" s="17" t="s">
        <v>6731</v>
      </c>
      <c r="P1144" s="17" t="s">
        <v>4202</v>
      </c>
      <c r="Q1144" s="17" t="s">
        <v>4202</v>
      </c>
      <c r="R1144" s="17" t="str">
        <f>VLOOKUP(O1144,'[5]2019年11月-2020年3月31新贷款人员'!$O$4:$R$66,4,FALSE)</f>
        <v>王翠华</v>
      </c>
      <c r="S1144" s="74" t="str">
        <f>VLOOKUP(O1144,'[5]2019年11月-2020年3月31新贷款人员'!$O$4:$S$66,5,FALSE)</f>
        <v>623059137803727436</v>
      </c>
      <c r="T1144" s="9"/>
    </row>
    <row r="1145" customHeight="1" spans="1:20">
      <c r="A1145" s="17">
        <v>1142</v>
      </c>
      <c r="B1145" s="17" t="s">
        <v>34</v>
      </c>
      <c r="C1145" s="17" t="s">
        <v>6732</v>
      </c>
      <c r="D1145" s="17" t="s">
        <v>2814</v>
      </c>
      <c r="E1145" s="17">
        <v>4.35</v>
      </c>
      <c r="F1145" s="19" t="s">
        <v>6733</v>
      </c>
      <c r="G1145" s="30" t="s">
        <v>296</v>
      </c>
      <c r="H1145" s="30" t="s">
        <v>297</v>
      </c>
      <c r="I1145" s="24">
        <f t="shared" si="0"/>
        <v>100.037916666667</v>
      </c>
      <c r="J1145" s="30" t="s">
        <v>2057</v>
      </c>
      <c r="K1145" s="17" t="s">
        <v>4199</v>
      </c>
      <c r="L1145" s="17">
        <v>4.35</v>
      </c>
      <c r="M1145" s="17" t="s">
        <v>32</v>
      </c>
      <c r="N1145" s="17" t="s">
        <v>6690</v>
      </c>
      <c r="O1145" s="17" t="s">
        <v>6734</v>
      </c>
      <c r="P1145" s="17" t="s">
        <v>4202</v>
      </c>
      <c r="Q1145" s="17" t="s">
        <v>4202</v>
      </c>
      <c r="R1145" s="17" t="str">
        <f>VLOOKUP(O1145,'[5]2019年11月-2020年3月31新贷款人员'!$O$4:$R$66,4,FALSE)</f>
        <v>赵亚军</v>
      </c>
      <c r="S1145" s="74" t="str">
        <f>VLOOKUP(O1145,'[5]2019年11月-2020年3月31新贷款人员'!$O$4:$S$66,5,FALSE)</f>
        <v>000001635470037848</v>
      </c>
      <c r="T1145" s="9"/>
    </row>
    <row r="1146" customHeight="1" spans="1:20">
      <c r="A1146" s="17">
        <v>1143</v>
      </c>
      <c r="B1146" s="17" t="s">
        <v>34</v>
      </c>
      <c r="C1146" s="17" t="s">
        <v>6735</v>
      </c>
      <c r="D1146" s="17" t="s">
        <v>1375</v>
      </c>
      <c r="E1146" s="17">
        <v>4.35</v>
      </c>
      <c r="F1146" s="19" t="s">
        <v>6475</v>
      </c>
      <c r="G1146" s="30" t="s">
        <v>2820</v>
      </c>
      <c r="H1146" s="30" t="s">
        <v>2692</v>
      </c>
      <c r="I1146" s="24">
        <f t="shared" si="0"/>
        <v>31.4166666666667</v>
      </c>
      <c r="J1146" s="30" t="s">
        <v>2057</v>
      </c>
      <c r="K1146" s="17" t="s">
        <v>4199</v>
      </c>
      <c r="L1146" s="17">
        <v>4.35</v>
      </c>
      <c r="M1146" s="17" t="s">
        <v>2821</v>
      </c>
      <c r="N1146" s="17" t="s">
        <v>6690</v>
      </c>
      <c r="O1146" s="17" t="s">
        <v>6736</v>
      </c>
      <c r="P1146" s="17" t="s">
        <v>4202</v>
      </c>
      <c r="Q1146" s="17" t="s">
        <v>4202</v>
      </c>
      <c r="R1146" s="17" t="str">
        <f>VLOOKUP(O1146,'[5]2019年11月-2020年3月31新贷款人员'!$O$4:$R$66,4,FALSE)</f>
        <v>王高峰</v>
      </c>
      <c r="S1146" s="17" t="str">
        <f>VLOOKUP(O1146,'[5]2019年11月-2020年3月31新贷款人员'!$O$4:$S$66,5,FALSE)</f>
        <v>37815002800011807</v>
      </c>
      <c r="T1146" s="9"/>
    </row>
    <row r="1147" customHeight="1" spans="1:20">
      <c r="A1147" s="17">
        <v>1144</v>
      </c>
      <c r="B1147" s="17" t="s">
        <v>34</v>
      </c>
      <c r="C1147" s="17" t="s">
        <v>6737</v>
      </c>
      <c r="D1147" s="17" t="s">
        <v>2822</v>
      </c>
      <c r="E1147" s="17">
        <v>4.35</v>
      </c>
      <c r="F1147" s="19" t="s">
        <v>6475</v>
      </c>
      <c r="G1147" s="30" t="s">
        <v>2820</v>
      </c>
      <c r="H1147" s="30" t="s">
        <v>2692</v>
      </c>
      <c r="I1147" s="24">
        <f t="shared" si="0"/>
        <v>31.4166666666667</v>
      </c>
      <c r="J1147" s="30" t="s">
        <v>2057</v>
      </c>
      <c r="K1147" s="17" t="s">
        <v>4199</v>
      </c>
      <c r="L1147" s="17">
        <v>4.35</v>
      </c>
      <c r="M1147" s="17" t="s">
        <v>2823</v>
      </c>
      <c r="N1147" s="17" t="s">
        <v>6690</v>
      </c>
      <c r="O1147" s="17" t="s">
        <v>6738</v>
      </c>
      <c r="P1147" s="17" t="s">
        <v>4202</v>
      </c>
      <c r="Q1147" s="17" t="s">
        <v>4202</v>
      </c>
      <c r="R1147" s="17" t="str">
        <f>VLOOKUP(O1147,'[5]2019年11月-2020年3月31新贷款人员'!$O$4:$R$66,4,FALSE)</f>
        <v>李梦想</v>
      </c>
      <c r="S1147" s="74" t="str">
        <f>VLOOKUP(O1147,'[5]2019年11月-2020年3月31新贷款人员'!$O$4:$S$66,5,FALSE)</f>
        <v>623059137803369452</v>
      </c>
      <c r="T1147" s="9"/>
    </row>
    <row r="1148" customHeight="1" spans="1:20">
      <c r="A1148" s="17">
        <v>1145</v>
      </c>
      <c r="B1148" s="17" t="s">
        <v>34</v>
      </c>
      <c r="C1148" s="17" t="s">
        <v>6739</v>
      </c>
      <c r="D1148" s="17" t="s">
        <v>2824</v>
      </c>
      <c r="E1148" s="17">
        <v>4.35</v>
      </c>
      <c r="F1148" s="19" t="s">
        <v>6475</v>
      </c>
      <c r="G1148" s="30" t="s">
        <v>2820</v>
      </c>
      <c r="H1148" s="30" t="s">
        <v>2692</v>
      </c>
      <c r="I1148" s="24">
        <f t="shared" si="0"/>
        <v>31.4166666666667</v>
      </c>
      <c r="J1148" s="30" t="s">
        <v>2057</v>
      </c>
      <c r="K1148" s="17" t="s">
        <v>4199</v>
      </c>
      <c r="L1148" s="17">
        <v>4.35</v>
      </c>
      <c r="M1148" s="17" t="s">
        <v>1313</v>
      </c>
      <c r="N1148" s="17" t="s">
        <v>6690</v>
      </c>
      <c r="O1148" s="17" t="s">
        <v>6740</v>
      </c>
      <c r="P1148" s="17" t="s">
        <v>4202</v>
      </c>
      <c r="Q1148" s="17" t="s">
        <v>4202</v>
      </c>
      <c r="R1148" s="17" t="str">
        <f>VLOOKUP(O1148,'[5]2019年11月-2020年3月31新贷款人员'!$O$4:$R$66,4,FALSE)</f>
        <v>孙文龙</v>
      </c>
      <c r="S1148" s="74" t="str">
        <f>VLOOKUP(O1148,'[5]2019年11月-2020年3月31新贷款人员'!$O$4:$S$66,5,FALSE)</f>
        <v>623059137803727816</v>
      </c>
      <c r="T1148" s="9"/>
    </row>
    <row r="1149" customHeight="1" spans="1:20">
      <c r="A1149" s="17">
        <v>1146</v>
      </c>
      <c r="B1149" s="17" t="s">
        <v>34</v>
      </c>
      <c r="C1149" s="17" t="s">
        <v>6705</v>
      </c>
      <c r="D1149" s="17" t="s">
        <v>2825</v>
      </c>
      <c r="E1149" s="17">
        <v>4.35</v>
      </c>
      <c r="F1149" s="19" t="s">
        <v>6741</v>
      </c>
      <c r="G1149" s="30" t="s">
        <v>2820</v>
      </c>
      <c r="H1149" s="30" t="s">
        <v>2692</v>
      </c>
      <c r="I1149" s="24">
        <f t="shared" si="0"/>
        <v>47.125</v>
      </c>
      <c r="J1149" s="30" t="s">
        <v>2057</v>
      </c>
      <c r="K1149" s="17" t="s">
        <v>4199</v>
      </c>
      <c r="L1149" s="17">
        <v>4.35</v>
      </c>
      <c r="M1149" s="17" t="s">
        <v>2805</v>
      </c>
      <c r="N1149" s="17" t="s">
        <v>6690</v>
      </c>
      <c r="O1149" s="17" t="s">
        <v>6742</v>
      </c>
      <c r="P1149" s="17" t="s">
        <v>4202</v>
      </c>
      <c r="Q1149" s="17" t="s">
        <v>4202</v>
      </c>
      <c r="R1149" s="17" t="str">
        <f>VLOOKUP(O1149,'[5]2019年11月-2020年3月31新贷款人员'!$O$4:$R$66,4,FALSE)</f>
        <v>丁翠兰</v>
      </c>
      <c r="S1149" s="74" t="str">
        <f>VLOOKUP(O1149,'[5]2019年11月-2020年3月31新贷款人员'!$O$4:$S$66,5,FALSE)</f>
        <v>623059137803727741</v>
      </c>
      <c r="T1149" s="9"/>
    </row>
    <row r="1150" customHeight="1" spans="1:20">
      <c r="A1150" s="17">
        <v>1147</v>
      </c>
      <c r="B1150" s="17" t="s">
        <v>34</v>
      </c>
      <c r="C1150" s="17" t="s">
        <v>6743</v>
      </c>
      <c r="D1150" s="17" t="s">
        <v>2826</v>
      </c>
      <c r="E1150" s="17">
        <v>4.35</v>
      </c>
      <c r="F1150" s="19" t="s">
        <v>6741</v>
      </c>
      <c r="G1150" s="30" t="s">
        <v>2820</v>
      </c>
      <c r="H1150" s="30" t="s">
        <v>2692</v>
      </c>
      <c r="I1150" s="24">
        <f t="shared" si="0"/>
        <v>47.125</v>
      </c>
      <c r="J1150" s="30" t="s">
        <v>2057</v>
      </c>
      <c r="K1150" s="17" t="s">
        <v>4199</v>
      </c>
      <c r="L1150" s="17">
        <v>4.35</v>
      </c>
      <c r="M1150" s="17" t="s">
        <v>2827</v>
      </c>
      <c r="N1150" s="17" t="s">
        <v>6690</v>
      </c>
      <c r="O1150" s="17" t="s">
        <v>6744</v>
      </c>
      <c r="P1150" s="17" t="s">
        <v>4202</v>
      </c>
      <c r="Q1150" s="17" t="s">
        <v>4202</v>
      </c>
      <c r="R1150" s="17" t="str">
        <f>VLOOKUP(O1150,'[5]2019年11月-2020年3月31新贷款人员'!$O$4:$R$66,4,FALSE)</f>
        <v>孙新敬</v>
      </c>
      <c r="S1150" s="74" t="str">
        <f>VLOOKUP(O1150,'[5]2019年11月-2020年3月31新贷款人员'!$O$4:$S$66,5,FALSE)</f>
        <v>623059137803727592</v>
      </c>
      <c r="T1150" s="9"/>
    </row>
    <row r="1151" customHeight="1" spans="1:20">
      <c r="A1151" s="17">
        <v>1148</v>
      </c>
      <c r="B1151" s="17" t="s">
        <v>34</v>
      </c>
      <c r="C1151" s="17" t="s">
        <v>6745</v>
      </c>
      <c r="D1151" s="17" t="s">
        <v>2832</v>
      </c>
      <c r="E1151" s="17">
        <v>4.35</v>
      </c>
      <c r="F1151" s="19" t="s">
        <v>6746</v>
      </c>
      <c r="G1151" s="30" t="s">
        <v>2829</v>
      </c>
      <c r="H1151" s="30" t="s">
        <v>2830</v>
      </c>
      <c r="I1151" s="24">
        <f t="shared" si="0"/>
        <v>48.3333333333333</v>
      </c>
      <c r="J1151" s="30" t="s">
        <v>2057</v>
      </c>
      <c r="K1151" s="17" t="s">
        <v>4199</v>
      </c>
      <c r="L1151" s="17">
        <v>4.35</v>
      </c>
      <c r="M1151" s="17" t="s">
        <v>2833</v>
      </c>
      <c r="N1151" s="17" t="s">
        <v>6690</v>
      </c>
      <c r="O1151" s="17" t="s">
        <v>6747</v>
      </c>
      <c r="P1151" s="17" t="s">
        <v>4202</v>
      </c>
      <c r="Q1151" s="17" t="s">
        <v>4202</v>
      </c>
      <c r="R1151" s="17" t="str">
        <f>VLOOKUP(O1151,'[5]2019年11月-2020年3月31新贷款人员'!$O$4:$R$66,4,FALSE)</f>
        <v>杨峰伟</v>
      </c>
      <c r="S1151" s="74" t="str">
        <f>VLOOKUP(O1151,'[5]2019年11月-2020年3月31新贷款人员'!$O$4:$S$66,5,FALSE)</f>
        <v>623059137803653087</v>
      </c>
      <c r="T1151" s="9"/>
    </row>
    <row r="1152" customHeight="1" spans="1:20">
      <c r="A1152" s="17">
        <v>1149</v>
      </c>
      <c r="B1152" s="17" t="s">
        <v>34</v>
      </c>
      <c r="C1152" s="17" t="s">
        <v>6748</v>
      </c>
      <c r="D1152" s="17" t="s">
        <v>2828</v>
      </c>
      <c r="E1152" s="17">
        <v>4.35</v>
      </c>
      <c r="F1152" s="19" t="s">
        <v>6475</v>
      </c>
      <c r="G1152" s="30" t="s">
        <v>2829</v>
      </c>
      <c r="H1152" s="30" t="s">
        <v>2830</v>
      </c>
      <c r="I1152" s="24">
        <f t="shared" si="0"/>
        <v>19.3333333333333</v>
      </c>
      <c r="J1152" s="30" t="s">
        <v>2057</v>
      </c>
      <c r="K1152" s="17" t="s">
        <v>4199</v>
      </c>
      <c r="L1152" s="17">
        <v>4.35</v>
      </c>
      <c r="M1152" s="17" t="s">
        <v>2831</v>
      </c>
      <c r="N1152" s="17" t="s">
        <v>6690</v>
      </c>
      <c r="O1152" s="17" t="s">
        <v>6749</v>
      </c>
      <c r="P1152" s="17" t="s">
        <v>4202</v>
      </c>
      <c r="Q1152" s="17" t="s">
        <v>4202</v>
      </c>
      <c r="R1152" s="17" t="str">
        <f>VLOOKUP(O1152,'[5]2019年11月-2020年3月31新贷款人员'!$O$4:$R$66,4,FALSE)</f>
        <v>孙卫峰</v>
      </c>
      <c r="S1152" s="74" t="str">
        <f>VLOOKUP(O1152,'[5]2019年11月-2020年3月31新贷款人员'!$O$4:$S$66,5,FALSE)</f>
        <v>623059137803726347</v>
      </c>
      <c r="T1152" s="9"/>
    </row>
    <row r="1153" customHeight="1" spans="1:20">
      <c r="A1153" s="17">
        <v>1150</v>
      </c>
      <c r="B1153" s="17" t="s">
        <v>34</v>
      </c>
      <c r="C1153" s="17" t="s">
        <v>6750</v>
      </c>
      <c r="D1153" s="17" t="s">
        <v>2834</v>
      </c>
      <c r="E1153" s="17">
        <v>4.35</v>
      </c>
      <c r="F1153" s="19" t="s">
        <v>6746</v>
      </c>
      <c r="G1153" s="30" t="s">
        <v>2829</v>
      </c>
      <c r="H1153" s="30" t="s">
        <v>2830</v>
      </c>
      <c r="I1153" s="24">
        <f t="shared" si="0"/>
        <v>48.3333333333333</v>
      </c>
      <c r="J1153" s="30" t="s">
        <v>2057</v>
      </c>
      <c r="K1153" s="17" t="s">
        <v>4199</v>
      </c>
      <c r="L1153" s="17">
        <v>4.35</v>
      </c>
      <c r="M1153" s="17" t="s">
        <v>2835</v>
      </c>
      <c r="N1153" s="17" t="s">
        <v>6690</v>
      </c>
      <c r="O1153" s="17" t="s">
        <v>6751</v>
      </c>
      <c r="P1153" s="17" t="s">
        <v>4202</v>
      </c>
      <c r="Q1153" s="17" t="s">
        <v>4202</v>
      </c>
      <c r="R1153" s="17" t="str">
        <f>VLOOKUP(O1153,'[5]2019年11月-2020年3月31新贷款人员'!$O$4:$R$66,4,FALSE)</f>
        <v>孙华伟</v>
      </c>
      <c r="S1153" s="74" t="str">
        <f>VLOOKUP(O1153,'[5]2019年11月-2020年3月31新贷款人员'!$O$4:$S$66,5,FALSE)</f>
        <v>623059137801775130</v>
      </c>
      <c r="T1153" s="9"/>
    </row>
    <row r="1154" customHeight="1" spans="1:20">
      <c r="A1154" s="17">
        <v>1151</v>
      </c>
      <c r="B1154" s="17" t="s">
        <v>74</v>
      </c>
      <c r="C1154" s="17" t="s">
        <v>6752</v>
      </c>
      <c r="D1154" s="17" t="s">
        <v>2840</v>
      </c>
      <c r="E1154" s="17">
        <v>4.35</v>
      </c>
      <c r="F1154" s="19" t="s">
        <v>6468</v>
      </c>
      <c r="G1154" s="30" t="s">
        <v>2044</v>
      </c>
      <c r="H1154" s="30" t="s">
        <v>2045</v>
      </c>
      <c r="I1154" s="24">
        <f t="shared" si="0"/>
        <v>8.45833333333333</v>
      </c>
      <c r="J1154" s="30" t="s">
        <v>2057</v>
      </c>
      <c r="K1154" s="17" t="s">
        <v>4199</v>
      </c>
      <c r="L1154" s="17">
        <v>4.35</v>
      </c>
      <c r="M1154" s="17" t="s">
        <v>2841</v>
      </c>
      <c r="N1154" s="17" t="s">
        <v>6753</v>
      </c>
      <c r="O1154" s="17" t="s">
        <v>6754</v>
      </c>
      <c r="P1154" s="17" t="s">
        <v>4202</v>
      </c>
      <c r="Q1154" s="17" t="s">
        <v>4202</v>
      </c>
      <c r="R1154" s="17" t="str">
        <f>VLOOKUP(O1154,'[4]2019年11月-2020年3月31新贷款人员'!$O$1156:$R$1353,4,FALSE)</f>
        <v>王芝锋</v>
      </c>
      <c r="S1154" s="17" t="str">
        <f>VLOOKUP(O1154,'[4]2019年11月-2020年3月31新贷款人员'!$O$1156:$S$1353,5,FALSE)</f>
        <v>623059137803749620</v>
      </c>
      <c r="T1154" s="29"/>
    </row>
    <row r="1155" customHeight="1" spans="1:20">
      <c r="A1155" s="17">
        <v>1152</v>
      </c>
      <c r="B1155" s="17" t="s">
        <v>74</v>
      </c>
      <c r="C1155" s="17" t="s">
        <v>6755</v>
      </c>
      <c r="D1155" s="17" t="s">
        <v>2837</v>
      </c>
      <c r="E1155" s="17">
        <v>4.35</v>
      </c>
      <c r="F1155" s="19" t="s">
        <v>6228</v>
      </c>
      <c r="G1155" s="30" t="s">
        <v>2044</v>
      </c>
      <c r="H1155" s="30" t="s">
        <v>2045</v>
      </c>
      <c r="I1155" s="24">
        <f t="shared" si="0"/>
        <v>4.22916666666667</v>
      </c>
      <c r="J1155" s="30" t="s">
        <v>2057</v>
      </c>
      <c r="K1155" s="17" t="s">
        <v>4199</v>
      </c>
      <c r="L1155" s="17">
        <v>4.35</v>
      </c>
      <c r="M1155" s="17" t="s">
        <v>6756</v>
      </c>
      <c r="N1155" s="17" t="s">
        <v>6753</v>
      </c>
      <c r="O1155" s="17" t="s">
        <v>6757</v>
      </c>
      <c r="P1155" s="17" t="s">
        <v>4202</v>
      </c>
      <c r="Q1155" s="17" t="s">
        <v>4202</v>
      </c>
      <c r="R1155" s="17" t="str">
        <f>VLOOKUP(O1155,'[4]2019年11月-2020年3月31新贷款人员'!$O$1156:$R$1353,4,FALSE)</f>
        <v>王绍华</v>
      </c>
      <c r="S1155" s="17" t="str">
        <f>VLOOKUP(O1155,'[4]2019年11月-2020年3月31新贷款人员'!$O$1156:$S$1353,5,FALSE)</f>
        <v>623059137803749075</v>
      </c>
      <c r="T1155" s="29"/>
    </row>
    <row r="1156" customHeight="1" spans="1:20">
      <c r="A1156" s="17">
        <v>1153</v>
      </c>
      <c r="B1156" s="17" t="s">
        <v>74</v>
      </c>
      <c r="C1156" s="17" t="s">
        <v>6758</v>
      </c>
      <c r="D1156" s="17" t="s">
        <v>2842</v>
      </c>
      <c r="E1156" s="17">
        <v>4.35</v>
      </c>
      <c r="F1156" s="19" t="s">
        <v>6468</v>
      </c>
      <c r="G1156" s="30" t="s">
        <v>2044</v>
      </c>
      <c r="H1156" s="30" t="s">
        <v>2045</v>
      </c>
      <c r="I1156" s="24">
        <f t="shared" si="0"/>
        <v>8.45833333333333</v>
      </c>
      <c r="J1156" s="30" t="s">
        <v>2057</v>
      </c>
      <c r="K1156" s="17" t="s">
        <v>4199</v>
      </c>
      <c r="L1156" s="17">
        <v>4.35</v>
      </c>
      <c r="M1156" s="17" t="s">
        <v>441</v>
      </c>
      <c r="N1156" s="17" t="s">
        <v>6753</v>
      </c>
      <c r="O1156" s="17" t="s">
        <v>6759</v>
      </c>
      <c r="P1156" s="17" t="s">
        <v>4202</v>
      </c>
      <c r="Q1156" s="17" t="s">
        <v>4202</v>
      </c>
      <c r="R1156" s="17" t="str">
        <f>VLOOKUP(O1156,'[4]2019年11月-2020年3月31新贷款人员'!$O$1156:$R$1353,4,FALSE)</f>
        <v>李文婷</v>
      </c>
      <c r="S1156" s="17" t="str">
        <f>VLOOKUP(O1156,'[4]2019年11月-2020年3月31新贷款人员'!$O$1156:$S$1353,5,FALSE)</f>
        <v>623059112102105113</v>
      </c>
      <c r="T1156" s="29"/>
    </row>
    <row r="1157" customHeight="1" spans="1:20">
      <c r="A1157" s="17">
        <v>1154</v>
      </c>
      <c r="B1157" s="17" t="s">
        <v>74</v>
      </c>
      <c r="C1157" s="17" t="s">
        <v>6760</v>
      </c>
      <c r="D1157" s="17" t="s">
        <v>2843</v>
      </c>
      <c r="E1157" s="17">
        <v>4.35</v>
      </c>
      <c r="F1157" s="19" t="s">
        <v>6468</v>
      </c>
      <c r="G1157" s="30" t="s">
        <v>2044</v>
      </c>
      <c r="H1157" s="30" t="s">
        <v>2045</v>
      </c>
      <c r="I1157" s="24">
        <f t="shared" si="0"/>
        <v>8.45833333333333</v>
      </c>
      <c r="J1157" s="30" t="s">
        <v>2057</v>
      </c>
      <c r="K1157" s="17" t="s">
        <v>4199</v>
      </c>
      <c r="L1157" s="17">
        <v>4.35</v>
      </c>
      <c r="M1157" s="17" t="s">
        <v>27</v>
      </c>
      <c r="N1157" s="17" t="s">
        <v>6753</v>
      </c>
      <c r="O1157" s="17" t="s">
        <v>6761</v>
      </c>
      <c r="P1157" s="17" t="s">
        <v>4202</v>
      </c>
      <c r="Q1157" s="17" t="s">
        <v>4202</v>
      </c>
      <c r="R1157" s="17" t="str">
        <f>VLOOKUP(O1157,'[4]2019年11月-2020年3月31新贷款人员'!$O$1156:$R$1353,4,FALSE)</f>
        <v>郭新红</v>
      </c>
      <c r="S1157" s="17" t="str">
        <f>VLOOKUP(O1157,'[4]2019年11月-2020年3月31新贷款人员'!$O$1156:$S$1353,5,FALSE)</f>
        <v>623059137802713544</v>
      </c>
      <c r="T1157" s="29"/>
    </row>
    <row r="1158" customHeight="1" spans="1:20">
      <c r="A1158" s="17">
        <v>1155</v>
      </c>
      <c r="B1158" s="17" t="s">
        <v>74</v>
      </c>
      <c r="C1158" s="17" t="s">
        <v>6762</v>
      </c>
      <c r="D1158" s="17" t="s">
        <v>2836</v>
      </c>
      <c r="E1158" s="17">
        <v>4.35</v>
      </c>
      <c r="F1158" s="19" t="s">
        <v>6240</v>
      </c>
      <c r="G1158" s="30" t="s">
        <v>2044</v>
      </c>
      <c r="H1158" s="30" t="s">
        <v>2045</v>
      </c>
      <c r="I1158" s="24">
        <f t="shared" si="0"/>
        <v>2.5375</v>
      </c>
      <c r="J1158" s="30" t="s">
        <v>2057</v>
      </c>
      <c r="K1158" s="17" t="s">
        <v>4199</v>
      </c>
      <c r="L1158" s="17">
        <v>4.35</v>
      </c>
      <c r="M1158" s="17" t="s">
        <v>27</v>
      </c>
      <c r="N1158" s="17" t="s">
        <v>6753</v>
      </c>
      <c r="O1158" s="17" t="s">
        <v>6763</v>
      </c>
      <c r="P1158" s="17" t="s">
        <v>4202</v>
      </c>
      <c r="Q1158" s="17" t="s">
        <v>4202</v>
      </c>
      <c r="R1158" s="17" t="str">
        <f>VLOOKUP(O1158,'[4]2019年11月-2020年3月31新贷款人员'!$O$1156:$R$1353,4,FALSE)</f>
        <v>欧阳桂堂</v>
      </c>
      <c r="S1158" s="17" t="str">
        <f>VLOOKUP(O1158,'[4]2019年11月-2020年3月31新贷款人员'!$O$1156:$S$1353,5,FALSE)</f>
        <v>00000088938673780889</v>
      </c>
      <c r="T1158" s="29"/>
    </row>
    <row r="1159" customHeight="1" spans="1:20">
      <c r="A1159" s="17">
        <v>1156</v>
      </c>
      <c r="B1159" s="17" t="s">
        <v>74</v>
      </c>
      <c r="C1159" s="17" t="s">
        <v>6764</v>
      </c>
      <c r="D1159" s="17" t="s">
        <v>2839</v>
      </c>
      <c r="E1159" s="17">
        <v>4.35</v>
      </c>
      <c r="F1159" s="19" t="s">
        <v>6228</v>
      </c>
      <c r="G1159" s="30" t="s">
        <v>2044</v>
      </c>
      <c r="H1159" s="30" t="s">
        <v>2045</v>
      </c>
      <c r="I1159" s="24">
        <f t="shared" si="0"/>
        <v>4.22916666666667</v>
      </c>
      <c r="J1159" s="30" t="s">
        <v>2057</v>
      </c>
      <c r="K1159" s="17" t="s">
        <v>4199</v>
      </c>
      <c r="L1159" s="17">
        <v>4.35</v>
      </c>
      <c r="M1159" s="17" t="s">
        <v>383</v>
      </c>
      <c r="N1159" s="17" t="s">
        <v>6753</v>
      </c>
      <c r="O1159" s="17" t="s">
        <v>6765</v>
      </c>
      <c r="P1159" s="17" t="s">
        <v>4202</v>
      </c>
      <c r="Q1159" s="17" t="s">
        <v>4202</v>
      </c>
      <c r="R1159" s="17" t="str">
        <f>VLOOKUP(O1159,'[4]2019年11月-2020年3月31新贷款人员'!$O$1156:$R$1353,4,FALSE)</f>
        <v>王永光</v>
      </c>
      <c r="S1159" s="17" t="str">
        <f>VLOOKUP(O1159,'[4]2019年11月-2020年3月31新贷款人员'!$O$1156:$S$1353,5,FALSE)</f>
        <v>623059137803749638</v>
      </c>
      <c r="T1159" s="29"/>
    </row>
    <row r="1160" customHeight="1" spans="1:20">
      <c r="A1160" s="17">
        <v>1157</v>
      </c>
      <c r="B1160" s="17" t="s">
        <v>74</v>
      </c>
      <c r="C1160" s="17" t="s">
        <v>6766</v>
      </c>
      <c r="D1160" s="17" t="s">
        <v>2844</v>
      </c>
      <c r="E1160" s="17">
        <v>4.35</v>
      </c>
      <c r="F1160" s="19" t="s">
        <v>6767</v>
      </c>
      <c r="G1160" s="30" t="s">
        <v>2044</v>
      </c>
      <c r="H1160" s="30" t="s">
        <v>2045</v>
      </c>
      <c r="I1160" s="24">
        <f t="shared" si="0"/>
        <v>12.6875</v>
      </c>
      <c r="J1160" s="30" t="s">
        <v>2057</v>
      </c>
      <c r="K1160" s="17" t="s">
        <v>4199</v>
      </c>
      <c r="L1160" s="17">
        <v>4.35</v>
      </c>
      <c r="M1160" s="17" t="s">
        <v>27</v>
      </c>
      <c r="N1160" s="17" t="s">
        <v>6753</v>
      </c>
      <c r="O1160" s="17" t="s">
        <v>6768</v>
      </c>
      <c r="P1160" s="17" t="s">
        <v>4202</v>
      </c>
      <c r="Q1160" s="17" t="s">
        <v>4202</v>
      </c>
      <c r="R1160" s="17" t="str">
        <f>VLOOKUP(O1160,'[4]2019年11月-2020年3月31新贷款人员'!$O$1156:$R$1353,4,FALSE)</f>
        <v>孙亮亮</v>
      </c>
      <c r="S1160" s="17" t="str">
        <f>VLOOKUP(O1160,'[4]2019年11月-2020年3月31新贷款人员'!$O$1156:$S$1353,5,FALSE)</f>
        <v>623059137800401316</v>
      </c>
      <c r="T1160" s="29"/>
    </row>
    <row r="1161" customHeight="1" spans="1:20">
      <c r="A1161" s="17">
        <v>1158</v>
      </c>
      <c r="B1161" s="17" t="s">
        <v>74</v>
      </c>
      <c r="C1161" s="17" t="s">
        <v>6769</v>
      </c>
      <c r="D1161" s="17" t="s">
        <v>2845</v>
      </c>
      <c r="E1161" s="17">
        <v>4.35</v>
      </c>
      <c r="F1161" s="19" t="s">
        <v>6770</v>
      </c>
      <c r="G1161" s="30" t="s">
        <v>2044</v>
      </c>
      <c r="H1161" s="30" t="s">
        <v>2045</v>
      </c>
      <c r="I1161" s="24">
        <f t="shared" si="0"/>
        <v>33.8333333333333</v>
      </c>
      <c r="J1161" s="30" t="s">
        <v>2057</v>
      </c>
      <c r="K1161" s="17" t="s">
        <v>4199</v>
      </c>
      <c r="L1161" s="17">
        <v>4.35</v>
      </c>
      <c r="M1161" s="17" t="s">
        <v>2846</v>
      </c>
      <c r="N1161" s="17" t="s">
        <v>6753</v>
      </c>
      <c r="O1161" s="17" t="s">
        <v>6771</v>
      </c>
      <c r="P1161" s="17" t="s">
        <v>4202</v>
      </c>
      <c r="Q1161" s="17" t="s">
        <v>4202</v>
      </c>
      <c r="R1161" s="17" t="str">
        <f>VLOOKUP(O1161,'[4]2019年11月-2020年3月31新贷款人员'!$O$1156:$R$1353,4,FALSE)</f>
        <v>谢李闯</v>
      </c>
      <c r="S1161" s="17" t="str">
        <f>VLOOKUP(O1161,'[4]2019年11月-2020年3月31新贷款人员'!$O$1156:$S$1353,5,FALSE)</f>
        <v>623059137801965996</v>
      </c>
      <c r="T1161" s="29"/>
    </row>
    <row r="1162" customHeight="1" spans="1:20">
      <c r="A1162" s="17">
        <v>1159</v>
      </c>
      <c r="B1162" s="17" t="s">
        <v>23</v>
      </c>
      <c r="C1162" s="17" t="s">
        <v>6772</v>
      </c>
      <c r="D1162" s="17" t="s">
        <v>3194</v>
      </c>
      <c r="E1162" s="19">
        <v>4.35</v>
      </c>
      <c r="F1162" s="19" t="s">
        <v>6228</v>
      </c>
      <c r="G1162" s="30" t="s">
        <v>2622</v>
      </c>
      <c r="H1162" s="30" t="s">
        <v>2623</v>
      </c>
      <c r="I1162" s="17">
        <v>91.23</v>
      </c>
      <c r="J1162" s="30">
        <v>20200331</v>
      </c>
      <c r="K1162" s="17" t="s">
        <v>4199</v>
      </c>
      <c r="L1162" s="17">
        <v>4.35</v>
      </c>
      <c r="M1162" s="17" t="s">
        <v>367</v>
      </c>
      <c r="N1162" s="17" t="s">
        <v>6773</v>
      </c>
      <c r="O1162" s="17" t="s">
        <v>6774</v>
      </c>
      <c r="P1162" s="17" t="s">
        <v>4202</v>
      </c>
      <c r="Q1162" s="17" t="s">
        <v>4202</v>
      </c>
      <c r="R1162" s="17" t="str">
        <f>VLOOKUP(O1162,[16]Sheet1!$O$4:$R$104,4,FALSE)</f>
        <v>刘华东</v>
      </c>
      <c r="S1162" s="17" t="str">
        <f>VLOOKUP(O1162,[16]Sheet1!$O$4:$S$104,5,FALSE)</f>
        <v>623059137803003812</v>
      </c>
      <c r="T1162" s="9"/>
    </row>
    <row r="1163" customHeight="1" spans="1:20">
      <c r="A1163" s="17">
        <v>1160</v>
      </c>
      <c r="B1163" s="17" t="s">
        <v>23</v>
      </c>
      <c r="C1163" s="17" t="s">
        <v>6775</v>
      </c>
      <c r="D1163" s="17" t="s">
        <v>3195</v>
      </c>
      <c r="E1163" s="19">
        <v>4.35</v>
      </c>
      <c r="F1163" s="19" t="s">
        <v>6228</v>
      </c>
      <c r="G1163" s="30" t="s">
        <v>3196</v>
      </c>
      <c r="H1163" s="30" t="s">
        <v>3197</v>
      </c>
      <c r="I1163" s="17">
        <v>90.63</v>
      </c>
      <c r="J1163" s="30">
        <v>20200331</v>
      </c>
      <c r="K1163" s="17" t="s">
        <v>4199</v>
      </c>
      <c r="L1163" s="17">
        <v>4.35</v>
      </c>
      <c r="M1163" s="17" t="s">
        <v>367</v>
      </c>
      <c r="N1163" s="17" t="s">
        <v>6776</v>
      </c>
      <c r="O1163" s="17" t="s">
        <v>6777</v>
      </c>
      <c r="P1163" s="17" t="s">
        <v>4202</v>
      </c>
      <c r="Q1163" s="17" t="s">
        <v>4202</v>
      </c>
      <c r="R1163" s="17" t="str">
        <f>VLOOKUP(O1163,[16]Sheet1!$O$4:$R$104,4,FALSE)</f>
        <v>董井亮</v>
      </c>
      <c r="S1163" s="17" t="str">
        <f>VLOOKUP(O1163,[16]Sheet1!$O$4:$S$104,5,FALSE)</f>
        <v>37813002700011719</v>
      </c>
      <c r="T1163" s="9"/>
    </row>
    <row r="1164" customHeight="1" spans="1:20">
      <c r="A1164" s="17">
        <v>1161</v>
      </c>
      <c r="B1164" s="17" t="s">
        <v>23</v>
      </c>
      <c r="C1164" s="17" t="s">
        <v>6778</v>
      </c>
      <c r="D1164" s="17" t="s">
        <v>3198</v>
      </c>
      <c r="E1164" s="19">
        <v>4.35</v>
      </c>
      <c r="F1164" s="19" t="s">
        <v>6228</v>
      </c>
      <c r="G1164" s="30" t="s">
        <v>2144</v>
      </c>
      <c r="H1164" s="30" t="s">
        <v>2145</v>
      </c>
      <c r="I1164" s="17">
        <v>89.42</v>
      </c>
      <c r="J1164" s="30">
        <v>20200331</v>
      </c>
      <c r="K1164" s="17" t="s">
        <v>4199</v>
      </c>
      <c r="L1164" s="17">
        <v>4.35</v>
      </c>
      <c r="M1164" s="17" t="s">
        <v>367</v>
      </c>
      <c r="N1164" s="17" t="s">
        <v>6779</v>
      </c>
      <c r="O1164" s="17" t="s">
        <v>6780</v>
      </c>
      <c r="P1164" s="17" t="s">
        <v>4202</v>
      </c>
      <c r="Q1164" s="17" t="s">
        <v>4202</v>
      </c>
      <c r="R1164" s="17" t="str">
        <f>VLOOKUP(O1164,[16]Sheet1!$O$4:$R$104,4,FALSE)</f>
        <v>刘中涛</v>
      </c>
      <c r="S1164" s="17" t="str">
        <f>VLOOKUP(O1164,[16]Sheet1!$O$4:$S$104,5,FALSE)</f>
        <v>623059137803556629</v>
      </c>
      <c r="T1164" s="9"/>
    </row>
    <row r="1165" customHeight="1" spans="1:20">
      <c r="A1165" s="17">
        <v>1162</v>
      </c>
      <c r="B1165" s="17" t="s">
        <v>23</v>
      </c>
      <c r="C1165" s="17" t="s">
        <v>6781</v>
      </c>
      <c r="D1165" s="17" t="s">
        <v>499</v>
      </c>
      <c r="E1165" s="19">
        <v>4.35</v>
      </c>
      <c r="F1165" s="19" t="s">
        <v>6228</v>
      </c>
      <c r="G1165" s="30" t="s">
        <v>119</v>
      </c>
      <c r="H1165" s="30" t="s">
        <v>120</v>
      </c>
      <c r="I1165" s="17">
        <v>84.58</v>
      </c>
      <c r="J1165" s="30">
        <v>20200331</v>
      </c>
      <c r="K1165" s="17" t="s">
        <v>4333</v>
      </c>
      <c r="L1165" s="17">
        <v>4.35</v>
      </c>
      <c r="M1165" s="17" t="s">
        <v>367</v>
      </c>
      <c r="N1165" s="17" t="s">
        <v>6782</v>
      </c>
      <c r="O1165" s="17" t="s">
        <v>6783</v>
      </c>
      <c r="P1165" s="17" t="s">
        <v>4202</v>
      </c>
      <c r="Q1165" s="17" t="s">
        <v>4202</v>
      </c>
      <c r="R1165" s="17" t="str">
        <f>VLOOKUP(O1165,[16]Sheet1!$O$4:$R$104,4,FALSE)</f>
        <v>侯巍巍</v>
      </c>
      <c r="S1165" s="17" t="str">
        <f>VLOOKUP(O1165,[16]Sheet1!$O$4:$S$104,5,FALSE)</f>
        <v>623059137800434622</v>
      </c>
      <c r="T1165" s="9"/>
    </row>
    <row r="1166" customHeight="1" spans="1:20">
      <c r="A1166" s="17">
        <v>1163</v>
      </c>
      <c r="B1166" s="17" t="s">
        <v>23</v>
      </c>
      <c r="C1166" s="17" t="s">
        <v>6775</v>
      </c>
      <c r="D1166" s="17" t="s">
        <v>6784</v>
      </c>
      <c r="E1166" s="19">
        <v>4.35</v>
      </c>
      <c r="F1166" s="19" t="s">
        <v>6228</v>
      </c>
      <c r="G1166" s="30" t="s">
        <v>119</v>
      </c>
      <c r="H1166" s="30" t="s">
        <v>120</v>
      </c>
      <c r="I1166" s="17">
        <v>68.88</v>
      </c>
      <c r="J1166" s="30" t="s">
        <v>1750</v>
      </c>
      <c r="K1166" s="17" t="s">
        <v>4333</v>
      </c>
      <c r="L1166" s="17">
        <v>4.35</v>
      </c>
      <c r="M1166" s="17" t="s">
        <v>367</v>
      </c>
      <c r="N1166" s="17" t="s">
        <v>6776</v>
      </c>
      <c r="O1166" s="17" t="s">
        <v>6785</v>
      </c>
      <c r="P1166" s="17" t="s">
        <v>4202</v>
      </c>
      <c r="Q1166" s="17" t="s">
        <v>4202</v>
      </c>
      <c r="R1166" s="17" t="str">
        <f>VLOOKUP(O1166,[16]Sheet1!$O$4:$R$104,4,FALSE)</f>
        <v>杨艳平</v>
      </c>
      <c r="S1166" s="17" t="str">
        <f>VLOOKUP(O1166,[16]Sheet1!$O$4:$S$104,5,FALSE)</f>
        <v>37813002900014038</v>
      </c>
      <c r="T1166" s="9"/>
    </row>
    <row r="1167" customHeight="1" spans="1:20">
      <c r="A1167" s="17">
        <v>1164</v>
      </c>
      <c r="B1167" s="17" t="s">
        <v>23</v>
      </c>
      <c r="C1167" s="17" t="s">
        <v>4746</v>
      </c>
      <c r="D1167" s="17" t="s">
        <v>3199</v>
      </c>
      <c r="E1167" s="19">
        <v>4.35</v>
      </c>
      <c r="F1167" s="19" t="s">
        <v>6746</v>
      </c>
      <c r="G1167" s="30" t="s">
        <v>123</v>
      </c>
      <c r="H1167" s="30" t="s">
        <v>124</v>
      </c>
      <c r="I1167" s="17">
        <v>839.79</v>
      </c>
      <c r="J1167" s="30">
        <v>20200331</v>
      </c>
      <c r="K1167" s="17" t="s">
        <v>4199</v>
      </c>
      <c r="L1167" s="17">
        <v>4.35</v>
      </c>
      <c r="M1167" s="17" t="s">
        <v>367</v>
      </c>
      <c r="N1167" s="17" t="s">
        <v>4747</v>
      </c>
      <c r="O1167" s="17" t="s">
        <v>6786</v>
      </c>
      <c r="P1167" s="17" t="s">
        <v>4202</v>
      </c>
      <c r="Q1167" s="17" t="s">
        <v>4202</v>
      </c>
      <c r="R1167" s="17" t="str">
        <f>VLOOKUP(O1167,[16]Sheet1!$O$4:$R$104,4,FALSE)</f>
        <v>郭廷伍</v>
      </c>
      <c r="S1167" s="17" t="str">
        <f>VLOOKUP(O1167,[16]Sheet1!$O$4:$S$104,5,FALSE)</f>
        <v>00000100159083787889</v>
      </c>
      <c r="T1167" s="9"/>
    </row>
    <row r="1168" customHeight="1" spans="1:20">
      <c r="A1168" s="17">
        <v>1165</v>
      </c>
      <c r="B1168" s="17" t="s">
        <v>23</v>
      </c>
      <c r="C1168" s="17" t="s">
        <v>6787</v>
      </c>
      <c r="D1168" s="17" t="s">
        <v>3200</v>
      </c>
      <c r="E1168" s="19">
        <v>4.35</v>
      </c>
      <c r="F1168" s="19" t="s">
        <v>6228</v>
      </c>
      <c r="G1168" s="30" t="s">
        <v>501</v>
      </c>
      <c r="H1168" s="30" t="s">
        <v>502</v>
      </c>
      <c r="I1168" s="17">
        <v>83.38</v>
      </c>
      <c r="J1168" s="30">
        <v>20200331</v>
      </c>
      <c r="K1168" s="17" t="s">
        <v>4199</v>
      </c>
      <c r="L1168" s="17">
        <v>4.35</v>
      </c>
      <c r="M1168" s="17" t="s">
        <v>367</v>
      </c>
      <c r="N1168" s="17" t="s">
        <v>6788</v>
      </c>
      <c r="O1168" s="17" t="s">
        <v>6789</v>
      </c>
      <c r="P1168" s="17" t="s">
        <v>4202</v>
      </c>
      <c r="Q1168" s="17" t="s">
        <v>4202</v>
      </c>
      <c r="R1168" s="17" t="str">
        <f>VLOOKUP(O1168,[16]Sheet1!$O$4:$R$104,4,FALSE)</f>
        <v>王洪旗</v>
      </c>
      <c r="S1168" s="74" t="str">
        <f>VLOOKUP(O1168,[16]Sheet1!$O$4:$S$104,5,FALSE)</f>
        <v>623059137802329432</v>
      </c>
      <c r="T1168" s="9"/>
    </row>
    <row r="1169" customHeight="1" spans="1:20">
      <c r="A1169" s="17">
        <v>1166</v>
      </c>
      <c r="B1169" s="17" t="s">
        <v>23</v>
      </c>
      <c r="C1169" s="17" t="s">
        <v>4746</v>
      </c>
      <c r="D1169" s="17" t="s">
        <v>3201</v>
      </c>
      <c r="E1169" s="19">
        <v>4.35</v>
      </c>
      <c r="F1169" s="19" t="s">
        <v>6746</v>
      </c>
      <c r="G1169" s="30" t="s">
        <v>501</v>
      </c>
      <c r="H1169" s="30" t="s">
        <v>502</v>
      </c>
      <c r="I1169" s="17">
        <v>833.75</v>
      </c>
      <c r="J1169" s="30">
        <v>20200331</v>
      </c>
      <c r="K1169" s="17" t="s">
        <v>4199</v>
      </c>
      <c r="L1169" s="17">
        <v>4.35</v>
      </c>
      <c r="M1169" s="17" t="s">
        <v>367</v>
      </c>
      <c r="N1169" s="17" t="s">
        <v>4747</v>
      </c>
      <c r="O1169" s="17" t="s">
        <v>6790</v>
      </c>
      <c r="P1169" s="17" t="s">
        <v>4202</v>
      </c>
      <c r="Q1169" s="17" t="s">
        <v>4202</v>
      </c>
      <c r="R1169" s="17" t="str">
        <f>VLOOKUP(O1169,[16]Sheet1!$O$4:$R$104,4,FALSE)</f>
        <v>郭子芝</v>
      </c>
      <c r="S1169" s="17" t="str">
        <f>VLOOKUP(O1169,[16]Sheet1!$O$4:$S$104,5,FALSE)</f>
        <v>00000026179953780889</v>
      </c>
      <c r="T1169" s="9"/>
    </row>
    <row r="1170" customHeight="1" spans="1:20">
      <c r="A1170" s="17">
        <v>1167</v>
      </c>
      <c r="B1170" s="17" t="s">
        <v>23</v>
      </c>
      <c r="C1170" s="17" t="s">
        <v>6791</v>
      </c>
      <c r="D1170" s="17" t="s">
        <v>500</v>
      </c>
      <c r="E1170" s="19">
        <v>4.35</v>
      </c>
      <c r="F1170" s="19" t="s">
        <v>6228</v>
      </c>
      <c r="G1170" s="30" t="s">
        <v>501</v>
      </c>
      <c r="H1170" s="30" t="s">
        <v>502</v>
      </c>
      <c r="I1170" s="17">
        <v>83.38</v>
      </c>
      <c r="J1170" s="30">
        <v>20200331</v>
      </c>
      <c r="K1170" s="17" t="s">
        <v>4199</v>
      </c>
      <c r="L1170" s="17">
        <v>4.35</v>
      </c>
      <c r="M1170" s="17" t="s">
        <v>367</v>
      </c>
      <c r="N1170" s="17" t="s">
        <v>6792</v>
      </c>
      <c r="O1170" s="17" t="s">
        <v>6793</v>
      </c>
      <c r="P1170" s="17" t="s">
        <v>4202</v>
      </c>
      <c r="Q1170" s="17" t="s">
        <v>4202</v>
      </c>
      <c r="R1170" s="17" t="str">
        <f>VLOOKUP(O1170,[16]Sheet1!$O$4:$R$104,4,FALSE)</f>
        <v>王看</v>
      </c>
      <c r="S1170" s="17" t="str">
        <f>VLOOKUP(O1170,[16]Sheet1!$O$4:$S$104,5,FALSE)</f>
        <v>623059137800929993</v>
      </c>
      <c r="T1170" s="9"/>
    </row>
    <row r="1171" customHeight="1" spans="1:20">
      <c r="A1171" s="17">
        <v>1168</v>
      </c>
      <c r="B1171" s="17" t="s">
        <v>23</v>
      </c>
      <c r="C1171" s="17" t="s">
        <v>6791</v>
      </c>
      <c r="D1171" s="17" t="s">
        <v>3362</v>
      </c>
      <c r="E1171" s="19">
        <v>4.35</v>
      </c>
      <c r="F1171" s="19" t="s">
        <v>6228</v>
      </c>
      <c r="G1171" s="30" t="s">
        <v>501</v>
      </c>
      <c r="H1171" s="30" t="s">
        <v>502</v>
      </c>
      <c r="I1171" s="17">
        <v>71.29</v>
      </c>
      <c r="J1171" s="30" t="s">
        <v>2175</v>
      </c>
      <c r="K1171" s="17" t="s">
        <v>4333</v>
      </c>
      <c r="L1171" s="17">
        <v>4.35</v>
      </c>
      <c r="M1171" s="17" t="s">
        <v>367</v>
      </c>
      <c r="N1171" s="17" t="s">
        <v>6794</v>
      </c>
      <c r="O1171" s="17" t="s">
        <v>6795</v>
      </c>
      <c r="P1171" s="17" t="s">
        <v>4202</v>
      </c>
      <c r="Q1171" s="17" t="s">
        <v>4202</v>
      </c>
      <c r="R1171" s="17" t="str">
        <f>VLOOKUP(O1171,[16]Sheet1!$O$4:$R$104,4,FALSE)</f>
        <v>郭金顶</v>
      </c>
      <c r="S1171" s="17" t="str">
        <f>VLOOKUP(O1171,[16]Sheet1!$O$4:$S$104,5,FALSE)</f>
        <v>623059137802308667</v>
      </c>
      <c r="T1171" s="9"/>
    </row>
    <row r="1172" customHeight="1" spans="1:20">
      <c r="A1172" s="17">
        <v>1169</v>
      </c>
      <c r="B1172" s="17" t="s">
        <v>23</v>
      </c>
      <c r="C1172" s="17" t="s">
        <v>6791</v>
      </c>
      <c r="D1172" s="17" t="s">
        <v>3363</v>
      </c>
      <c r="E1172" s="19">
        <v>4.35</v>
      </c>
      <c r="F1172" s="19" t="s">
        <v>6228</v>
      </c>
      <c r="G1172" s="30" t="s">
        <v>501</v>
      </c>
      <c r="H1172" s="30" t="s">
        <v>502</v>
      </c>
      <c r="I1172" s="17">
        <v>79.75</v>
      </c>
      <c r="J1172" s="30" t="s">
        <v>6562</v>
      </c>
      <c r="K1172" s="17" t="s">
        <v>4333</v>
      </c>
      <c r="L1172" s="17">
        <v>4.35</v>
      </c>
      <c r="M1172" s="17" t="s">
        <v>367</v>
      </c>
      <c r="N1172" s="17" t="s">
        <v>6796</v>
      </c>
      <c r="O1172" s="17" t="s">
        <v>6797</v>
      </c>
      <c r="P1172" s="17" t="s">
        <v>4202</v>
      </c>
      <c r="Q1172" s="17" t="s">
        <v>4202</v>
      </c>
      <c r="R1172" s="17" t="str">
        <f>VLOOKUP(O1172,[16]Sheet1!$O$4:$R$104,4,FALSE)</f>
        <v>郭国星</v>
      </c>
      <c r="S1172" s="17" t="str">
        <f>VLOOKUP(O1172,[16]Sheet1!$O$4:$S$104,5,FALSE)</f>
        <v>623059137800304726</v>
      </c>
      <c r="T1172" s="9"/>
    </row>
    <row r="1173" customHeight="1" spans="1:20">
      <c r="A1173" s="17">
        <v>1170</v>
      </c>
      <c r="B1173" s="17" t="s">
        <v>23</v>
      </c>
      <c r="C1173" s="17" t="s">
        <v>6791</v>
      </c>
      <c r="D1173" s="17" t="s">
        <v>503</v>
      </c>
      <c r="E1173" s="19">
        <v>4.35</v>
      </c>
      <c r="F1173" s="19" t="s">
        <v>6228</v>
      </c>
      <c r="G1173" s="30" t="s">
        <v>501</v>
      </c>
      <c r="H1173" s="30" t="s">
        <v>502</v>
      </c>
      <c r="I1173" s="17">
        <v>83.38</v>
      </c>
      <c r="J1173" s="30">
        <v>20200331</v>
      </c>
      <c r="K1173" s="17" t="s">
        <v>4199</v>
      </c>
      <c r="L1173" s="17">
        <v>4.35</v>
      </c>
      <c r="M1173" s="17" t="s">
        <v>367</v>
      </c>
      <c r="N1173" s="17" t="s">
        <v>6798</v>
      </c>
      <c r="O1173" s="17" t="s">
        <v>6799</v>
      </c>
      <c r="P1173" s="17" t="s">
        <v>4202</v>
      </c>
      <c r="Q1173" s="17" t="s">
        <v>4202</v>
      </c>
      <c r="R1173" s="17" t="str">
        <f>VLOOKUP(O1173,[16]Sheet1!$O$4:$R$104,4,FALSE)</f>
        <v>王国华</v>
      </c>
      <c r="S1173" s="17" t="str">
        <f>VLOOKUP(O1173,[16]Sheet1!$O$4:$S$104,5,FALSE)</f>
        <v>623059137801516203</v>
      </c>
      <c r="T1173" s="9"/>
    </row>
    <row r="1174" customHeight="1" spans="1:20">
      <c r="A1174" s="17">
        <v>1171</v>
      </c>
      <c r="B1174" s="17" t="s">
        <v>23</v>
      </c>
      <c r="C1174" s="17" t="s">
        <v>6775</v>
      </c>
      <c r="D1174" s="17" t="s">
        <v>504</v>
      </c>
      <c r="E1174" s="19">
        <v>4.35</v>
      </c>
      <c r="F1174" s="19" t="s">
        <v>6228</v>
      </c>
      <c r="G1174" s="30" t="s">
        <v>501</v>
      </c>
      <c r="H1174" s="30" t="s">
        <v>502</v>
      </c>
      <c r="I1174" s="17">
        <v>83.38</v>
      </c>
      <c r="J1174" s="30">
        <v>20200331</v>
      </c>
      <c r="K1174" s="17" t="s">
        <v>4199</v>
      </c>
      <c r="L1174" s="17">
        <v>4.35</v>
      </c>
      <c r="M1174" s="17" t="s">
        <v>367</v>
      </c>
      <c r="N1174" s="17" t="s">
        <v>6776</v>
      </c>
      <c r="O1174" s="17" t="s">
        <v>6800</v>
      </c>
      <c r="P1174" s="17" t="s">
        <v>4202</v>
      </c>
      <c r="Q1174" s="17" t="s">
        <v>4202</v>
      </c>
      <c r="R1174" s="17" t="str">
        <f>VLOOKUP(O1174,[16]Sheet1!$O$4:$R$104,4,FALSE)</f>
        <v>杜玉华</v>
      </c>
      <c r="S1174" s="17" t="str">
        <f>VLOOKUP(O1174,[16]Sheet1!$O$4:$S$104,5,FALSE)</f>
        <v>37813002600002287</v>
      </c>
      <c r="T1174" s="9"/>
    </row>
    <row r="1175" customHeight="1" spans="1:20">
      <c r="A1175" s="17">
        <v>1172</v>
      </c>
      <c r="B1175" s="17" t="s">
        <v>23</v>
      </c>
      <c r="C1175" s="17" t="s">
        <v>4746</v>
      </c>
      <c r="D1175" s="17" t="s">
        <v>3202</v>
      </c>
      <c r="E1175" s="19">
        <v>4.35</v>
      </c>
      <c r="F1175" s="19" t="s">
        <v>6746</v>
      </c>
      <c r="G1175" s="30" t="s">
        <v>501</v>
      </c>
      <c r="H1175" s="30" t="s">
        <v>502</v>
      </c>
      <c r="I1175" s="17">
        <v>833.75</v>
      </c>
      <c r="J1175" s="30">
        <v>20200331</v>
      </c>
      <c r="K1175" s="17" t="s">
        <v>4199</v>
      </c>
      <c r="L1175" s="17">
        <v>4.35</v>
      </c>
      <c r="M1175" s="17" t="s">
        <v>367</v>
      </c>
      <c r="N1175" s="17" t="s">
        <v>4747</v>
      </c>
      <c r="O1175" s="17" t="s">
        <v>6801</v>
      </c>
      <c r="P1175" s="17" t="s">
        <v>4202</v>
      </c>
      <c r="Q1175" s="17" t="s">
        <v>4202</v>
      </c>
      <c r="R1175" s="17" t="str">
        <f>VLOOKUP(O1175,[16]Sheet1!$O$4:$R$104,4,FALSE)</f>
        <v>李国良</v>
      </c>
      <c r="S1175" s="17" t="str">
        <f>VLOOKUP(O1175,[16]Sheet1!$O$4:$S$104,5,FALSE)</f>
        <v>00000026119273782889</v>
      </c>
      <c r="T1175" s="9"/>
    </row>
    <row r="1176" customHeight="1" spans="1:20">
      <c r="A1176" s="17">
        <v>1173</v>
      </c>
      <c r="B1176" s="17" t="s">
        <v>23</v>
      </c>
      <c r="C1176" s="17" t="s">
        <v>6802</v>
      </c>
      <c r="D1176" s="17" t="s">
        <v>6803</v>
      </c>
      <c r="E1176" s="19">
        <v>4.35</v>
      </c>
      <c r="F1176" s="19" t="s">
        <v>6228</v>
      </c>
      <c r="G1176" s="30" t="s">
        <v>1462</v>
      </c>
      <c r="H1176" s="30" t="s">
        <v>1463</v>
      </c>
      <c r="I1176" s="17">
        <v>61.02</v>
      </c>
      <c r="J1176" s="30" t="s">
        <v>1750</v>
      </c>
      <c r="K1176" s="17" t="s">
        <v>4333</v>
      </c>
      <c r="L1176" s="17">
        <v>4.35</v>
      </c>
      <c r="M1176" s="17" t="s">
        <v>367</v>
      </c>
      <c r="N1176" s="17" t="s">
        <v>5141</v>
      </c>
      <c r="O1176" s="17" t="s">
        <v>6804</v>
      </c>
      <c r="P1176" s="17" t="s">
        <v>4202</v>
      </c>
      <c r="Q1176" s="17" t="s">
        <v>4202</v>
      </c>
      <c r="R1176" s="17" t="str">
        <f>VLOOKUP(O1176,[16]Sheet1!$O$4:$R$104,4,FALSE)</f>
        <v>赵海岗</v>
      </c>
      <c r="S1176" s="17" t="str">
        <f>VLOOKUP(O1176,[16]Sheet1!$O$4:$S$104,5,FALSE)</f>
        <v>623059137803221745</v>
      </c>
      <c r="T1176" s="9"/>
    </row>
    <row r="1177" customHeight="1" spans="1:20">
      <c r="A1177" s="17">
        <v>1174</v>
      </c>
      <c r="B1177" s="17" t="s">
        <v>23</v>
      </c>
      <c r="C1177" s="17" t="s">
        <v>6805</v>
      </c>
      <c r="D1177" s="17" t="s">
        <v>3203</v>
      </c>
      <c r="E1177" s="19">
        <v>4.35</v>
      </c>
      <c r="F1177" s="19" t="s">
        <v>6228</v>
      </c>
      <c r="G1177" s="30" t="s">
        <v>3204</v>
      </c>
      <c r="H1177" s="30" t="s">
        <v>3205</v>
      </c>
      <c r="I1177" s="17">
        <v>76.13</v>
      </c>
      <c r="J1177" s="30">
        <v>20200331</v>
      </c>
      <c r="K1177" s="17" t="s">
        <v>4199</v>
      </c>
      <c r="L1177" s="17">
        <v>4.35</v>
      </c>
      <c r="M1177" s="17" t="s">
        <v>367</v>
      </c>
      <c r="N1177" s="17" t="s">
        <v>4265</v>
      </c>
      <c r="O1177" s="17" t="s">
        <v>6806</v>
      </c>
      <c r="P1177" s="17" t="s">
        <v>4202</v>
      </c>
      <c r="Q1177" s="17" t="s">
        <v>4202</v>
      </c>
      <c r="R1177" s="17" t="str">
        <f>VLOOKUP(O1177,[16]Sheet1!$O$4:$R$104,4,FALSE)</f>
        <v>董刘柱</v>
      </c>
      <c r="S1177" s="17" t="str">
        <f>VLOOKUP(O1177,[16]Sheet1!$O$4:$S$104,5,FALSE)</f>
        <v>00000063803613785889</v>
      </c>
      <c r="T1177" s="9"/>
    </row>
    <row r="1178" customHeight="1" spans="1:20">
      <c r="A1178" s="17">
        <v>1175</v>
      </c>
      <c r="B1178" s="17" t="s">
        <v>23</v>
      </c>
      <c r="C1178" s="17" t="s">
        <v>6807</v>
      </c>
      <c r="D1178" s="17" t="s">
        <v>3206</v>
      </c>
      <c r="E1178" s="19">
        <v>4.35</v>
      </c>
      <c r="F1178" s="19" t="s">
        <v>6228</v>
      </c>
      <c r="G1178" s="30" t="s">
        <v>3204</v>
      </c>
      <c r="H1178" s="30" t="s">
        <v>3205</v>
      </c>
      <c r="I1178" s="17">
        <v>76.13</v>
      </c>
      <c r="J1178" s="30">
        <v>20200331</v>
      </c>
      <c r="K1178" s="17" t="s">
        <v>4199</v>
      </c>
      <c r="L1178" s="17">
        <v>4.35</v>
      </c>
      <c r="M1178" s="17" t="s">
        <v>367</v>
      </c>
      <c r="N1178" s="17" t="s">
        <v>6808</v>
      </c>
      <c r="O1178" s="17" t="s">
        <v>6809</v>
      </c>
      <c r="P1178" s="17" t="s">
        <v>4202</v>
      </c>
      <c r="Q1178" s="17" t="s">
        <v>4202</v>
      </c>
      <c r="R1178" s="17" t="str">
        <f>VLOOKUP(O1178,[16]Sheet1!$O$4:$R$104,4,FALSE)</f>
        <v>董新爱</v>
      </c>
      <c r="S1178" s="17" t="str">
        <f>VLOOKUP(O1178,[16]Sheet1!$O$4:$S$104,5,FALSE)</f>
        <v>623059137800092941</v>
      </c>
      <c r="T1178" s="9"/>
    </row>
    <row r="1179" customHeight="1" spans="1:20">
      <c r="A1179" s="17">
        <v>1176</v>
      </c>
      <c r="B1179" s="17" t="s">
        <v>23</v>
      </c>
      <c r="C1179" s="17" t="s">
        <v>6775</v>
      </c>
      <c r="D1179" s="17" t="s">
        <v>1293</v>
      </c>
      <c r="E1179" s="19">
        <v>4.35</v>
      </c>
      <c r="F1179" s="19" t="s">
        <v>6228</v>
      </c>
      <c r="G1179" s="30" t="s">
        <v>3204</v>
      </c>
      <c r="H1179" s="30" t="s">
        <v>3205</v>
      </c>
      <c r="I1179" s="17">
        <v>61.02</v>
      </c>
      <c r="J1179" s="30" t="s">
        <v>271</v>
      </c>
      <c r="K1179" s="17" t="s">
        <v>4333</v>
      </c>
      <c r="L1179" s="17">
        <v>4.35</v>
      </c>
      <c r="M1179" s="17" t="s">
        <v>367</v>
      </c>
      <c r="N1179" s="17" t="s">
        <v>6776</v>
      </c>
      <c r="O1179" s="17" t="s">
        <v>6810</v>
      </c>
      <c r="P1179" s="17" t="s">
        <v>4202</v>
      </c>
      <c r="Q1179" s="17" t="s">
        <v>4202</v>
      </c>
      <c r="R1179" s="17" t="str">
        <f>VLOOKUP(O1179,[16]Sheet1!$O$4:$R$104,4,FALSE)</f>
        <v>董艳丽</v>
      </c>
      <c r="S1179" s="17" t="str">
        <f>VLOOKUP(O1179,[16]Sheet1!$O$4:$S$104,5,FALSE)</f>
        <v>623059137803556769</v>
      </c>
      <c r="T1179" s="9"/>
    </row>
    <row r="1180" customHeight="1" spans="1:20">
      <c r="A1180" s="17">
        <v>1177</v>
      </c>
      <c r="B1180" s="17" t="s">
        <v>23</v>
      </c>
      <c r="C1180" s="17" t="s">
        <v>6805</v>
      </c>
      <c r="D1180" s="17" t="s">
        <v>3207</v>
      </c>
      <c r="E1180" s="19">
        <v>4.35</v>
      </c>
      <c r="F1180" s="19" t="s">
        <v>6228</v>
      </c>
      <c r="G1180" s="30" t="s">
        <v>3204</v>
      </c>
      <c r="H1180" s="30" t="s">
        <v>3205</v>
      </c>
      <c r="I1180" s="17">
        <v>76.13</v>
      </c>
      <c r="J1180" s="30">
        <v>20200331</v>
      </c>
      <c r="K1180" s="17" t="s">
        <v>4199</v>
      </c>
      <c r="L1180" s="17">
        <v>4.35</v>
      </c>
      <c r="M1180" s="17" t="s">
        <v>367</v>
      </c>
      <c r="N1180" s="17" t="s">
        <v>4265</v>
      </c>
      <c r="O1180" s="17" t="s">
        <v>6811</v>
      </c>
      <c r="P1180" s="17" t="s">
        <v>4202</v>
      </c>
      <c r="Q1180" s="17" t="s">
        <v>4202</v>
      </c>
      <c r="R1180" s="17" t="str">
        <f>VLOOKUP(O1180,[16]Sheet1!$O$4:$R$104,4,FALSE)</f>
        <v>董福华</v>
      </c>
      <c r="S1180" s="17" t="str">
        <f>VLOOKUP(O1180,[16]Sheet1!$O$4:$S$104,5,FALSE)</f>
        <v>37813002800005464</v>
      </c>
      <c r="T1180" s="9"/>
    </row>
    <row r="1181" customHeight="1" spans="1:20">
      <c r="A1181" s="17">
        <v>1178</v>
      </c>
      <c r="B1181" s="17" t="s">
        <v>23</v>
      </c>
      <c r="C1181" s="17" t="s">
        <v>6775</v>
      </c>
      <c r="D1181" s="17" t="s">
        <v>3531</v>
      </c>
      <c r="E1181" s="19">
        <v>4.35</v>
      </c>
      <c r="F1181" s="19" t="s">
        <v>6228</v>
      </c>
      <c r="G1181" s="30" t="s">
        <v>135</v>
      </c>
      <c r="H1181" s="30" t="s">
        <v>136</v>
      </c>
      <c r="I1181" s="17">
        <v>66.46</v>
      </c>
      <c r="J1181" s="30" t="s">
        <v>2178</v>
      </c>
      <c r="K1181" s="17" t="s">
        <v>4333</v>
      </c>
      <c r="L1181" s="17">
        <v>4.35</v>
      </c>
      <c r="M1181" s="17" t="s">
        <v>367</v>
      </c>
      <c r="N1181" s="17" t="s">
        <v>6776</v>
      </c>
      <c r="O1181" s="17" t="s">
        <v>6812</v>
      </c>
      <c r="P1181" s="17" t="s">
        <v>4202</v>
      </c>
      <c r="Q1181" s="17" t="s">
        <v>4202</v>
      </c>
      <c r="R1181" s="17" t="str">
        <f>VLOOKUP(O1181,[16]Sheet1!$O$4:$R$104,4,FALSE)</f>
        <v>陈丽</v>
      </c>
      <c r="S1181" s="17" t="str">
        <f>VLOOKUP(O1181,[16]Sheet1!$O$4:$S$104,5,FALSE)</f>
        <v>623059137801406009</v>
      </c>
      <c r="T1181" s="9"/>
    </row>
    <row r="1182" customHeight="1" spans="1:20">
      <c r="A1182" s="17">
        <v>1179</v>
      </c>
      <c r="B1182" s="17" t="s">
        <v>23</v>
      </c>
      <c r="C1182" s="17" t="s">
        <v>6813</v>
      </c>
      <c r="D1182" s="17" t="s">
        <v>3208</v>
      </c>
      <c r="E1182" s="19">
        <v>4.35</v>
      </c>
      <c r="F1182" s="19" t="s">
        <v>6228</v>
      </c>
      <c r="G1182" s="30" t="s">
        <v>2633</v>
      </c>
      <c r="H1182" s="30" t="s">
        <v>2634</v>
      </c>
      <c r="I1182" s="17">
        <v>74.92</v>
      </c>
      <c r="J1182" s="30">
        <v>20200331</v>
      </c>
      <c r="K1182" s="17" t="s">
        <v>4199</v>
      </c>
      <c r="L1182" s="17">
        <v>4.35</v>
      </c>
      <c r="M1182" s="17" t="s">
        <v>367</v>
      </c>
      <c r="N1182" s="17" t="s">
        <v>6814</v>
      </c>
      <c r="O1182" s="17" t="s">
        <v>6815</v>
      </c>
      <c r="P1182" s="17" t="s">
        <v>4202</v>
      </c>
      <c r="Q1182" s="17" t="s">
        <v>4202</v>
      </c>
      <c r="R1182" s="17" t="str">
        <f>VLOOKUP(O1182,[16]Sheet1!$O$4:$R$104,4,FALSE)</f>
        <v>王高齐</v>
      </c>
      <c r="S1182" s="17" t="str">
        <f>VLOOKUP(O1182,[16]Sheet1!$O$4:$S$104,5,FALSE)</f>
        <v>623059137802581016</v>
      </c>
      <c r="T1182" s="9"/>
    </row>
    <row r="1183" customHeight="1" spans="1:20">
      <c r="A1183" s="17">
        <v>1180</v>
      </c>
      <c r="B1183" s="17" t="s">
        <v>23</v>
      </c>
      <c r="C1183" s="17" t="s">
        <v>6816</v>
      </c>
      <c r="D1183" s="17" t="s">
        <v>3209</v>
      </c>
      <c r="E1183" s="19">
        <v>4.35</v>
      </c>
      <c r="F1183" s="19" t="s">
        <v>6228</v>
      </c>
      <c r="G1183" s="30" t="s">
        <v>506</v>
      </c>
      <c r="H1183" s="30" t="s">
        <v>507</v>
      </c>
      <c r="I1183" s="17">
        <v>74.31</v>
      </c>
      <c r="J1183" s="30">
        <v>20200331</v>
      </c>
      <c r="K1183" s="17" t="s">
        <v>4199</v>
      </c>
      <c r="L1183" s="17">
        <v>4.35</v>
      </c>
      <c r="M1183" s="17" t="s">
        <v>367</v>
      </c>
      <c r="N1183" s="17" t="s">
        <v>6817</v>
      </c>
      <c r="O1183" s="17" t="s">
        <v>6818</v>
      </c>
      <c r="P1183" s="17" t="s">
        <v>4202</v>
      </c>
      <c r="Q1183" s="17" t="s">
        <v>4202</v>
      </c>
      <c r="R1183" s="17" t="str">
        <f>VLOOKUP(O1183,[16]Sheet1!$O$4:$R$104,4,FALSE)</f>
        <v>马新行</v>
      </c>
      <c r="S1183" s="17" t="str">
        <f>VLOOKUP(O1183,[16]Sheet1!$O$4:$S$104,5,FALSE)</f>
        <v>623059137802310705</v>
      </c>
      <c r="T1183" s="9"/>
    </row>
    <row r="1184" customHeight="1" spans="1:20">
      <c r="A1184" s="17">
        <v>1181</v>
      </c>
      <c r="B1184" s="17" t="s">
        <v>23</v>
      </c>
      <c r="C1184" s="17" t="s">
        <v>6805</v>
      </c>
      <c r="D1184" s="17" t="s">
        <v>3210</v>
      </c>
      <c r="E1184" s="19">
        <v>4.35</v>
      </c>
      <c r="F1184" s="19" t="s">
        <v>6228</v>
      </c>
      <c r="G1184" s="30" t="s">
        <v>506</v>
      </c>
      <c r="H1184" s="30" t="s">
        <v>507</v>
      </c>
      <c r="I1184" s="17">
        <v>74.31</v>
      </c>
      <c r="J1184" s="30">
        <v>20200331</v>
      </c>
      <c r="K1184" s="17" t="s">
        <v>4199</v>
      </c>
      <c r="L1184" s="17">
        <v>4.35</v>
      </c>
      <c r="M1184" s="17" t="s">
        <v>367</v>
      </c>
      <c r="N1184" s="17" t="s">
        <v>4265</v>
      </c>
      <c r="O1184" s="17" t="s">
        <v>6819</v>
      </c>
      <c r="P1184" s="17" t="s">
        <v>4202</v>
      </c>
      <c r="Q1184" s="17" t="s">
        <v>4202</v>
      </c>
      <c r="R1184" s="17" t="str">
        <f>VLOOKUP(O1184,[16]Sheet1!$O$4:$R$104,4,FALSE)</f>
        <v>董格峰</v>
      </c>
      <c r="S1184" s="17" t="str">
        <f>VLOOKUP(O1184,[16]Sheet1!$O$4:$S$104,5,FALSE)</f>
        <v>6230591378002626670</v>
      </c>
      <c r="T1184" s="9"/>
    </row>
    <row r="1185" customHeight="1" spans="1:20">
      <c r="A1185" s="17">
        <v>1182</v>
      </c>
      <c r="B1185" s="17" t="s">
        <v>23</v>
      </c>
      <c r="C1185" s="17" t="s">
        <v>6781</v>
      </c>
      <c r="D1185" s="17" t="s">
        <v>505</v>
      </c>
      <c r="E1185" s="19">
        <v>4.35</v>
      </c>
      <c r="F1185" s="19" t="s">
        <v>6228</v>
      </c>
      <c r="G1185" s="30" t="s">
        <v>506</v>
      </c>
      <c r="H1185" s="30" t="s">
        <v>507</v>
      </c>
      <c r="I1185" s="17">
        <v>74.31</v>
      </c>
      <c r="J1185" s="30">
        <v>20200331</v>
      </c>
      <c r="K1185" s="17" t="s">
        <v>4199</v>
      </c>
      <c r="L1185" s="17">
        <v>4.35</v>
      </c>
      <c r="M1185" s="17" t="s">
        <v>367</v>
      </c>
      <c r="N1185" s="17" t="s">
        <v>6782</v>
      </c>
      <c r="O1185" s="17" t="s">
        <v>6820</v>
      </c>
      <c r="P1185" s="17" t="s">
        <v>4202</v>
      </c>
      <c r="Q1185" s="17" t="s">
        <v>4202</v>
      </c>
      <c r="R1185" s="17" t="str">
        <f>VLOOKUP(O1185,[16]Sheet1!$O$4:$R$104,4,FALSE)</f>
        <v>陈志华</v>
      </c>
      <c r="S1185" s="17" t="str">
        <f>VLOOKUP(O1185,[16]Sheet1!$O$4:$S$104,5,FALSE)</f>
        <v>623059137801325365</v>
      </c>
      <c r="T1185" s="9"/>
    </row>
    <row r="1186" customHeight="1" spans="1:20">
      <c r="A1186" s="17">
        <v>1183</v>
      </c>
      <c r="B1186" s="17" t="s">
        <v>23</v>
      </c>
      <c r="C1186" s="17" t="s">
        <v>6821</v>
      </c>
      <c r="D1186" s="17" t="s">
        <v>3211</v>
      </c>
      <c r="E1186" s="19">
        <v>4.35</v>
      </c>
      <c r="F1186" s="19" t="s">
        <v>6228</v>
      </c>
      <c r="G1186" s="30" t="s">
        <v>506</v>
      </c>
      <c r="H1186" s="30" t="s">
        <v>507</v>
      </c>
      <c r="I1186" s="17">
        <v>74.31</v>
      </c>
      <c r="J1186" s="30">
        <v>20200331</v>
      </c>
      <c r="K1186" s="17" t="s">
        <v>4199</v>
      </c>
      <c r="L1186" s="17">
        <v>4.35</v>
      </c>
      <c r="M1186" s="17" t="s">
        <v>367</v>
      </c>
      <c r="N1186" s="17" t="s">
        <v>4515</v>
      </c>
      <c r="O1186" s="17" t="s">
        <v>6822</v>
      </c>
      <c r="P1186" s="17" t="s">
        <v>4202</v>
      </c>
      <c r="Q1186" s="17" t="s">
        <v>4202</v>
      </c>
      <c r="R1186" s="17" t="str">
        <f>VLOOKUP(O1186,[16]Sheet1!$O$4:$R$104,4,FALSE)</f>
        <v>付治军</v>
      </c>
      <c r="S1186" s="17" t="str">
        <f>VLOOKUP(O1186,[16]Sheet1!$O$4:$S$104,5,FALSE)</f>
        <v>623059137802683168</v>
      </c>
      <c r="T1186" s="9"/>
    </row>
    <row r="1187" customHeight="1" spans="1:20">
      <c r="A1187" s="17">
        <v>1184</v>
      </c>
      <c r="B1187" s="17" t="s">
        <v>23</v>
      </c>
      <c r="C1187" s="17" t="s">
        <v>6823</v>
      </c>
      <c r="D1187" s="17" t="s">
        <v>3212</v>
      </c>
      <c r="E1187" s="19">
        <v>4.35</v>
      </c>
      <c r="F1187" s="19" t="s">
        <v>6228</v>
      </c>
      <c r="G1187" s="30" t="s">
        <v>506</v>
      </c>
      <c r="H1187" s="30" t="s">
        <v>507</v>
      </c>
      <c r="I1187" s="17">
        <v>74.31</v>
      </c>
      <c r="J1187" s="30">
        <v>20200331</v>
      </c>
      <c r="K1187" s="17" t="s">
        <v>4199</v>
      </c>
      <c r="L1187" s="17">
        <v>4.35</v>
      </c>
      <c r="M1187" s="17" t="s">
        <v>367</v>
      </c>
      <c r="N1187" s="17" t="s">
        <v>6823</v>
      </c>
      <c r="O1187" s="17" t="s">
        <v>6824</v>
      </c>
      <c r="P1187" s="17" t="s">
        <v>4202</v>
      </c>
      <c r="Q1187" s="17" t="s">
        <v>4202</v>
      </c>
      <c r="R1187" s="17" t="str">
        <f>VLOOKUP(O1187,[16]Sheet1!$O$4:$R$104,4,FALSE)</f>
        <v>刘全世</v>
      </c>
      <c r="S1187" s="17" t="str">
        <f>VLOOKUP(O1187,[16]Sheet1!$O$4:$S$104,5,FALSE)</f>
        <v>623059137802328814</v>
      </c>
      <c r="T1187" s="9"/>
    </row>
    <row r="1188" customHeight="1" spans="1:20">
      <c r="A1188" s="17">
        <v>1185</v>
      </c>
      <c r="B1188" s="17" t="s">
        <v>23</v>
      </c>
      <c r="C1188" s="17" t="s">
        <v>6821</v>
      </c>
      <c r="D1188" s="17" t="s">
        <v>3213</v>
      </c>
      <c r="E1188" s="19">
        <v>4.35</v>
      </c>
      <c r="F1188" s="19" t="s">
        <v>6228</v>
      </c>
      <c r="G1188" s="30" t="s">
        <v>506</v>
      </c>
      <c r="H1188" s="30" t="s">
        <v>507</v>
      </c>
      <c r="I1188" s="17">
        <v>74.31</v>
      </c>
      <c r="J1188" s="30">
        <v>20200331</v>
      </c>
      <c r="K1188" s="17" t="s">
        <v>4199</v>
      </c>
      <c r="L1188" s="17">
        <v>4.35</v>
      </c>
      <c r="M1188" s="17" t="s">
        <v>367</v>
      </c>
      <c r="N1188" s="17" t="s">
        <v>4515</v>
      </c>
      <c r="O1188" s="17" t="s">
        <v>6825</v>
      </c>
      <c r="P1188" s="17" t="s">
        <v>4202</v>
      </c>
      <c r="Q1188" s="17" t="s">
        <v>4202</v>
      </c>
      <c r="R1188" s="17" t="str">
        <f>VLOOKUP(O1188,[16]Sheet1!$O$4:$R$104,4,FALSE)</f>
        <v>李广锯</v>
      </c>
      <c r="S1188" s="17" t="str">
        <f>VLOOKUP(O1188,[16]Sheet1!$O$4:$S$104,5,FALSE)</f>
        <v>00000024029163781889</v>
      </c>
      <c r="T1188" s="9"/>
    </row>
    <row r="1189" customHeight="1" spans="1:20">
      <c r="A1189" s="17">
        <v>1186</v>
      </c>
      <c r="B1189" s="17" t="s">
        <v>23</v>
      </c>
      <c r="C1189" s="17" t="s">
        <v>6823</v>
      </c>
      <c r="D1189" s="17" t="s">
        <v>3214</v>
      </c>
      <c r="E1189" s="19">
        <v>4.35</v>
      </c>
      <c r="F1189" s="19" t="s">
        <v>6228</v>
      </c>
      <c r="G1189" s="30" t="s">
        <v>506</v>
      </c>
      <c r="H1189" s="30" t="s">
        <v>507</v>
      </c>
      <c r="I1189" s="17">
        <v>74.31</v>
      </c>
      <c r="J1189" s="30">
        <v>20200331</v>
      </c>
      <c r="K1189" s="17" t="s">
        <v>4199</v>
      </c>
      <c r="L1189" s="17">
        <v>4.35</v>
      </c>
      <c r="M1189" s="17" t="s">
        <v>367</v>
      </c>
      <c r="N1189" s="17" t="s">
        <v>6823</v>
      </c>
      <c r="O1189" s="17" t="s">
        <v>6826</v>
      </c>
      <c r="P1189" s="17" t="s">
        <v>4202</v>
      </c>
      <c r="Q1189" s="17" t="s">
        <v>4202</v>
      </c>
      <c r="R1189" s="17" t="str">
        <f>VLOOKUP(O1189,[16]Sheet1!$O$4:$R$104,4,FALSE)</f>
        <v>刘运动</v>
      </c>
      <c r="S1189" s="17" t="str">
        <f>VLOOKUP(O1189,[16]Sheet1!$O$4:$S$104,5,FALSE)</f>
        <v>623059137802105733</v>
      </c>
      <c r="T1189" s="9"/>
    </row>
    <row r="1190" customHeight="1" spans="1:20">
      <c r="A1190" s="17">
        <v>1187</v>
      </c>
      <c r="B1190" s="17" t="s">
        <v>23</v>
      </c>
      <c r="C1190" s="17" t="s">
        <v>6827</v>
      </c>
      <c r="D1190" s="17" t="s">
        <v>3215</v>
      </c>
      <c r="E1190" s="19">
        <v>4.35</v>
      </c>
      <c r="F1190" s="19" t="s">
        <v>6240</v>
      </c>
      <c r="G1190" s="30" t="s">
        <v>506</v>
      </c>
      <c r="H1190" s="30" t="s">
        <v>507</v>
      </c>
      <c r="I1190" s="17">
        <v>44.59</v>
      </c>
      <c r="J1190" s="30">
        <v>20200331</v>
      </c>
      <c r="K1190" s="17" t="s">
        <v>4199</v>
      </c>
      <c r="L1190" s="17">
        <v>4.35</v>
      </c>
      <c r="M1190" s="17" t="s">
        <v>367</v>
      </c>
      <c r="N1190" s="17" t="s">
        <v>6828</v>
      </c>
      <c r="O1190" s="17" t="s">
        <v>6829</v>
      </c>
      <c r="P1190" s="17" t="s">
        <v>4202</v>
      </c>
      <c r="Q1190" s="17" t="s">
        <v>4202</v>
      </c>
      <c r="R1190" s="17" t="str">
        <f>VLOOKUP(O1190,[16]Sheet1!$O$4:$R$104,4,FALSE)</f>
        <v>王俊生</v>
      </c>
      <c r="S1190" s="17" t="str">
        <f>VLOOKUP(O1190,[16]Sheet1!$O$4:$S$104,5,FALSE)</f>
        <v>37813002300004184</v>
      </c>
      <c r="T1190" s="9"/>
    </row>
    <row r="1191" customHeight="1" spans="1:20">
      <c r="A1191" s="17">
        <v>1188</v>
      </c>
      <c r="B1191" s="17" t="s">
        <v>23</v>
      </c>
      <c r="C1191" s="17" t="s">
        <v>6772</v>
      </c>
      <c r="D1191" s="17" t="s">
        <v>3216</v>
      </c>
      <c r="E1191" s="19">
        <v>4.35</v>
      </c>
      <c r="F1191" s="19" t="s">
        <v>6228</v>
      </c>
      <c r="G1191" s="30" t="s">
        <v>509</v>
      </c>
      <c r="H1191" s="30" t="s">
        <v>510</v>
      </c>
      <c r="I1191" s="17">
        <v>59.81</v>
      </c>
      <c r="J1191" s="30">
        <v>20200331</v>
      </c>
      <c r="K1191" s="17" t="s">
        <v>4199</v>
      </c>
      <c r="L1191" s="17">
        <v>4.35</v>
      </c>
      <c r="M1191" s="17" t="s">
        <v>367</v>
      </c>
      <c r="N1191" s="17" t="s">
        <v>6773</v>
      </c>
      <c r="O1191" s="17" t="s">
        <v>6830</v>
      </c>
      <c r="P1191" s="17" t="s">
        <v>4202</v>
      </c>
      <c r="Q1191" s="17" t="s">
        <v>4202</v>
      </c>
      <c r="R1191" s="17" t="str">
        <f>VLOOKUP(O1191,[16]Sheet1!$O$4:$R$104,4,FALSE)</f>
        <v>刘万田</v>
      </c>
      <c r="S1191" s="17" t="str">
        <f>VLOOKUP(O1191,[16]Sheet1!$O$4:$S$104,5,FALSE)</f>
        <v>623059137802277227</v>
      </c>
      <c r="T1191" s="9"/>
    </row>
    <row r="1192" customHeight="1" spans="1:20">
      <c r="A1192" s="17">
        <v>1189</v>
      </c>
      <c r="B1192" s="17" t="s">
        <v>23</v>
      </c>
      <c r="C1192" s="17" t="s">
        <v>6772</v>
      </c>
      <c r="D1192" s="17" t="s">
        <v>3217</v>
      </c>
      <c r="E1192" s="19">
        <v>4.35</v>
      </c>
      <c r="F1192" s="19" t="s">
        <v>6228</v>
      </c>
      <c r="G1192" s="30" t="s">
        <v>509</v>
      </c>
      <c r="H1192" s="30" t="s">
        <v>510</v>
      </c>
      <c r="I1192" s="17">
        <v>59.81</v>
      </c>
      <c r="J1192" s="30">
        <v>20200331</v>
      </c>
      <c r="K1192" s="17" t="s">
        <v>4199</v>
      </c>
      <c r="L1192" s="17">
        <v>4.35</v>
      </c>
      <c r="M1192" s="17" t="s">
        <v>367</v>
      </c>
      <c r="N1192" s="17" t="s">
        <v>6773</v>
      </c>
      <c r="O1192" s="17" t="s">
        <v>6831</v>
      </c>
      <c r="P1192" s="17" t="s">
        <v>4202</v>
      </c>
      <c r="Q1192" s="17" t="s">
        <v>4202</v>
      </c>
      <c r="R1192" s="17" t="str">
        <f>VLOOKUP(O1192,[16]Sheet1!$O$4:$R$104,4,FALSE)</f>
        <v>刘春祥</v>
      </c>
      <c r="S1192" s="17" t="str">
        <f>VLOOKUP(O1192,[16]Sheet1!$O$4:$S$104,5,FALSE)</f>
        <v>623059137802025295</v>
      </c>
      <c r="T1192" s="9"/>
    </row>
    <row r="1193" customHeight="1" spans="1:20">
      <c r="A1193" s="17">
        <v>1190</v>
      </c>
      <c r="B1193" s="17" t="s">
        <v>23</v>
      </c>
      <c r="C1193" s="17" t="s">
        <v>6832</v>
      </c>
      <c r="D1193" s="17" t="s">
        <v>508</v>
      </c>
      <c r="E1193" s="19">
        <v>4.35</v>
      </c>
      <c r="F1193" s="19" t="s">
        <v>6228</v>
      </c>
      <c r="G1193" s="30" t="s">
        <v>509</v>
      </c>
      <c r="H1193" s="30" t="s">
        <v>510</v>
      </c>
      <c r="I1193" s="17">
        <v>59.81</v>
      </c>
      <c r="J1193" s="30">
        <v>20200331</v>
      </c>
      <c r="K1193" s="17" t="s">
        <v>4199</v>
      </c>
      <c r="L1193" s="17">
        <v>4.35</v>
      </c>
      <c r="M1193" s="17" t="s">
        <v>367</v>
      </c>
      <c r="N1193" s="17" t="s">
        <v>6833</v>
      </c>
      <c r="O1193" s="17" t="s">
        <v>6834</v>
      </c>
      <c r="P1193" s="17" t="s">
        <v>4202</v>
      </c>
      <c r="Q1193" s="17" t="s">
        <v>4202</v>
      </c>
      <c r="R1193" s="17" t="str">
        <f>VLOOKUP(O1193,[16]Sheet1!$O$4:$R$104,4,FALSE)</f>
        <v>赵华亮</v>
      </c>
      <c r="S1193" s="17" t="str">
        <f>VLOOKUP(O1193,[16]Sheet1!$O$4:$S$104,5,FALSE)</f>
        <v>623059137802681329</v>
      </c>
      <c r="T1193" s="9"/>
    </row>
    <row r="1194" customHeight="1" spans="1:20">
      <c r="A1194" s="17">
        <v>1191</v>
      </c>
      <c r="B1194" s="17" t="s">
        <v>34</v>
      </c>
      <c r="C1194" s="17" t="s">
        <v>6835</v>
      </c>
      <c r="D1194" s="17" t="s">
        <v>1867</v>
      </c>
      <c r="E1194" s="17">
        <v>4.35</v>
      </c>
      <c r="F1194" s="19">
        <v>42680</v>
      </c>
      <c r="G1194" s="30">
        <v>20191112</v>
      </c>
      <c r="H1194" s="30">
        <v>20201112</v>
      </c>
      <c r="I1194" s="24">
        <v>722.003333333333</v>
      </c>
      <c r="J1194" s="30">
        <v>20200331</v>
      </c>
      <c r="K1194" s="17" t="s">
        <v>4199</v>
      </c>
      <c r="L1194" s="17">
        <v>4.35</v>
      </c>
      <c r="M1194" s="17" t="s">
        <v>32</v>
      </c>
      <c r="N1194" s="17" t="s">
        <v>6835</v>
      </c>
      <c r="O1194" s="17" t="s">
        <v>6836</v>
      </c>
      <c r="P1194" s="17" t="s">
        <v>4202</v>
      </c>
      <c r="Q1194" s="17" t="s">
        <v>4202</v>
      </c>
      <c r="R1194" s="17" t="str">
        <f>VLOOKUP(O1194,'[5]2019年11月-2020年3月31新贷款人员'!$O$4:$R$66,4,FALSE)</f>
        <v>王巧荣</v>
      </c>
      <c r="S1194" s="74" t="str">
        <f>VLOOKUP(O1194,'[5]2019年11月-2020年3月31新贷款人员'!$O$4:$S$66,5,FALSE)</f>
        <v>623059137803584043</v>
      </c>
      <c r="T1194" s="9"/>
    </row>
    <row r="1195" customHeight="1" spans="1:20">
      <c r="A1195" s="17">
        <v>1192</v>
      </c>
      <c r="B1195" s="17" t="s">
        <v>34</v>
      </c>
      <c r="C1195" s="17" t="s">
        <v>6837</v>
      </c>
      <c r="D1195" s="17" t="s">
        <v>1868</v>
      </c>
      <c r="E1195" s="17">
        <v>4.35</v>
      </c>
      <c r="F1195" s="19">
        <v>44572</v>
      </c>
      <c r="G1195" s="30">
        <v>20191112</v>
      </c>
      <c r="H1195" s="30">
        <v>20201112</v>
      </c>
      <c r="I1195" s="24">
        <v>754.009666666667</v>
      </c>
      <c r="J1195" s="30">
        <v>20200331</v>
      </c>
      <c r="K1195" s="17" t="s">
        <v>4199</v>
      </c>
      <c r="L1195" s="17">
        <v>4.35</v>
      </c>
      <c r="M1195" s="17" t="s">
        <v>32</v>
      </c>
      <c r="N1195" s="17" t="s">
        <v>6837</v>
      </c>
      <c r="O1195" s="17" t="s">
        <v>6838</v>
      </c>
      <c r="P1195" s="17" t="s">
        <v>4202</v>
      </c>
      <c r="Q1195" s="17" t="s">
        <v>4202</v>
      </c>
      <c r="R1195" s="17" t="str">
        <f>VLOOKUP(O1195,'[5]2019年11月-2020年3月31新贷款人员'!$O$4:$R$66,4,FALSE)</f>
        <v>赵先进</v>
      </c>
      <c r="S1195" s="74" t="str">
        <f>VLOOKUP(O1195,'[5]2019年11月-2020年3月31新贷款人员'!$O$4:$S$66,5,FALSE)</f>
        <v>00000056262523782889</v>
      </c>
      <c r="T1195" s="9"/>
    </row>
    <row r="1196" customHeight="1" spans="1:20">
      <c r="A1196" s="17">
        <v>1193</v>
      </c>
      <c r="B1196" s="17" t="s">
        <v>34</v>
      </c>
      <c r="C1196" s="17" t="s">
        <v>6839</v>
      </c>
      <c r="D1196" s="17" t="s">
        <v>1869</v>
      </c>
      <c r="E1196" s="17">
        <v>4.35</v>
      </c>
      <c r="F1196" s="19">
        <v>45276</v>
      </c>
      <c r="G1196" s="30">
        <v>20191112</v>
      </c>
      <c r="H1196" s="30">
        <v>20201112</v>
      </c>
      <c r="I1196" s="24">
        <v>765.919</v>
      </c>
      <c r="J1196" s="30">
        <v>20200331</v>
      </c>
      <c r="K1196" s="17" t="s">
        <v>4199</v>
      </c>
      <c r="L1196" s="17">
        <v>4.35</v>
      </c>
      <c r="M1196" s="17" t="s">
        <v>32</v>
      </c>
      <c r="N1196" s="17" t="s">
        <v>6839</v>
      </c>
      <c r="O1196" s="17" t="s">
        <v>6840</v>
      </c>
      <c r="P1196" s="17" t="s">
        <v>4202</v>
      </c>
      <c r="Q1196" s="17" t="s">
        <v>4202</v>
      </c>
      <c r="R1196" s="17" t="str">
        <f>VLOOKUP(O1196,'[5]2019年11月-2020年3月31新贷款人员'!$O$4:$R$66,4,FALSE)</f>
        <v>徐山花</v>
      </c>
      <c r="S1196" s="74" t="str">
        <f>VLOOKUP(O1196,'[5]2019年11月-2020年3月31新贷款人员'!$O$4:$S$66,5,FALSE)</f>
        <v>623059137802123033</v>
      </c>
      <c r="T1196" s="9"/>
    </row>
    <row r="1197" customHeight="1" spans="1:20">
      <c r="A1197" s="17">
        <v>1194</v>
      </c>
      <c r="B1197" s="17" t="s">
        <v>34</v>
      </c>
      <c r="C1197" s="17" t="s">
        <v>6841</v>
      </c>
      <c r="D1197" s="17" t="s">
        <v>1870</v>
      </c>
      <c r="E1197" s="17">
        <v>4.35</v>
      </c>
      <c r="F1197" s="19">
        <v>45408</v>
      </c>
      <c r="G1197" s="30">
        <v>20191112</v>
      </c>
      <c r="H1197" s="30">
        <v>20201112</v>
      </c>
      <c r="I1197" s="24">
        <v>768.152</v>
      </c>
      <c r="J1197" s="30">
        <v>20200331</v>
      </c>
      <c r="K1197" s="17" t="s">
        <v>4199</v>
      </c>
      <c r="L1197" s="17">
        <v>4.35</v>
      </c>
      <c r="M1197" s="17" t="s">
        <v>32</v>
      </c>
      <c r="N1197" s="17" t="s">
        <v>6841</v>
      </c>
      <c r="O1197" s="17" t="s">
        <v>6842</v>
      </c>
      <c r="P1197" s="17" t="s">
        <v>4202</v>
      </c>
      <c r="Q1197" s="17" t="s">
        <v>4202</v>
      </c>
      <c r="R1197" s="17" t="str">
        <f>VLOOKUP(O1197,'[5]2019年11月-2020年3月31新贷款人员'!$O$4:$R$66,4,FALSE)</f>
        <v>孙根全</v>
      </c>
      <c r="S1197" s="74" t="str">
        <f>VLOOKUP(O1197,'[5]2019年11月-2020年3月31新贷款人员'!$O$4:$S$66,5,FALSE)</f>
        <v>00000022853943789889</v>
      </c>
      <c r="T1197" s="9"/>
    </row>
    <row r="1198" customHeight="1" spans="1:20">
      <c r="A1198" s="17">
        <v>1195</v>
      </c>
      <c r="B1198" s="17" t="s">
        <v>34</v>
      </c>
      <c r="C1198" s="17" t="s">
        <v>6843</v>
      </c>
      <c r="D1198" s="17" t="s">
        <v>1871</v>
      </c>
      <c r="E1198" s="17">
        <v>4.35</v>
      </c>
      <c r="F1198" s="19">
        <v>45804</v>
      </c>
      <c r="G1198" s="30">
        <v>20191112</v>
      </c>
      <c r="H1198" s="30">
        <v>20201112</v>
      </c>
      <c r="I1198" s="24">
        <v>774.851</v>
      </c>
      <c r="J1198" s="30">
        <v>20200331</v>
      </c>
      <c r="K1198" s="17" t="s">
        <v>4199</v>
      </c>
      <c r="L1198" s="17">
        <v>4.35</v>
      </c>
      <c r="M1198" s="17" t="s">
        <v>32</v>
      </c>
      <c r="N1198" s="17" t="s">
        <v>6843</v>
      </c>
      <c r="O1198" s="17" t="s">
        <v>6844</v>
      </c>
      <c r="P1198" s="17" t="s">
        <v>4202</v>
      </c>
      <c r="Q1198" s="17" t="s">
        <v>4202</v>
      </c>
      <c r="R1198" s="17" t="str">
        <f>VLOOKUP(O1198,'[5]2019年11月-2020年3月31新贷款人员'!$O$4:$R$66,4,FALSE)</f>
        <v>刘全雷</v>
      </c>
      <c r="S1198" s="74" t="str">
        <f>VLOOKUP(O1198,'[5]2019年11月-2020年3月31新贷款人员'!$O$4:$S$66,5,FALSE)</f>
        <v>37815012800000323</v>
      </c>
      <c r="T1198" s="9"/>
    </row>
    <row r="1199" customHeight="1" spans="1:20">
      <c r="A1199" s="17">
        <v>1196</v>
      </c>
      <c r="B1199" s="17" t="s">
        <v>34</v>
      </c>
      <c r="C1199" s="17" t="s">
        <v>6845</v>
      </c>
      <c r="D1199" s="17" t="s">
        <v>1872</v>
      </c>
      <c r="E1199" s="17">
        <v>4.35</v>
      </c>
      <c r="F1199" s="19">
        <v>46112</v>
      </c>
      <c r="G1199" s="30">
        <v>20191112</v>
      </c>
      <c r="H1199" s="30">
        <v>20201112</v>
      </c>
      <c r="I1199" s="24">
        <v>780.061333333333</v>
      </c>
      <c r="J1199" s="30">
        <v>20200331</v>
      </c>
      <c r="K1199" s="17" t="s">
        <v>4199</v>
      </c>
      <c r="L1199" s="17">
        <v>4.35</v>
      </c>
      <c r="M1199" s="17" t="s">
        <v>32</v>
      </c>
      <c r="N1199" s="17" t="s">
        <v>6845</v>
      </c>
      <c r="O1199" s="17" t="s">
        <v>6846</v>
      </c>
      <c r="P1199" s="17" t="s">
        <v>4202</v>
      </c>
      <c r="Q1199" s="17" t="s">
        <v>4202</v>
      </c>
      <c r="R1199" s="17" t="str">
        <f>VLOOKUP(O1199,'[5]2019年11月-2020年3月31新贷款人员'!$O$4:$R$66,4,FALSE)</f>
        <v>赵王八</v>
      </c>
      <c r="S1199" s="74" t="str">
        <f>VLOOKUP(O1199,'[5]2019年11月-2020年3月31新贷款人员'!$O$4:$S$66,5,FALSE)</f>
        <v>00000022928753787889</v>
      </c>
      <c r="T1199" s="9"/>
    </row>
    <row r="1200" customHeight="1" spans="1:20">
      <c r="A1200" s="17">
        <v>1197</v>
      </c>
      <c r="B1200" s="17" t="s">
        <v>34</v>
      </c>
      <c r="C1200" s="17" t="s">
        <v>6847</v>
      </c>
      <c r="D1200" s="17" t="s">
        <v>1873</v>
      </c>
      <c r="E1200" s="17">
        <v>4.35</v>
      </c>
      <c r="F1200" s="19">
        <v>47652</v>
      </c>
      <c r="G1200" s="30">
        <v>20191112</v>
      </c>
      <c r="H1200" s="30">
        <v>20201112</v>
      </c>
      <c r="I1200" s="24">
        <v>806.113</v>
      </c>
      <c r="J1200" s="30">
        <v>20200331</v>
      </c>
      <c r="K1200" s="17" t="s">
        <v>4199</v>
      </c>
      <c r="L1200" s="17">
        <v>4.35</v>
      </c>
      <c r="M1200" s="17" t="s">
        <v>32</v>
      </c>
      <c r="N1200" s="17" t="s">
        <v>6847</v>
      </c>
      <c r="O1200" s="17" t="s">
        <v>6848</v>
      </c>
      <c r="P1200" s="17" t="s">
        <v>4202</v>
      </c>
      <c r="Q1200" s="17" t="s">
        <v>4202</v>
      </c>
      <c r="R1200" s="17" t="str">
        <f>VLOOKUP(O1200,'[5]2019年11月-2020年3月31新贷款人员'!$O$4:$R$66,4,FALSE)</f>
        <v>朱华民</v>
      </c>
      <c r="S1200" s="74" t="str">
        <f>VLOOKUP(O1200,'[5]2019年11月-2020年3月31新贷款人员'!$O$4:$S$66,5,FALSE)</f>
        <v>0000002300386378888</v>
      </c>
      <c r="T1200" s="9"/>
    </row>
    <row r="1201" customHeight="1" spans="1:20">
      <c r="A1201" s="17">
        <v>1198</v>
      </c>
      <c r="B1201" s="17" t="s">
        <v>34</v>
      </c>
      <c r="C1201" s="17" t="s">
        <v>6849</v>
      </c>
      <c r="D1201" s="17" t="s">
        <v>1874</v>
      </c>
      <c r="E1201" s="17">
        <v>4.35</v>
      </c>
      <c r="F1201" s="19">
        <v>48316</v>
      </c>
      <c r="G1201" s="30">
        <v>20191112</v>
      </c>
      <c r="H1201" s="30">
        <v>20201112</v>
      </c>
      <c r="I1201" s="24">
        <v>814.300666666667</v>
      </c>
      <c r="J1201" s="30">
        <v>20200331</v>
      </c>
      <c r="K1201" s="17" t="s">
        <v>4199</v>
      </c>
      <c r="L1201" s="17">
        <v>4.35</v>
      </c>
      <c r="M1201" s="17" t="s">
        <v>32</v>
      </c>
      <c r="N1201" s="17" t="s">
        <v>6849</v>
      </c>
      <c r="O1201" s="17" t="s">
        <v>6850</v>
      </c>
      <c r="P1201" s="17" t="s">
        <v>4202</v>
      </c>
      <c r="Q1201" s="17" t="s">
        <v>4202</v>
      </c>
      <c r="R1201" s="17" t="str">
        <f>VLOOKUP(O1201,'[5]2019年11月-2020年3月31新贷款人员'!$O$4:$R$66,4,FALSE)</f>
        <v>董新礼</v>
      </c>
      <c r="S1201" s="74" t="str">
        <f>VLOOKUP(O1201,'[5]2019年11月-2020年3月31新贷款人员'!$O$4:$S$66,5,FALSE)</f>
        <v>623059137800506577</v>
      </c>
      <c r="T1201" s="9"/>
    </row>
    <row r="1202" customHeight="1" spans="1:20">
      <c r="A1202" s="17">
        <v>1199</v>
      </c>
      <c r="B1202" s="17" t="s">
        <v>34</v>
      </c>
      <c r="C1202" s="17" t="s">
        <v>6851</v>
      </c>
      <c r="D1202" s="17" t="s">
        <v>1875</v>
      </c>
      <c r="E1202" s="17">
        <v>4.35</v>
      </c>
      <c r="F1202" s="19">
        <v>48928</v>
      </c>
      <c r="G1202" s="30">
        <v>20191112</v>
      </c>
      <c r="H1202" s="30">
        <v>20201112</v>
      </c>
      <c r="I1202" s="24">
        <v>827.698666666667</v>
      </c>
      <c r="J1202" s="30">
        <v>20200331</v>
      </c>
      <c r="K1202" s="17" t="s">
        <v>4199</v>
      </c>
      <c r="L1202" s="17">
        <v>4.35</v>
      </c>
      <c r="M1202" s="17" t="s">
        <v>32</v>
      </c>
      <c r="N1202" s="17" t="s">
        <v>6851</v>
      </c>
      <c r="O1202" s="17" t="s">
        <v>6852</v>
      </c>
      <c r="P1202" s="17" t="s">
        <v>4202</v>
      </c>
      <c r="Q1202" s="17" t="s">
        <v>4202</v>
      </c>
      <c r="R1202" s="17" t="str">
        <f>VLOOKUP(O1202,'[5]2019年11月-2020年3月31新贷款人员'!$O$4:$R$66,4,FALSE)</f>
        <v>吴丽敏</v>
      </c>
      <c r="S1202" s="74" t="str">
        <f>VLOOKUP(O1202,'[5]2019年11月-2020年3月31新贷款人员'!$O$4:$S$66,5,FALSE)</f>
        <v>623059137801205450</v>
      </c>
      <c r="T1202" s="9"/>
    </row>
    <row r="1203" customHeight="1" spans="1:20">
      <c r="A1203" s="17">
        <v>1200</v>
      </c>
      <c r="B1203" s="17" t="s">
        <v>34</v>
      </c>
      <c r="C1203" s="17" t="s">
        <v>6853</v>
      </c>
      <c r="D1203" s="17" t="s">
        <v>1876</v>
      </c>
      <c r="E1203" s="17">
        <v>4.35</v>
      </c>
      <c r="F1203" s="19">
        <v>49016</v>
      </c>
      <c r="G1203" s="30">
        <v>20191112</v>
      </c>
      <c r="H1203" s="30">
        <v>20201112</v>
      </c>
      <c r="I1203" s="24">
        <v>829.187333333333</v>
      </c>
      <c r="J1203" s="30">
        <v>20200331</v>
      </c>
      <c r="K1203" s="17" t="s">
        <v>4199</v>
      </c>
      <c r="L1203" s="17">
        <v>4.35</v>
      </c>
      <c r="M1203" s="17" t="s">
        <v>32</v>
      </c>
      <c r="N1203" s="17" t="s">
        <v>6853</v>
      </c>
      <c r="O1203" s="17" t="s">
        <v>6854</v>
      </c>
      <c r="P1203" s="17" t="s">
        <v>4202</v>
      </c>
      <c r="Q1203" s="17" t="s">
        <v>4202</v>
      </c>
      <c r="R1203" s="17" t="str">
        <f>VLOOKUP(O1203,'[5]2019年11月-2020年3月31新贷款人员'!$O$4:$R$66,4,FALSE)</f>
        <v>程永涛</v>
      </c>
      <c r="S1203" s="74" t="str">
        <f>VLOOKUP(O1203,'[5]2019年11月-2020年3月31新贷款人员'!$O$4:$S$66,5,FALSE)</f>
        <v>623059137803566545</v>
      </c>
      <c r="T1203" s="9"/>
    </row>
    <row r="1204" customHeight="1" spans="1:20">
      <c r="A1204" s="17">
        <v>1201</v>
      </c>
      <c r="B1204" s="17" t="s">
        <v>34</v>
      </c>
      <c r="C1204" s="17" t="s">
        <v>6855</v>
      </c>
      <c r="D1204" s="17" t="s">
        <v>1877</v>
      </c>
      <c r="E1204" s="17">
        <v>4.35</v>
      </c>
      <c r="F1204" s="19">
        <v>49500</v>
      </c>
      <c r="G1204" s="30">
        <v>20191112</v>
      </c>
      <c r="H1204" s="30">
        <v>20201112</v>
      </c>
      <c r="I1204" s="24">
        <v>837.375</v>
      </c>
      <c r="J1204" s="30">
        <v>20200331</v>
      </c>
      <c r="K1204" s="17" t="s">
        <v>4199</v>
      </c>
      <c r="L1204" s="17">
        <v>4.35</v>
      </c>
      <c r="M1204" s="17" t="s">
        <v>32</v>
      </c>
      <c r="N1204" s="17" t="s">
        <v>6855</v>
      </c>
      <c r="O1204" s="17" t="s">
        <v>6856</v>
      </c>
      <c r="P1204" s="17" t="s">
        <v>4202</v>
      </c>
      <c r="Q1204" s="17" t="s">
        <v>4202</v>
      </c>
      <c r="R1204" s="17" t="str">
        <f>VLOOKUP(O1204,'[5]2019年11月-2020年3月31新贷款人员'!$O$4:$R$66,4,FALSE)</f>
        <v>杨彩凤</v>
      </c>
      <c r="S1204" s="74" t="str">
        <f>VLOOKUP(O1204,'[5]2019年11月-2020年3月31新贷款人员'!$O$4:$S$66,5,FALSE)</f>
        <v>623059137803200129</v>
      </c>
      <c r="T1204" s="9"/>
    </row>
    <row r="1205" customHeight="1" spans="1:20">
      <c r="A1205" s="17">
        <v>1202</v>
      </c>
      <c r="B1205" s="17" t="s">
        <v>34</v>
      </c>
      <c r="C1205" s="17" t="s">
        <v>6857</v>
      </c>
      <c r="D1205" s="17" t="s">
        <v>1878</v>
      </c>
      <c r="E1205" s="17">
        <v>4.35</v>
      </c>
      <c r="F1205" s="19">
        <v>49676</v>
      </c>
      <c r="G1205" s="30">
        <v>20191112</v>
      </c>
      <c r="H1205" s="30">
        <v>20201112</v>
      </c>
      <c r="I1205" s="24">
        <v>840.352333333333</v>
      </c>
      <c r="J1205" s="30">
        <v>20200331</v>
      </c>
      <c r="K1205" s="17" t="s">
        <v>4199</v>
      </c>
      <c r="L1205" s="17">
        <v>4.35</v>
      </c>
      <c r="M1205" s="17" t="s">
        <v>32</v>
      </c>
      <c r="N1205" s="17" t="s">
        <v>6857</v>
      </c>
      <c r="O1205" s="17" t="s">
        <v>6858</v>
      </c>
      <c r="P1205" s="17" t="s">
        <v>4202</v>
      </c>
      <c r="Q1205" s="17" t="s">
        <v>4202</v>
      </c>
      <c r="R1205" s="17" t="str">
        <f>VLOOKUP(O1205,'[5]2019年11月-2020年3月31新贷款人员'!$O$4:$R$66,4,FALSE)</f>
        <v>孔金花</v>
      </c>
      <c r="S1205" s="74" t="str">
        <f>VLOOKUP(O1205,'[5]2019年11月-2020年3月31新贷款人员'!$O$4:$S$66,5,FALSE)</f>
        <v>623059137800141417</v>
      </c>
      <c r="T1205" s="9"/>
    </row>
    <row r="1206" customHeight="1" spans="1:20">
      <c r="A1206" s="17">
        <v>1203</v>
      </c>
      <c r="B1206" s="17" t="s">
        <v>34</v>
      </c>
      <c r="C1206" s="17" t="s">
        <v>6859</v>
      </c>
      <c r="D1206" s="17" t="s">
        <v>1879</v>
      </c>
      <c r="E1206" s="17">
        <v>4.35</v>
      </c>
      <c r="F1206" s="19">
        <v>49676</v>
      </c>
      <c r="G1206" s="30">
        <v>20191112</v>
      </c>
      <c r="H1206" s="30">
        <v>20201112</v>
      </c>
      <c r="I1206" s="24">
        <v>840.352333333333</v>
      </c>
      <c r="J1206" s="30">
        <v>20200331</v>
      </c>
      <c r="K1206" s="17" t="s">
        <v>4199</v>
      </c>
      <c r="L1206" s="17">
        <v>4.35</v>
      </c>
      <c r="M1206" s="17" t="s">
        <v>32</v>
      </c>
      <c r="N1206" s="17" t="s">
        <v>6859</v>
      </c>
      <c r="O1206" s="17" t="s">
        <v>6860</v>
      </c>
      <c r="P1206" s="17" t="s">
        <v>4202</v>
      </c>
      <c r="Q1206" s="17" t="s">
        <v>4202</v>
      </c>
      <c r="R1206" s="17" t="str">
        <f>VLOOKUP(O1206,'[5]2019年11月-2020年3月31新贷款人员'!$O$4:$R$66,4,FALSE)</f>
        <v>卢安生</v>
      </c>
      <c r="S1206" s="74" t="str">
        <f>VLOOKUP(O1206,'[5]2019年11月-2020年3月31新贷款人员'!$O$4:$S$66,5,FALSE)</f>
        <v>623059137801008300</v>
      </c>
      <c r="T1206" s="9"/>
    </row>
    <row r="1207" customHeight="1" spans="1:20">
      <c r="A1207" s="17">
        <v>1204</v>
      </c>
      <c r="B1207" s="17" t="s">
        <v>34</v>
      </c>
      <c r="C1207" s="17" t="s">
        <v>6861</v>
      </c>
      <c r="D1207" s="17" t="s">
        <v>1880</v>
      </c>
      <c r="E1207" s="17">
        <v>4.35</v>
      </c>
      <c r="F1207" s="19">
        <v>49720</v>
      </c>
      <c r="G1207" s="30">
        <v>20191112</v>
      </c>
      <c r="H1207" s="30">
        <v>20201112</v>
      </c>
      <c r="I1207" s="24">
        <v>841.096666666666</v>
      </c>
      <c r="J1207" s="30">
        <v>20200331</v>
      </c>
      <c r="K1207" s="17" t="s">
        <v>4199</v>
      </c>
      <c r="L1207" s="17">
        <v>4.35</v>
      </c>
      <c r="M1207" s="17" t="s">
        <v>32</v>
      </c>
      <c r="N1207" s="17" t="s">
        <v>6861</v>
      </c>
      <c r="O1207" s="17" t="s">
        <v>6862</v>
      </c>
      <c r="P1207" s="17" t="s">
        <v>4202</v>
      </c>
      <c r="Q1207" s="17" t="s">
        <v>4202</v>
      </c>
      <c r="R1207" s="17" t="str">
        <f>VLOOKUP(O1207,'[5]2019年11月-2020年3月31新贷款人员'!$O$4:$R$66,4,FALSE)</f>
        <v>陈素英</v>
      </c>
      <c r="S1207" s="74" t="str">
        <f>VLOOKUP(O1207,'[5]2019年11月-2020年3月31新贷款人员'!$O$4:$S$66,5,FALSE)</f>
        <v>623059137803369452</v>
      </c>
      <c r="T1207" s="9"/>
    </row>
    <row r="1208" customHeight="1" spans="1:20">
      <c r="A1208" s="17">
        <v>1205</v>
      </c>
      <c r="B1208" s="17" t="s">
        <v>34</v>
      </c>
      <c r="C1208" s="17" t="s">
        <v>6863</v>
      </c>
      <c r="D1208" s="17" t="s">
        <v>1881</v>
      </c>
      <c r="E1208" s="17">
        <v>4.35</v>
      </c>
      <c r="F1208" s="19">
        <v>49808</v>
      </c>
      <c r="G1208" s="30">
        <v>20191112</v>
      </c>
      <c r="H1208" s="30">
        <v>20201112</v>
      </c>
      <c r="I1208" s="24">
        <v>842.585333333333</v>
      </c>
      <c r="J1208" s="30">
        <v>20200331</v>
      </c>
      <c r="K1208" s="17" t="s">
        <v>4199</v>
      </c>
      <c r="L1208" s="17">
        <v>4.35</v>
      </c>
      <c r="M1208" s="17" t="s">
        <v>32</v>
      </c>
      <c r="N1208" s="17" t="s">
        <v>6863</v>
      </c>
      <c r="O1208" s="17" t="s">
        <v>6864</v>
      </c>
      <c r="P1208" s="17" t="s">
        <v>4202</v>
      </c>
      <c r="Q1208" s="17" t="s">
        <v>4202</v>
      </c>
      <c r="R1208" s="17" t="str">
        <f>VLOOKUP(O1208,'[5]2019年11月-2020年3月31新贷款人员'!$O$4:$R$66,4,FALSE)</f>
        <v>赵凤英</v>
      </c>
      <c r="S1208" s="74" t="str">
        <f>VLOOKUP(O1208,'[5]2019年11月-2020年3月31新贷款人员'!$O$4:$S$66,5,FALSE)</f>
        <v>623059137803034759</v>
      </c>
      <c r="T1208" s="9"/>
    </row>
    <row r="1209" customHeight="1" spans="1:20">
      <c r="A1209" s="17">
        <v>1206</v>
      </c>
      <c r="B1209" s="17" t="s">
        <v>34</v>
      </c>
      <c r="C1209" s="17" t="s">
        <v>6865</v>
      </c>
      <c r="D1209" s="17" t="s">
        <v>1882</v>
      </c>
      <c r="E1209" s="17">
        <v>4.35</v>
      </c>
      <c r="F1209" s="19">
        <v>49984</v>
      </c>
      <c r="G1209" s="30">
        <v>20191112</v>
      </c>
      <c r="H1209" s="30">
        <v>20201112</v>
      </c>
      <c r="I1209" s="24">
        <v>845.562666666667</v>
      </c>
      <c r="J1209" s="30">
        <v>20200331</v>
      </c>
      <c r="K1209" s="17" t="s">
        <v>4199</v>
      </c>
      <c r="L1209" s="17">
        <v>4.35</v>
      </c>
      <c r="M1209" s="17" t="s">
        <v>32</v>
      </c>
      <c r="N1209" s="17" t="s">
        <v>6865</v>
      </c>
      <c r="O1209" s="17" t="s">
        <v>6866</v>
      </c>
      <c r="P1209" s="17" t="s">
        <v>4202</v>
      </c>
      <c r="Q1209" s="17" t="s">
        <v>4202</v>
      </c>
      <c r="R1209" s="17" t="str">
        <f>VLOOKUP(O1209,'[5]2019年11月-2020年3月31新贷款人员'!$O$4:$R$66,4,FALSE)</f>
        <v>赵新军</v>
      </c>
      <c r="S1209" s="74" t="str">
        <f>VLOOKUP(O1209,'[5]2019年11月-2020年3月31新贷款人员'!$O$4:$S$66,5,FALSE)</f>
        <v>623059137801502971</v>
      </c>
      <c r="T1209" s="9"/>
    </row>
    <row r="1210" customHeight="1" spans="1:20">
      <c r="A1210" s="17">
        <v>1207</v>
      </c>
      <c r="B1210" s="17" t="s">
        <v>34</v>
      </c>
      <c r="C1210" s="17" t="s">
        <v>6867</v>
      </c>
      <c r="D1210" s="17" t="s">
        <v>1883</v>
      </c>
      <c r="E1210" s="17">
        <v>4.35</v>
      </c>
      <c r="F1210" s="19">
        <v>42240</v>
      </c>
      <c r="G1210" s="30">
        <v>20191113</v>
      </c>
      <c r="H1210" s="30">
        <v>20201113</v>
      </c>
      <c r="I1210" s="24">
        <v>709.456</v>
      </c>
      <c r="J1210" s="30">
        <v>20200331</v>
      </c>
      <c r="K1210" s="17" t="s">
        <v>4199</v>
      </c>
      <c r="L1210" s="17">
        <v>4.35</v>
      </c>
      <c r="M1210" s="17" t="s">
        <v>32</v>
      </c>
      <c r="N1210" s="17" t="s">
        <v>6867</v>
      </c>
      <c r="O1210" s="17" t="s">
        <v>6868</v>
      </c>
      <c r="P1210" s="17" t="s">
        <v>4202</v>
      </c>
      <c r="Q1210" s="17" t="s">
        <v>4202</v>
      </c>
      <c r="R1210" s="17" t="str">
        <f>VLOOKUP(O1210,'[5]2019年11月-2020年3月31新贷款人员'!$O$4:$R$66,4,FALSE)</f>
        <v>丘狼猫</v>
      </c>
      <c r="S1210" s="74" t="str">
        <f>VLOOKUP(O1210,'[5]2019年11月-2020年3月31新贷款人员'!$O$4:$S$66,5,FALSE)</f>
        <v>621585137800578235</v>
      </c>
      <c r="T1210" s="9"/>
    </row>
    <row r="1211" customHeight="1" spans="1:20">
      <c r="A1211" s="17">
        <v>1208</v>
      </c>
      <c r="B1211" s="17" t="s">
        <v>34</v>
      </c>
      <c r="C1211" s="17" t="s">
        <v>4896</v>
      </c>
      <c r="D1211" s="17" t="s">
        <v>1884</v>
      </c>
      <c r="E1211" s="17">
        <v>4.35</v>
      </c>
      <c r="F1211" s="19">
        <v>46684</v>
      </c>
      <c r="G1211" s="30">
        <v>20191113</v>
      </c>
      <c r="H1211" s="30">
        <v>20201113</v>
      </c>
      <c r="I1211" s="24">
        <v>784.096683333333</v>
      </c>
      <c r="J1211" s="30">
        <v>20200331</v>
      </c>
      <c r="K1211" s="17" t="s">
        <v>4199</v>
      </c>
      <c r="L1211" s="17">
        <v>4.35</v>
      </c>
      <c r="M1211" s="17" t="s">
        <v>32</v>
      </c>
      <c r="N1211" s="17" t="s">
        <v>4896</v>
      </c>
      <c r="O1211" s="17" t="s">
        <v>6869</v>
      </c>
      <c r="P1211" s="17" t="s">
        <v>4202</v>
      </c>
      <c r="Q1211" s="17" t="s">
        <v>4202</v>
      </c>
      <c r="R1211" s="17" t="str">
        <f>VLOOKUP(O1211,'[5]2019年11月-2020年3月31新贷款人员'!$O$4:$R$66,4,FALSE)</f>
        <v>潘廷华</v>
      </c>
      <c r="S1211" s="74" t="str">
        <f>VLOOKUP(O1211,'[5]2019年11月-2020年3月31新贷款人员'!$O$4:$S$66,5,FALSE)</f>
        <v>37815002500000155</v>
      </c>
      <c r="T1211" s="9"/>
    </row>
    <row r="1212" customHeight="1" spans="1:20">
      <c r="A1212" s="17">
        <v>1209</v>
      </c>
      <c r="B1212" s="17" t="s">
        <v>34</v>
      </c>
      <c r="C1212" s="17" t="s">
        <v>6870</v>
      </c>
      <c r="D1212" s="17" t="s">
        <v>1885</v>
      </c>
      <c r="E1212" s="17">
        <v>4.35</v>
      </c>
      <c r="F1212" s="19">
        <v>47652</v>
      </c>
      <c r="G1212" s="30">
        <v>20191113</v>
      </c>
      <c r="H1212" s="30">
        <v>20201113</v>
      </c>
      <c r="I1212" s="24">
        <v>800.35505</v>
      </c>
      <c r="J1212" s="30">
        <v>20200331</v>
      </c>
      <c r="K1212" s="17" t="s">
        <v>4199</v>
      </c>
      <c r="L1212" s="17">
        <v>4.35</v>
      </c>
      <c r="M1212" s="17" t="s">
        <v>32</v>
      </c>
      <c r="N1212" s="17" t="s">
        <v>6870</v>
      </c>
      <c r="O1212" s="17" t="s">
        <v>6871</v>
      </c>
      <c r="P1212" s="17" t="s">
        <v>4202</v>
      </c>
      <c r="Q1212" s="17" t="s">
        <v>4202</v>
      </c>
      <c r="R1212" s="17" t="str">
        <f>VLOOKUP(O1212,'[5]2019年11月-2020年3月31新贷款人员'!$O$4:$R$66,4,FALSE)</f>
        <v>李高亮</v>
      </c>
      <c r="S1212" s="74" t="str">
        <f>VLOOKUP(O1212,'[5]2019年11月-2020年3月31新贷款人员'!$O$4:$S$66,5,FALSE)</f>
        <v>623059137801500314</v>
      </c>
      <c r="T1212" s="9"/>
    </row>
    <row r="1213" customHeight="1" spans="1:20">
      <c r="A1213" s="17">
        <v>1210</v>
      </c>
      <c r="B1213" s="17" t="s">
        <v>34</v>
      </c>
      <c r="C1213" s="17" t="s">
        <v>6872</v>
      </c>
      <c r="D1213" s="17" t="s">
        <v>1886</v>
      </c>
      <c r="E1213" s="17">
        <v>4.35</v>
      </c>
      <c r="F1213" s="19">
        <v>48884</v>
      </c>
      <c r="G1213" s="30">
        <v>20191113</v>
      </c>
      <c r="H1213" s="30">
        <v>20201113</v>
      </c>
      <c r="I1213" s="24">
        <v>821.047516666667</v>
      </c>
      <c r="J1213" s="30">
        <v>20200331</v>
      </c>
      <c r="K1213" s="17" t="s">
        <v>4199</v>
      </c>
      <c r="L1213" s="17">
        <v>4.35</v>
      </c>
      <c r="M1213" s="17" t="s">
        <v>32</v>
      </c>
      <c r="N1213" s="17" t="s">
        <v>6872</v>
      </c>
      <c r="O1213" s="17" t="s">
        <v>6873</v>
      </c>
      <c r="P1213" s="17" t="s">
        <v>4202</v>
      </c>
      <c r="Q1213" s="17" t="s">
        <v>4202</v>
      </c>
      <c r="R1213" s="17" t="str">
        <f>VLOOKUP(O1213,'[5]2019年11月-2020年3月31新贷款人员'!$O$4:$R$66,4,FALSE)</f>
        <v>郭秀英</v>
      </c>
      <c r="S1213" s="74" t="str">
        <f>VLOOKUP(O1213,'[5]2019年11月-2020年3月31新贷款人员'!$O$4:$S$66,5,FALSE)</f>
        <v>623059137802011501</v>
      </c>
      <c r="T1213" s="9"/>
    </row>
    <row r="1214" customHeight="1" spans="1:20">
      <c r="A1214" s="17">
        <v>1211</v>
      </c>
      <c r="B1214" s="17" t="s">
        <v>34</v>
      </c>
      <c r="C1214" s="17" t="s">
        <v>6874</v>
      </c>
      <c r="D1214" s="17" t="s">
        <v>1887</v>
      </c>
      <c r="E1214" s="17">
        <v>4.35</v>
      </c>
      <c r="F1214" s="19">
        <v>49720</v>
      </c>
      <c r="G1214" s="30">
        <v>20191113</v>
      </c>
      <c r="H1214" s="30">
        <v>20201113</v>
      </c>
      <c r="I1214" s="24">
        <v>835.088833333333</v>
      </c>
      <c r="J1214" s="30">
        <v>20200331</v>
      </c>
      <c r="K1214" s="17" t="s">
        <v>4199</v>
      </c>
      <c r="L1214" s="17">
        <v>4.35</v>
      </c>
      <c r="M1214" s="17" t="s">
        <v>32</v>
      </c>
      <c r="N1214" s="17" t="s">
        <v>6874</v>
      </c>
      <c r="O1214" s="17" t="s">
        <v>6875</v>
      </c>
      <c r="P1214" s="17" t="s">
        <v>4202</v>
      </c>
      <c r="Q1214" s="17" t="s">
        <v>4202</v>
      </c>
      <c r="R1214" s="17" t="str">
        <f>VLOOKUP(O1214,'[5]2019年11月-2020年3月31新贷款人员'!$O$4:$R$66,4,FALSE)</f>
        <v>赵玉堂</v>
      </c>
      <c r="S1214" s="74" t="str">
        <f>VLOOKUP(O1214,'[5]2019年11月-2020年3月31新贷款人员'!$O$4:$S$66,5,FALSE)</f>
        <v>623059137801145524</v>
      </c>
      <c r="T1214" s="9"/>
    </row>
    <row r="1215" customHeight="1" spans="1:20">
      <c r="A1215" s="17">
        <v>1212</v>
      </c>
      <c r="B1215" s="17" t="s">
        <v>34</v>
      </c>
      <c r="C1215" s="17" t="s">
        <v>6876</v>
      </c>
      <c r="D1215" s="17" t="s">
        <v>1888</v>
      </c>
      <c r="E1215" s="17">
        <v>4.35</v>
      </c>
      <c r="F1215" s="19">
        <v>49544</v>
      </c>
      <c r="G1215" s="30">
        <v>20191206</v>
      </c>
      <c r="H1215" s="30">
        <v>20201206</v>
      </c>
      <c r="I1215" s="24">
        <v>694.441733333333</v>
      </c>
      <c r="J1215" s="30">
        <v>20200331</v>
      </c>
      <c r="K1215" s="17" t="s">
        <v>4199</v>
      </c>
      <c r="L1215" s="17">
        <v>4.35</v>
      </c>
      <c r="M1215" s="17" t="s">
        <v>32</v>
      </c>
      <c r="N1215" s="17" t="s">
        <v>6876</v>
      </c>
      <c r="O1215" s="17" t="s">
        <v>6877</v>
      </c>
      <c r="P1215" s="17" t="s">
        <v>4202</v>
      </c>
      <c r="Q1215" s="17" t="s">
        <v>4202</v>
      </c>
      <c r="R1215" s="17" t="str">
        <f>VLOOKUP(O1215,'[5]2019年11月-2020年3月31新贷款人员'!$O$4:$R$66,4,FALSE)</f>
        <v>李杰堂</v>
      </c>
      <c r="S1215" s="74" t="str">
        <f>VLOOKUP(O1215,'[5]2019年11月-2020年3月31新贷款人员'!$O$4:$S$66,5,FALSE)</f>
        <v>621585137800578573</v>
      </c>
      <c r="T1215" s="9"/>
    </row>
    <row r="1216" customHeight="1" spans="1:20">
      <c r="A1216" s="17">
        <v>1213</v>
      </c>
      <c r="B1216" s="17" t="s">
        <v>34</v>
      </c>
      <c r="C1216" s="17" t="s">
        <v>6878</v>
      </c>
      <c r="D1216" s="17" t="s">
        <v>1889</v>
      </c>
      <c r="E1216" s="17">
        <v>4.35</v>
      </c>
      <c r="F1216" s="19">
        <v>48664</v>
      </c>
      <c r="G1216" s="30">
        <v>20191206</v>
      </c>
      <c r="H1216" s="30">
        <v>20201206</v>
      </c>
      <c r="I1216" s="24">
        <v>682.107066666667</v>
      </c>
      <c r="J1216" s="30">
        <v>20200331</v>
      </c>
      <c r="K1216" s="17" t="s">
        <v>4199</v>
      </c>
      <c r="L1216" s="17">
        <v>4.35</v>
      </c>
      <c r="M1216" s="17" t="s">
        <v>32</v>
      </c>
      <c r="N1216" s="17" t="s">
        <v>6878</v>
      </c>
      <c r="O1216" s="17" t="s">
        <v>6879</v>
      </c>
      <c r="P1216" s="17" t="s">
        <v>4202</v>
      </c>
      <c r="Q1216" s="17" t="s">
        <v>4202</v>
      </c>
      <c r="R1216" s="17" t="str">
        <f>VLOOKUP(O1216,'[5]2019年11月-2020年3月31新贷款人员'!$O$4:$R$66,4,FALSE)</f>
        <v>卢先进</v>
      </c>
      <c r="S1216" s="74" t="str">
        <f>VLOOKUP(O1216,'[5]2019年11月-2020年3月31新贷款人员'!$O$4:$S$66,5,FALSE)</f>
        <v>623059137803584407</v>
      </c>
      <c r="T1216" s="9"/>
    </row>
    <row r="1217" customHeight="1" spans="1:20">
      <c r="A1217" s="17">
        <v>1214</v>
      </c>
      <c r="B1217" s="17" t="s">
        <v>34</v>
      </c>
      <c r="C1217" s="17" t="s">
        <v>6880</v>
      </c>
      <c r="D1217" s="17" t="s">
        <v>1890</v>
      </c>
      <c r="E1217" s="17">
        <v>4.35</v>
      </c>
      <c r="F1217" s="19">
        <v>45364</v>
      </c>
      <c r="G1217" s="30">
        <v>20191206</v>
      </c>
      <c r="H1217" s="30">
        <v>20201206</v>
      </c>
      <c r="I1217" s="24">
        <v>635.852066666667</v>
      </c>
      <c r="J1217" s="30">
        <v>20200331</v>
      </c>
      <c r="K1217" s="17" t="s">
        <v>4199</v>
      </c>
      <c r="L1217" s="17">
        <v>4.35</v>
      </c>
      <c r="M1217" s="17" t="s">
        <v>32</v>
      </c>
      <c r="N1217" s="17" t="s">
        <v>6880</v>
      </c>
      <c r="O1217" s="17" t="s">
        <v>6881</v>
      </c>
      <c r="P1217" s="17" t="s">
        <v>4202</v>
      </c>
      <c r="Q1217" s="17" t="s">
        <v>4202</v>
      </c>
      <c r="R1217" s="17" t="str">
        <f>VLOOKUP(O1217,'[5]2019年11月-2020年3月31新贷款人员'!$O$4:$R$66,4,FALSE)</f>
        <v>吴乐义</v>
      </c>
      <c r="S1217" s="74" t="str">
        <f>VLOOKUP(O1217,'[5]2019年11月-2020年3月31新贷款人员'!$O$4:$S$66,5,FALSE)</f>
        <v>00000022503803786889</v>
      </c>
      <c r="T1217" s="9"/>
    </row>
    <row r="1218" customHeight="1" spans="1:20">
      <c r="A1218" s="17">
        <v>1215</v>
      </c>
      <c r="B1218" s="17" t="s">
        <v>34</v>
      </c>
      <c r="C1218" s="17" t="s">
        <v>6882</v>
      </c>
      <c r="D1218" s="17" t="s">
        <v>1891</v>
      </c>
      <c r="E1218" s="17">
        <v>4.35</v>
      </c>
      <c r="F1218" s="19">
        <v>46860</v>
      </c>
      <c r="G1218" s="30">
        <v>20191206</v>
      </c>
      <c r="H1218" s="30">
        <v>20201206</v>
      </c>
      <c r="I1218" s="24">
        <v>656.821</v>
      </c>
      <c r="J1218" s="30">
        <v>20200331</v>
      </c>
      <c r="K1218" s="17" t="s">
        <v>4199</v>
      </c>
      <c r="L1218" s="17">
        <v>4.35</v>
      </c>
      <c r="M1218" s="17" t="s">
        <v>32</v>
      </c>
      <c r="N1218" s="17" t="s">
        <v>6882</v>
      </c>
      <c r="O1218" s="17" t="s">
        <v>6883</v>
      </c>
      <c r="P1218" s="17" t="s">
        <v>4202</v>
      </c>
      <c r="Q1218" s="17" t="s">
        <v>4202</v>
      </c>
      <c r="R1218" s="17" t="str">
        <f>VLOOKUP(O1218,'[5]2019年11月-2020年3月31新贷款人员'!$O$4:$R$66,4,FALSE)</f>
        <v>潘登云</v>
      </c>
      <c r="S1218" s="17" t="str">
        <f>VLOOKUP(O1218,'[5]2019年11月-2020年3月31新贷款人员'!$O$4:$S$66,5,FALSE)</f>
        <v>623059137803566891</v>
      </c>
      <c r="T1218" s="9"/>
    </row>
    <row r="1219" customHeight="1" spans="1:20">
      <c r="A1219" s="17">
        <v>1216</v>
      </c>
      <c r="B1219" s="17" t="s">
        <v>34</v>
      </c>
      <c r="C1219" s="17" t="s">
        <v>6884</v>
      </c>
      <c r="D1219" s="17" t="s">
        <v>1892</v>
      </c>
      <c r="E1219" s="17">
        <v>4.35</v>
      </c>
      <c r="F1219" s="19">
        <v>47960</v>
      </c>
      <c r="G1219" s="30">
        <v>20191206</v>
      </c>
      <c r="H1219" s="30">
        <v>20201206</v>
      </c>
      <c r="I1219" s="24">
        <v>672.239333333333</v>
      </c>
      <c r="J1219" s="30">
        <v>20200331</v>
      </c>
      <c r="K1219" s="17" t="s">
        <v>4199</v>
      </c>
      <c r="L1219" s="17">
        <v>4.35</v>
      </c>
      <c r="M1219" s="17" t="s">
        <v>32</v>
      </c>
      <c r="N1219" s="17" t="s">
        <v>6884</v>
      </c>
      <c r="O1219" s="17" t="s">
        <v>6885</v>
      </c>
      <c r="P1219" s="17" t="s">
        <v>4202</v>
      </c>
      <c r="Q1219" s="17" t="s">
        <v>4202</v>
      </c>
      <c r="R1219" s="17" t="str">
        <f>VLOOKUP(O1219,'[5]2019年11月-2020年3月31新贷款人员'!$O$4:$R$66,4,FALSE)</f>
        <v>姜涛</v>
      </c>
      <c r="S1219" s="74" t="str">
        <f>VLOOKUP(O1219,'[5]2019年11月-2020年3月31新贷款人员'!$O$4:$S$66,5,FALSE)</f>
        <v>623059137803584662</v>
      </c>
      <c r="T1219" s="9"/>
    </row>
    <row r="1220" customHeight="1" spans="1:20">
      <c r="A1220" s="17">
        <v>1217</v>
      </c>
      <c r="B1220" s="17" t="s">
        <v>34</v>
      </c>
      <c r="C1220" s="17" t="s">
        <v>6886</v>
      </c>
      <c r="D1220" s="17" t="s">
        <v>1893</v>
      </c>
      <c r="E1220" s="17">
        <v>4.35</v>
      </c>
      <c r="F1220" s="19">
        <v>44924</v>
      </c>
      <c r="G1220" s="30">
        <v>20191206</v>
      </c>
      <c r="H1220" s="30">
        <v>20201206</v>
      </c>
      <c r="I1220" s="24">
        <v>629.684733333333</v>
      </c>
      <c r="J1220" s="30">
        <v>20200331</v>
      </c>
      <c r="K1220" s="17" t="s">
        <v>4199</v>
      </c>
      <c r="L1220" s="17">
        <v>4.35</v>
      </c>
      <c r="M1220" s="17" t="s">
        <v>32</v>
      </c>
      <c r="N1220" s="17" t="s">
        <v>6886</v>
      </c>
      <c r="O1220" s="17" t="s">
        <v>6887</v>
      </c>
      <c r="P1220" s="17" t="s">
        <v>4202</v>
      </c>
      <c r="Q1220" s="17" t="s">
        <v>4202</v>
      </c>
      <c r="R1220" s="17" t="str">
        <f>VLOOKUP(O1220,'[5]2019年11月-2020年3月31新贷款人员'!$O$4:$R$66,4,FALSE)</f>
        <v>刘欢</v>
      </c>
      <c r="S1220" s="74" t="str">
        <f>VLOOKUP(O1220,'[5]2019年11月-2020年3月31新贷款人员'!$O$4:$S$66,5,FALSE)</f>
        <v>623059137803293413</v>
      </c>
      <c r="T1220" s="9"/>
    </row>
    <row r="1221" customHeight="1" spans="1:20">
      <c r="A1221" s="17">
        <v>1218</v>
      </c>
      <c r="B1221" s="17" t="s">
        <v>34</v>
      </c>
      <c r="C1221" s="17" t="s">
        <v>6888</v>
      </c>
      <c r="D1221" s="17" t="s">
        <v>1894</v>
      </c>
      <c r="E1221" s="17">
        <v>4.35</v>
      </c>
      <c r="F1221" s="19">
        <v>48884</v>
      </c>
      <c r="G1221" s="30">
        <v>20191206</v>
      </c>
      <c r="H1221" s="30">
        <v>20201206</v>
      </c>
      <c r="I1221" s="24">
        <v>685.190733333333</v>
      </c>
      <c r="J1221" s="30">
        <v>20200331</v>
      </c>
      <c r="K1221" s="17" t="s">
        <v>4199</v>
      </c>
      <c r="L1221" s="17">
        <v>4.35</v>
      </c>
      <c r="M1221" s="17" t="s">
        <v>32</v>
      </c>
      <c r="N1221" s="17" t="s">
        <v>6888</v>
      </c>
      <c r="O1221" s="17" t="s">
        <v>6889</v>
      </c>
      <c r="P1221" s="17" t="s">
        <v>4202</v>
      </c>
      <c r="Q1221" s="17" t="s">
        <v>4202</v>
      </c>
      <c r="R1221" s="17" t="str">
        <f>VLOOKUP(O1221,'[5]2019年11月-2020年3月31新贷款人员'!$O$4:$R$66,4,FALSE)</f>
        <v>卢洪启</v>
      </c>
      <c r="S1221" s="74" t="str">
        <f>VLOOKUP(O1221,'[5]2019年11月-2020年3月31新贷款人员'!$O$4:$S$66,5,FALSE)</f>
        <v>623059137803585354</v>
      </c>
      <c r="T1221" s="9"/>
    </row>
    <row r="1222" customHeight="1" spans="1:20">
      <c r="A1222" s="17">
        <v>1219</v>
      </c>
      <c r="B1222" s="17" t="s">
        <v>34</v>
      </c>
      <c r="C1222" s="17" t="s">
        <v>6890</v>
      </c>
      <c r="D1222" s="17" t="s">
        <v>1895</v>
      </c>
      <c r="E1222" s="17">
        <v>4.35</v>
      </c>
      <c r="F1222" s="19">
        <v>48664</v>
      </c>
      <c r="G1222" s="30">
        <v>20191206</v>
      </c>
      <c r="H1222" s="30">
        <v>20201206</v>
      </c>
      <c r="I1222" s="24">
        <v>682.107066666667</v>
      </c>
      <c r="J1222" s="30">
        <v>20200331</v>
      </c>
      <c r="K1222" s="17" t="s">
        <v>4199</v>
      </c>
      <c r="L1222" s="17">
        <v>4.35</v>
      </c>
      <c r="M1222" s="17" t="s">
        <v>32</v>
      </c>
      <c r="N1222" s="17" t="s">
        <v>6890</v>
      </c>
      <c r="O1222" s="17" t="s">
        <v>6891</v>
      </c>
      <c r="P1222" s="17" t="s">
        <v>4202</v>
      </c>
      <c r="Q1222" s="17" t="s">
        <v>4202</v>
      </c>
      <c r="R1222" s="17" t="str">
        <f>VLOOKUP(O1222,'[5]2019年11月-2020年3月31新贷款人员'!$O$4:$R$66,4,FALSE)</f>
        <v>李广西</v>
      </c>
      <c r="S1222" s="74" t="str">
        <f>VLOOKUP(O1222,'[5]2019年11月-2020年3月31新贷款人员'!$O$4:$S$66,5,FALSE)</f>
        <v>00000022876433780889</v>
      </c>
      <c r="T1222" s="9"/>
    </row>
    <row r="1223" customHeight="1" spans="1:20">
      <c r="A1223" s="17">
        <v>1220</v>
      </c>
      <c r="B1223" s="17" t="s">
        <v>34</v>
      </c>
      <c r="C1223" s="17" t="s">
        <v>6717</v>
      </c>
      <c r="D1223" s="17" t="s">
        <v>1896</v>
      </c>
      <c r="E1223" s="17">
        <v>4.35</v>
      </c>
      <c r="F1223" s="19">
        <v>43516</v>
      </c>
      <c r="G1223" s="30">
        <v>20191206</v>
      </c>
      <c r="H1223" s="30">
        <v>20201206</v>
      </c>
      <c r="I1223" s="24">
        <v>609.949266666667</v>
      </c>
      <c r="J1223" s="30">
        <v>20200331</v>
      </c>
      <c r="K1223" s="17" t="s">
        <v>4199</v>
      </c>
      <c r="L1223" s="17">
        <v>4.35</v>
      </c>
      <c r="M1223" s="17" t="s">
        <v>32</v>
      </c>
      <c r="N1223" s="17" t="s">
        <v>6717</v>
      </c>
      <c r="O1223" s="17" t="s">
        <v>6892</v>
      </c>
      <c r="P1223" s="17" t="s">
        <v>4202</v>
      </c>
      <c r="Q1223" s="17" t="s">
        <v>4202</v>
      </c>
      <c r="R1223" s="17" t="str">
        <f>VLOOKUP(O1223,'[5]2019年11月-2020年3月31新贷款人员'!$O$4:$R$66,4,FALSE)</f>
        <v>张转运</v>
      </c>
      <c r="S1223" s="74" t="str">
        <f>VLOOKUP(O1223,'[5]2019年11月-2020年3月31新贷款人员'!$O$4:$S$66,5,FALSE)</f>
        <v>623059137803585347</v>
      </c>
      <c r="T1223" s="9"/>
    </row>
    <row r="1224" customHeight="1" spans="1:20">
      <c r="A1224" s="17">
        <v>1221</v>
      </c>
      <c r="B1224" s="17" t="s">
        <v>34</v>
      </c>
      <c r="C1224" s="17" t="s">
        <v>6847</v>
      </c>
      <c r="D1224" s="17" t="s">
        <v>1897</v>
      </c>
      <c r="E1224" s="17">
        <v>4.35</v>
      </c>
      <c r="F1224" s="19">
        <v>43956</v>
      </c>
      <c r="G1224" s="30">
        <v>20191206</v>
      </c>
      <c r="H1224" s="30">
        <v>20201206</v>
      </c>
      <c r="I1224" s="24">
        <v>616.1166</v>
      </c>
      <c r="J1224" s="30">
        <v>20200331</v>
      </c>
      <c r="K1224" s="17" t="s">
        <v>4199</v>
      </c>
      <c r="L1224" s="17">
        <v>4.35</v>
      </c>
      <c r="M1224" s="17" t="s">
        <v>32</v>
      </c>
      <c r="N1224" s="17" t="s">
        <v>6847</v>
      </c>
      <c r="O1224" s="17" t="s">
        <v>6893</v>
      </c>
      <c r="P1224" s="17" t="s">
        <v>4202</v>
      </c>
      <c r="Q1224" s="17" t="s">
        <v>4202</v>
      </c>
      <c r="R1224" s="17" t="str">
        <f>VLOOKUP(O1224,'[5]2019年11月-2020年3月31新贷款人员'!$O$4:$R$66,4,FALSE)</f>
        <v>张辉</v>
      </c>
      <c r="S1224" s="74" t="str">
        <f>VLOOKUP(O1224,'[5]2019年11月-2020年3月31新贷款人员'!$O$4:$S$66,5,FALSE)</f>
        <v>623059137802700640</v>
      </c>
      <c r="T1224" s="9"/>
    </row>
    <row r="1225" customHeight="1" spans="1:20">
      <c r="A1225" s="17">
        <v>1222</v>
      </c>
      <c r="B1225" s="17" t="s">
        <v>34</v>
      </c>
      <c r="C1225" s="17" t="s">
        <v>6849</v>
      </c>
      <c r="D1225" s="17" t="s">
        <v>1898</v>
      </c>
      <c r="E1225" s="17">
        <v>4.35</v>
      </c>
      <c r="F1225" s="19">
        <v>45740</v>
      </c>
      <c r="G1225" s="30">
        <v>20191206</v>
      </c>
      <c r="H1225" s="30">
        <v>20201206</v>
      </c>
      <c r="I1225" s="24">
        <v>641.122333333333</v>
      </c>
      <c r="J1225" s="30">
        <v>20200331</v>
      </c>
      <c r="K1225" s="17" t="s">
        <v>4199</v>
      </c>
      <c r="L1225" s="17">
        <v>4.35</v>
      </c>
      <c r="M1225" s="17" t="s">
        <v>32</v>
      </c>
      <c r="N1225" s="17" t="s">
        <v>6849</v>
      </c>
      <c r="O1225" s="17" t="s">
        <v>6894</v>
      </c>
      <c r="P1225" s="17" t="s">
        <v>4202</v>
      </c>
      <c r="Q1225" s="17" t="s">
        <v>4202</v>
      </c>
      <c r="R1225" s="17" t="str">
        <f>VLOOKUP(O1225,'[5]2019年11月-2020年3月31新贷款人员'!$O$4:$R$66,4,FALSE)</f>
        <v>王超</v>
      </c>
      <c r="S1225" s="74" t="str">
        <f>VLOOKUP(O1225,'[5]2019年11月-2020年3月31新贷款人员'!$O$4:$S$66,5,FALSE)</f>
        <v>623059137803584670</v>
      </c>
      <c r="T1225" s="9"/>
    </row>
    <row r="1226" customHeight="1" spans="1:20">
      <c r="A1226" s="17">
        <v>1223</v>
      </c>
      <c r="B1226" s="17" t="s">
        <v>34</v>
      </c>
      <c r="C1226" s="17" t="s">
        <v>6895</v>
      </c>
      <c r="D1226" s="17" t="s">
        <v>1899</v>
      </c>
      <c r="E1226" s="17">
        <v>4.35</v>
      </c>
      <c r="F1226" s="19">
        <v>48840</v>
      </c>
      <c r="G1226" s="30">
        <v>20191206</v>
      </c>
      <c r="H1226" s="30">
        <v>20201206</v>
      </c>
      <c r="I1226" s="24">
        <v>684.574</v>
      </c>
      <c r="J1226" s="30">
        <v>20200331</v>
      </c>
      <c r="K1226" s="17" t="s">
        <v>4199</v>
      </c>
      <c r="L1226" s="17">
        <v>4.35</v>
      </c>
      <c r="M1226" s="17" t="s">
        <v>32</v>
      </c>
      <c r="N1226" s="17" t="s">
        <v>6895</v>
      </c>
      <c r="O1226" s="17" t="s">
        <v>6896</v>
      </c>
      <c r="P1226" s="17" t="s">
        <v>4202</v>
      </c>
      <c r="Q1226" s="17" t="s">
        <v>4202</v>
      </c>
      <c r="R1226" s="17" t="str">
        <f>VLOOKUP(O1226,'[5]2019年11月-2020年3月31新贷款人员'!$O$4:$R$66,4,FALSE)</f>
        <v>孙华召</v>
      </c>
      <c r="S1226" s="74" t="str">
        <f>VLOOKUP(O1226,'[5]2019年11月-2020年3月31新贷款人员'!$O$4:$S$66,5,FALSE)</f>
        <v>00000022852583786889</v>
      </c>
      <c r="T1226" s="9"/>
    </row>
    <row r="1227" customHeight="1" spans="1:20">
      <c r="A1227" s="17">
        <v>1224</v>
      </c>
      <c r="B1227" s="17" t="s">
        <v>34</v>
      </c>
      <c r="C1227" s="17" t="s">
        <v>6882</v>
      </c>
      <c r="D1227" s="17" t="s">
        <v>1900</v>
      </c>
      <c r="E1227" s="17">
        <v>4.35</v>
      </c>
      <c r="F1227" s="19">
        <v>48180</v>
      </c>
      <c r="G1227" s="30">
        <v>20191206</v>
      </c>
      <c r="H1227" s="30">
        <v>20201206</v>
      </c>
      <c r="I1227" s="24">
        <v>675.323</v>
      </c>
      <c r="J1227" s="30">
        <v>20200331</v>
      </c>
      <c r="K1227" s="17" t="s">
        <v>4199</v>
      </c>
      <c r="L1227" s="17">
        <v>4.35</v>
      </c>
      <c r="M1227" s="17" t="s">
        <v>32</v>
      </c>
      <c r="N1227" s="17" t="s">
        <v>6882</v>
      </c>
      <c r="O1227" s="17" t="s">
        <v>6897</v>
      </c>
      <c r="P1227" s="17" t="s">
        <v>4202</v>
      </c>
      <c r="Q1227" s="17" t="s">
        <v>4202</v>
      </c>
      <c r="R1227" s="17" t="str">
        <f>VLOOKUP(O1227,'[5]2019年11月-2020年3月31新贷款人员'!$O$4:$R$66,4,FALSE)</f>
        <v>姜永清</v>
      </c>
      <c r="S1227" s="17" t="str">
        <f>VLOOKUP(O1227,'[5]2019年11月-2020年3月31新贷款人员'!$O$4:$S$66,5,FALSE)</f>
        <v>623059137803584415</v>
      </c>
      <c r="T1227" s="9"/>
    </row>
    <row r="1228" customHeight="1" spans="1:20">
      <c r="A1228" s="17">
        <v>1225</v>
      </c>
      <c r="B1228" s="17" t="s">
        <v>34</v>
      </c>
      <c r="C1228" s="17" t="s">
        <v>6895</v>
      </c>
      <c r="D1228" s="17" t="s">
        <v>1901</v>
      </c>
      <c r="E1228" s="17">
        <v>4.35</v>
      </c>
      <c r="F1228" s="19">
        <v>47520</v>
      </c>
      <c r="G1228" s="30">
        <v>20191206</v>
      </c>
      <c r="H1228" s="30">
        <v>20201206</v>
      </c>
      <c r="I1228" s="24">
        <v>666.072</v>
      </c>
      <c r="J1228" s="30">
        <v>20200331</v>
      </c>
      <c r="K1228" s="17" t="s">
        <v>4199</v>
      </c>
      <c r="L1228" s="17">
        <v>4.35</v>
      </c>
      <c r="M1228" s="17" t="s">
        <v>32</v>
      </c>
      <c r="N1228" s="17" t="s">
        <v>6895</v>
      </c>
      <c r="O1228" s="17" t="s">
        <v>6898</v>
      </c>
      <c r="P1228" s="17" t="s">
        <v>4202</v>
      </c>
      <c r="Q1228" s="17" t="s">
        <v>4202</v>
      </c>
      <c r="R1228" s="17" t="str">
        <f>VLOOKUP(O1228,'[5]2019年11月-2020年3月31新贷款人员'!$O$4:$R$66,4,FALSE)</f>
        <v>孙晓飞</v>
      </c>
      <c r="S1228" s="74" t="str">
        <f>VLOOKUP(O1228,'[5]2019年11月-2020年3月31新贷款人员'!$O$4:$S$66,5,FALSE)</f>
        <v>623059137803584449</v>
      </c>
      <c r="T1228" s="9"/>
    </row>
    <row r="1229" customHeight="1" spans="1:20">
      <c r="A1229" s="17">
        <v>1226</v>
      </c>
      <c r="B1229" s="17" t="s">
        <v>34</v>
      </c>
      <c r="C1229" s="17" t="s">
        <v>6899</v>
      </c>
      <c r="D1229" s="17" t="s">
        <v>1902</v>
      </c>
      <c r="E1229" s="17">
        <v>4.35</v>
      </c>
      <c r="F1229" s="19">
        <v>45056</v>
      </c>
      <c r="G1229" s="30">
        <v>20191207</v>
      </c>
      <c r="H1229" s="30">
        <v>20201207</v>
      </c>
      <c r="I1229" s="24">
        <v>626.090666666667</v>
      </c>
      <c r="J1229" s="30">
        <v>20200331</v>
      </c>
      <c r="K1229" s="17" t="s">
        <v>4199</v>
      </c>
      <c r="L1229" s="17">
        <v>4.35</v>
      </c>
      <c r="M1229" s="17" t="s">
        <v>32</v>
      </c>
      <c r="N1229" s="17" t="s">
        <v>6899</v>
      </c>
      <c r="O1229" s="17" t="s">
        <v>6900</v>
      </c>
      <c r="P1229" s="17" t="s">
        <v>4202</v>
      </c>
      <c r="Q1229" s="17" t="s">
        <v>4202</v>
      </c>
      <c r="R1229" s="17" t="str">
        <f>VLOOKUP(O1229,'[5]2019年11月-2020年3月31新贷款人员'!$O$4:$R$66,4,FALSE)</f>
        <v>张东文</v>
      </c>
      <c r="S1229" s="17" t="str">
        <f>VLOOKUP(O1229,'[5]2019年11月-2020年3月31新贷款人员'!$O$4:$S$66,5,FALSE)</f>
        <v>623059137801775932</v>
      </c>
      <c r="T1229" s="9"/>
    </row>
    <row r="1230" customHeight="1" spans="1:20">
      <c r="A1230" s="17">
        <v>1227</v>
      </c>
      <c r="B1230" s="17" t="s">
        <v>23</v>
      </c>
      <c r="C1230" s="17" t="s">
        <v>6901</v>
      </c>
      <c r="D1230" s="42" t="s">
        <v>426</v>
      </c>
      <c r="E1230" s="17">
        <v>4.35</v>
      </c>
      <c r="F1230" s="19">
        <v>5000</v>
      </c>
      <c r="G1230" s="30">
        <v>20200314</v>
      </c>
      <c r="H1230" s="30">
        <v>20210314</v>
      </c>
      <c r="I1230" s="17">
        <v>10.27</v>
      </c>
      <c r="J1230" s="30">
        <v>20200331</v>
      </c>
      <c r="K1230" s="17" t="s">
        <v>4199</v>
      </c>
      <c r="L1230" s="17">
        <v>4.35</v>
      </c>
      <c r="M1230" s="17" t="s">
        <v>150</v>
      </c>
      <c r="N1230" s="17" t="s">
        <v>6902</v>
      </c>
      <c r="O1230" s="17" t="s">
        <v>6903</v>
      </c>
      <c r="P1230" s="17" t="s">
        <v>4202</v>
      </c>
      <c r="Q1230" s="17" t="s">
        <v>4202</v>
      </c>
      <c r="R1230" s="17" t="str">
        <f>VLOOKUP(O1230,[16]Sheet1!$O$4:$R$104,4,FALSE)</f>
        <v>龚满仓</v>
      </c>
      <c r="S1230" s="17" t="str">
        <f>VLOOKUP(O1230,[16]Sheet1!$O$4:$S$104,5,FALSE)</f>
        <v>623059137803220366</v>
      </c>
      <c r="T1230" s="9"/>
    </row>
    <row r="1231" customHeight="1" spans="1:20">
      <c r="A1231" s="17">
        <v>1228</v>
      </c>
      <c r="B1231" s="17" t="s">
        <v>23</v>
      </c>
      <c r="C1231" s="17" t="s">
        <v>6717</v>
      </c>
      <c r="D1231" s="42" t="s">
        <v>2783</v>
      </c>
      <c r="E1231" s="17">
        <v>4.35</v>
      </c>
      <c r="F1231" s="19">
        <v>5000</v>
      </c>
      <c r="G1231" s="30">
        <v>20200314</v>
      </c>
      <c r="H1231" s="30">
        <v>20210314</v>
      </c>
      <c r="I1231" s="17">
        <v>10.27</v>
      </c>
      <c r="J1231" s="30">
        <v>20200331</v>
      </c>
      <c r="K1231" s="17" t="s">
        <v>4199</v>
      </c>
      <c r="L1231" s="17">
        <v>4.35</v>
      </c>
      <c r="M1231" s="17" t="s">
        <v>22</v>
      </c>
      <c r="N1231" s="17" t="s">
        <v>6904</v>
      </c>
      <c r="O1231" s="17" t="s">
        <v>6905</v>
      </c>
      <c r="P1231" s="17" t="s">
        <v>4202</v>
      </c>
      <c r="Q1231" s="17" t="s">
        <v>4202</v>
      </c>
      <c r="R1231" s="17" t="str">
        <f>VLOOKUP(O1231,[16]Sheet1!$O$4:$R$104,4,FALSE)</f>
        <v>张培体</v>
      </c>
      <c r="S1231" s="17" t="str">
        <f>VLOOKUP(O1231,[16]Sheet1!$O$4:$S$104,5,FALSE)</f>
        <v>623059137802631704</v>
      </c>
      <c r="T1231" s="9"/>
    </row>
    <row r="1232" customHeight="1" spans="1:20">
      <c r="A1232" s="17">
        <v>1229</v>
      </c>
      <c r="B1232" s="17" t="s">
        <v>23</v>
      </c>
      <c r="C1232" s="17" t="s">
        <v>6717</v>
      </c>
      <c r="D1232" s="42" t="s">
        <v>2784</v>
      </c>
      <c r="E1232" s="17">
        <v>4.35</v>
      </c>
      <c r="F1232" s="19">
        <v>10000</v>
      </c>
      <c r="G1232" s="30">
        <v>20200314</v>
      </c>
      <c r="H1232" s="30">
        <v>20210314</v>
      </c>
      <c r="I1232" s="17">
        <v>20.54</v>
      </c>
      <c r="J1232" s="30">
        <v>20200331</v>
      </c>
      <c r="K1232" s="17" t="s">
        <v>4199</v>
      </c>
      <c r="L1232" s="17">
        <v>4.35</v>
      </c>
      <c r="M1232" s="17" t="s">
        <v>150</v>
      </c>
      <c r="N1232" s="17" t="s">
        <v>6904</v>
      </c>
      <c r="O1232" s="17" t="s">
        <v>6906</v>
      </c>
      <c r="P1232" s="17" t="s">
        <v>4202</v>
      </c>
      <c r="Q1232" s="17" t="s">
        <v>4202</v>
      </c>
      <c r="R1232" s="17" t="str">
        <f>VLOOKUP(O1232,[16]Sheet1!$O$4:$R$104,4,FALSE)</f>
        <v>刘翠芝</v>
      </c>
      <c r="S1232" s="17" t="str">
        <f>VLOOKUP(O1232,[16]Sheet1!$O$4:$S$104,5,FALSE)</f>
        <v>37813012900005528</v>
      </c>
      <c r="T1232" s="9"/>
    </row>
    <row r="1233" customHeight="1" spans="1:20">
      <c r="A1233" s="17">
        <v>1230</v>
      </c>
      <c r="B1233" s="17" t="s">
        <v>23</v>
      </c>
      <c r="C1233" s="17" t="s">
        <v>6901</v>
      </c>
      <c r="D1233" s="42" t="s">
        <v>2785</v>
      </c>
      <c r="E1233" s="17">
        <v>4.35</v>
      </c>
      <c r="F1233" s="19">
        <v>5000</v>
      </c>
      <c r="G1233" s="30">
        <v>20200316</v>
      </c>
      <c r="H1233" s="30">
        <v>20210316</v>
      </c>
      <c r="I1233" s="17">
        <v>9.06</v>
      </c>
      <c r="J1233" s="30">
        <v>20200331</v>
      </c>
      <c r="K1233" s="17" t="s">
        <v>4199</v>
      </c>
      <c r="L1233" s="17">
        <v>4.35</v>
      </c>
      <c r="M1233" s="17" t="s">
        <v>361</v>
      </c>
      <c r="N1233" s="17" t="s">
        <v>6902</v>
      </c>
      <c r="O1233" s="74" t="s">
        <v>6907</v>
      </c>
      <c r="P1233" s="17" t="s">
        <v>4202</v>
      </c>
      <c r="Q1233" s="17" t="s">
        <v>4202</v>
      </c>
      <c r="R1233" s="17" t="str">
        <f>VLOOKUP(O1233,[16]Sheet1!$O$4:$R$104,4,FALSE)</f>
        <v>刘东红</v>
      </c>
      <c r="S1233" s="17" t="str">
        <f>VLOOKUP(O1233,[16]Sheet1!$O$4:$S$104,5,FALSE)</f>
        <v>622991137801286974</v>
      </c>
      <c r="T1233" s="9"/>
    </row>
    <row r="1234" customHeight="1" spans="1:20">
      <c r="A1234" s="17">
        <v>1231</v>
      </c>
      <c r="B1234" s="17" t="s">
        <v>23</v>
      </c>
      <c r="C1234" s="17" t="s">
        <v>6901</v>
      </c>
      <c r="D1234" s="42" t="s">
        <v>2786</v>
      </c>
      <c r="E1234" s="17">
        <v>4.35</v>
      </c>
      <c r="F1234" s="19">
        <v>5000</v>
      </c>
      <c r="G1234" s="30">
        <v>20200316</v>
      </c>
      <c r="H1234" s="30">
        <v>20210316</v>
      </c>
      <c r="I1234" s="17">
        <v>9.06</v>
      </c>
      <c r="J1234" s="30">
        <v>20200331</v>
      </c>
      <c r="K1234" s="17" t="s">
        <v>4199</v>
      </c>
      <c r="L1234" s="17">
        <v>4.35</v>
      </c>
      <c r="M1234" s="17" t="s">
        <v>150</v>
      </c>
      <c r="N1234" s="17" t="s">
        <v>6902</v>
      </c>
      <c r="O1234" s="17" t="s">
        <v>6908</v>
      </c>
      <c r="P1234" s="17" t="s">
        <v>4202</v>
      </c>
      <c r="Q1234" s="17" t="s">
        <v>4202</v>
      </c>
      <c r="R1234" s="17" t="str">
        <f>VLOOKUP(O1234,[16]Sheet1!$O$4:$R$104,4,FALSE)</f>
        <v>吴新荣</v>
      </c>
      <c r="S1234" s="17" t="str">
        <f>VLOOKUP(O1234,[16]Sheet1!$O$4:$S$104,5,FALSE)</f>
        <v>37813022500003535</v>
      </c>
      <c r="T1234" s="9"/>
    </row>
    <row r="1235" customHeight="1" spans="1:20">
      <c r="A1235" s="17">
        <v>1232</v>
      </c>
      <c r="B1235" s="17" t="s">
        <v>23</v>
      </c>
      <c r="C1235" s="17" t="s">
        <v>6717</v>
      </c>
      <c r="D1235" s="42" t="s">
        <v>2787</v>
      </c>
      <c r="E1235" s="17">
        <v>4.35</v>
      </c>
      <c r="F1235" s="19">
        <v>10000</v>
      </c>
      <c r="G1235" s="30">
        <v>20200316</v>
      </c>
      <c r="H1235" s="30">
        <v>20210316</v>
      </c>
      <c r="I1235" s="17">
        <v>18.13</v>
      </c>
      <c r="J1235" s="30">
        <v>20200331</v>
      </c>
      <c r="K1235" s="17" t="s">
        <v>4199</v>
      </c>
      <c r="L1235" s="17">
        <v>4.35</v>
      </c>
      <c r="M1235" s="17" t="s">
        <v>150</v>
      </c>
      <c r="N1235" s="17" t="s">
        <v>6909</v>
      </c>
      <c r="O1235" s="17" t="s">
        <v>6910</v>
      </c>
      <c r="P1235" s="17" t="s">
        <v>4202</v>
      </c>
      <c r="Q1235" s="17" t="s">
        <v>4202</v>
      </c>
      <c r="R1235" s="17" t="str">
        <f>VLOOKUP(O1235,[16]Sheet1!$O$4:$R$104,4,FALSE)</f>
        <v>赵文超</v>
      </c>
      <c r="S1235" s="17" t="str">
        <f>VLOOKUP(O1235,[16]Sheet1!$O$4:$S$104,5,FALSE)</f>
        <v>623059137803484517</v>
      </c>
      <c r="T1235" s="9"/>
    </row>
    <row r="1236" customHeight="1" spans="1:20">
      <c r="A1236" s="17">
        <v>1233</v>
      </c>
      <c r="B1236" s="17" t="s">
        <v>23</v>
      </c>
      <c r="C1236" s="17" t="s">
        <v>6911</v>
      </c>
      <c r="D1236" s="17" t="s">
        <v>2788</v>
      </c>
      <c r="E1236" s="17">
        <v>4.35</v>
      </c>
      <c r="F1236" s="19">
        <v>8000</v>
      </c>
      <c r="G1236" s="30">
        <v>20200318</v>
      </c>
      <c r="H1236" s="30">
        <v>20210318</v>
      </c>
      <c r="I1236" s="17">
        <v>12.57</v>
      </c>
      <c r="J1236" s="30">
        <v>20200331</v>
      </c>
      <c r="K1236" s="17" t="s">
        <v>4199</v>
      </c>
      <c r="L1236" s="17">
        <v>4.35</v>
      </c>
      <c r="M1236" s="17" t="s">
        <v>150</v>
      </c>
      <c r="N1236" s="17" t="s">
        <v>6912</v>
      </c>
      <c r="O1236" s="17" t="s">
        <v>6913</v>
      </c>
      <c r="P1236" s="17" t="s">
        <v>4202</v>
      </c>
      <c r="Q1236" s="17" t="s">
        <v>4202</v>
      </c>
      <c r="R1236" s="17" t="str">
        <f>VLOOKUP(O1236,[16]Sheet1!$O$4:$R$104,4,FALSE)</f>
        <v>欧立建</v>
      </c>
      <c r="S1236" s="74" t="str">
        <f>VLOOKUP(O1236,[16]Sheet1!$O$4:$S$104,5,FALSE)</f>
        <v>623059137801327940</v>
      </c>
      <c r="T1236" s="9"/>
    </row>
    <row r="1237" customHeight="1" spans="1:20">
      <c r="A1237" s="17">
        <v>1234</v>
      </c>
      <c r="B1237" s="17" t="s">
        <v>23</v>
      </c>
      <c r="C1237" s="17" t="s">
        <v>6911</v>
      </c>
      <c r="D1237" s="17" t="s">
        <v>2789</v>
      </c>
      <c r="E1237" s="17">
        <v>4.35</v>
      </c>
      <c r="F1237" s="19">
        <v>20000</v>
      </c>
      <c r="G1237" s="30">
        <v>20200318</v>
      </c>
      <c r="H1237" s="30">
        <v>20210318</v>
      </c>
      <c r="I1237" s="17">
        <v>31.42</v>
      </c>
      <c r="J1237" s="30">
        <v>20200331</v>
      </c>
      <c r="K1237" s="17" t="s">
        <v>4199</v>
      </c>
      <c r="L1237" s="17">
        <v>4.35</v>
      </c>
      <c r="M1237" s="17" t="s">
        <v>150</v>
      </c>
      <c r="N1237" s="17" t="s">
        <v>6912</v>
      </c>
      <c r="O1237" s="17" t="s">
        <v>6914</v>
      </c>
      <c r="P1237" s="17" t="s">
        <v>4202</v>
      </c>
      <c r="Q1237" s="17" t="s">
        <v>4202</v>
      </c>
      <c r="R1237" s="17" t="str">
        <f>VLOOKUP(O1237,[16]Sheet1!$O$4:$R$104,4,FALSE)</f>
        <v>欧新兵</v>
      </c>
      <c r="S1237" s="74" t="str">
        <f>VLOOKUP(O1237,[16]Sheet1!$O$4:$S$104,5,FALSE)</f>
        <v>623059137803753812</v>
      </c>
      <c r="T1237" s="9"/>
    </row>
    <row r="1238" customHeight="1" spans="1:20">
      <c r="A1238" s="17">
        <v>1235</v>
      </c>
      <c r="B1238" s="17" t="s">
        <v>23</v>
      </c>
      <c r="C1238" s="17" t="s">
        <v>6911</v>
      </c>
      <c r="D1238" s="17" t="s">
        <v>2790</v>
      </c>
      <c r="E1238" s="17">
        <v>4.35</v>
      </c>
      <c r="F1238" s="19">
        <v>30000</v>
      </c>
      <c r="G1238" s="30">
        <v>20200318</v>
      </c>
      <c r="H1238" s="30">
        <v>20210318</v>
      </c>
      <c r="I1238" s="17">
        <v>47.13</v>
      </c>
      <c r="J1238" s="30">
        <v>20200331</v>
      </c>
      <c r="K1238" s="17" t="s">
        <v>4199</v>
      </c>
      <c r="L1238" s="17">
        <v>4.35</v>
      </c>
      <c r="M1238" s="17" t="s">
        <v>150</v>
      </c>
      <c r="N1238" s="17" t="s">
        <v>6912</v>
      </c>
      <c r="O1238" s="17" t="s">
        <v>6915</v>
      </c>
      <c r="P1238" s="17" t="s">
        <v>4202</v>
      </c>
      <c r="Q1238" s="17" t="s">
        <v>4202</v>
      </c>
      <c r="R1238" s="17" t="str">
        <f>VLOOKUP(O1238,[16]Sheet1!$O$4:$R$104,4,FALSE)</f>
        <v>唐卫</v>
      </c>
      <c r="S1238" s="74" t="str">
        <f>VLOOKUP(O1238,[16]Sheet1!$O$4:$S$104,5,FALSE)</f>
        <v>623059137802219500</v>
      </c>
      <c r="T1238" s="9"/>
    </row>
    <row r="1239" customHeight="1" spans="1:20">
      <c r="A1239" s="17">
        <v>1236</v>
      </c>
      <c r="B1239" s="17" t="s">
        <v>23</v>
      </c>
      <c r="C1239" s="17" t="s">
        <v>6916</v>
      </c>
      <c r="D1239" s="17" t="s">
        <v>2791</v>
      </c>
      <c r="E1239" s="17">
        <v>4.35</v>
      </c>
      <c r="F1239" s="19">
        <v>20000</v>
      </c>
      <c r="G1239" s="30">
        <v>20200319</v>
      </c>
      <c r="H1239" s="30">
        <v>20210319</v>
      </c>
      <c r="I1239" s="17">
        <v>29</v>
      </c>
      <c r="J1239" s="30">
        <v>20200331</v>
      </c>
      <c r="K1239" s="17" t="s">
        <v>4199</v>
      </c>
      <c r="L1239" s="17">
        <v>4.35</v>
      </c>
      <c r="M1239" s="17" t="s">
        <v>22</v>
      </c>
      <c r="N1239" s="17" t="s">
        <v>6917</v>
      </c>
      <c r="O1239" s="17" t="s">
        <v>6918</v>
      </c>
      <c r="P1239" s="17" t="s">
        <v>4202</v>
      </c>
      <c r="Q1239" s="17" t="s">
        <v>4202</v>
      </c>
      <c r="R1239" s="17" t="str">
        <f>VLOOKUP(O1239,[16]Sheet1!$O$4:$R$104,4,FALSE)</f>
        <v>李翠灵</v>
      </c>
      <c r="S1239" s="17" t="str">
        <f>VLOOKUP(O1239,[16]Sheet1!$O$4:$S$104,5,FALSE)</f>
        <v>623059137802273093</v>
      </c>
      <c r="T1239" s="9"/>
    </row>
    <row r="1240" customHeight="1" spans="1:20">
      <c r="A1240" s="17">
        <v>1237</v>
      </c>
      <c r="B1240" s="31" t="s">
        <v>258</v>
      </c>
      <c r="C1240" s="17" t="s">
        <v>6919</v>
      </c>
      <c r="D1240" s="42" t="s">
        <v>2792</v>
      </c>
      <c r="E1240" s="17">
        <v>4.35</v>
      </c>
      <c r="F1240" s="19">
        <v>8000</v>
      </c>
      <c r="G1240" s="30">
        <v>20200326</v>
      </c>
      <c r="H1240" s="30">
        <v>20210326</v>
      </c>
      <c r="I1240" s="17">
        <v>4.83</v>
      </c>
      <c r="J1240" s="30">
        <v>20200331</v>
      </c>
      <c r="K1240" s="17" t="s">
        <v>4199</v>
      </c>
      <c r="L1240" s="17">
        <v>4.35</v>
      </c>
      <c r="M1240" s="17" t="s">
        <v>361</v>
      </c>
      <c r="N1240" s="17" t="s">
        <v>6920</v>
      </c>
      <c r="O1240" s="17" t="s">
        <v>6921</v>
      </c>
      <c r="P1240" s="17" t="s">
        <v>4202</v>
      </c>
      <c r="Q1240" s="17" t="s">
        <v>4202</v>
      </c>
      <c r="R1240" s="17" t="str">
        <f>VLOOKUP(O1240,'[13]2019年11月-2020年3月31新贷款人员'!$O$4:$R$56,4,FALSE)</f>
        <v>刘军义</v>
      </c>
      <c r="S1240" s="74" t="str">
        <f>VLOOKUP(O1240,'[13]2019年11月-2020年3月31新贷款人员'!$O$4:$S$56,5,FALSE)</f>
        <v>00000025749743781889</v>
      </c>
      <c r="T1240" s="9"/>
    </row>
    <row r="1241" customHeight="1" spans="1:20">
      <c r="A1241" s="17">
        <v>1238</v>
      </c>
      <c r="B1241" s="31" t="s">
        <v>258</v>
      </c>
      <c r="C1241" s="17" t="s">
        <v>6922</v>
      </c>
      <c r="D1241" s="42" t="s">
        <v>2793</v>
      </c>
      <c r="E1241" s="17">
        <v>4.35</v>
      </c>
      <c r="F1241" s="19">
        <v>10000</v>
      </c>
      <c r="G1241" s="30">
        <v>20200326</v>
      </c>
      <c r="H1241" s="30">
        <v>20210326</v>
      </c>
      <c r="I1241" s="17">
        <v>6.04</v>
      </c>
      <c r="J1241" s="30">
        <v>20200331</v>
      </c>
      <c r="K1241" s="17" t="s">
        <v>4199</v>
      </c>
      <c r="L1241" s="17">
        <v>4.35</v>
      </c>
      <c r="M1241" s="17" t="s">
        <v>383</v>
      </c>
      <c r="N1241" s="17" t="s">
        <v>6923</v>
      </c>
      <c r="O1241" s="17" t="s">
        <v>6924</v>
      </c>
      <c r="P1241" s="17" t="s">
        <v>4202</v>
      </c>
      <c r="Q1241" s="17" t="s">
        <v>4202</v>
      </c>
      <c r="R1241" s="17" t="str">
        <f>VLOOKUP(O1241,'[13]2019年11月-2020年3月31新贷款人员'!$O$4:$R$56,4,FALSE)</f>
        <v>吕美英</v>
      </c>
      <c r="S1241" s="74" t="str">
        <f>VLOOKUP(O1241,'[13]2019年11月-2020年3月31新贷款人员'!$O$4:$S$56,5,FALSE)</f>
        <v>623059137801190405</v>
      </c>
      <c r="T1241" s="9"/>
    </row>
    <row r="1242" customHeight="1" spans="1:20">
      <c r="A1242" s="17">
        <v>1239</v>
      </c>
      <c r="B1242" s="17" t="s">
        <v>23</v>
      </c>
      <c r="C1242" s="17" t="s">
        <v>6901</v>
      </c>
      <c r="D1242" s="42" t="s">
        <v>2794</v>
      </c>
      <c r="E1242" s="17">
        <v>4.35</v>
      </c>
      <c r="F1242" s="19">
        <v>10000</v>
      </c>
      <c r="G1242" s="30">
        <v>20200326</v>
      </c>
      <c r="H1242" s="30">
        <v>20210326</v>
      </c>
      <c r="I1242" s="17">
        <v>6.04</v>
      </c>
      <c r="J1242" s="30">
        <v>20200331</v>
      </c>
      <c r="K1242" s="17" t="s">
        <v>4199</v>
      </c>
      <c r="L1242" s="17">
        <v>4.35</v>
      </c>
      <c r="M1242" s="17" t="s">
        <v>27</v>
      </c>
      <c r="N1242" s="17" t="s">
        <v>6902</v>
      </c>
      <c r="O1242" s="17" t="s">
        <v>6925</v>
      </c>
      <c r="P1242" s="17" t="s">
        <v>4202</v>
      </c>
      <c r="Q1242" s="17" t="s">
        <v>4202</v>
      </c>
      <c r="R1242" s="17" t="str">
        <f>VLOOKUP(O1242,[16]Sheet1!$O$4:$R$104,4,FALSE)</f>
        <v>周翠平</v>
      </c>
      <c r="S1242" s="17" t="str">
        <f>VLOOKUP(O1242,[16]Sheet1!$O$4:$S$104,5,FALSE)</f>
        <v>623059137802216324</v>
      </c>
      <c r="T1242" s="9"/>
    </row>
    <row r="1243" customHeight="1" spans="1:20">
      <c r="A1243" s="17">
        <v>1240</v>
      </c>
      <c r="B1243" s="31" t="s">
        <v>258</v>
      </c>
      <c r="C1243" s="17" t="s">
        <v>6926</v>
      </c>
      <c r="D1243" s="42" t="s">
        <v>2795</v>
      </c>
      <c r="E1243" s="17">
        <v>4.35</v>
      </c>
      <c r="F1243" s="19">
        <v>10000</v>
      </c>
      <c r="G1243" s="30">
        <v>20200326</v>
      </c>
      <c r="H1243" s="30">
        <v>20210326</v>
      </c>
      <c r="I1243" s="17">
        <v>6.04</v>
      </c>
      <c r="J1243" s="30">
        <v>20200331</v>
      </c>
      <c r="K1243" s="17" t="s">
        <v>4199</v>
      </c>
      <c r="L1243" s="17">
        <v>4.35</v>
      </c>
      <c r="M1243" s="17" t="s">
        <v>2796</v>
      </c>
      <c r="N1243" s="17" t="s">
        <v>6927</v>
      </c>
      <c r="O1243" s="17" t="s">
        <v>6928</v>
      </c>
      <c r="P1243" s="17" t="s">
        <v>4202</v>
      </c>
      <c r="Q1243" s="17" t="s">
        <v>4202</v>
      </c>
      <c r="R1243" s="17" t="str">
        <f>VLOOKUP(O1243,'[13]2019年11月-2020年3月31新贷款人员'!$O$4:$R$56,4,FALSE)</f>
        <v>陈立红</v>
      </c>
      <c r="S1243" s="74" t="str">
        <f>VLOOKUP(O1243,'[13]2019年11月-2020年3月31新贷款人员'!$O$4:$S$56,5,FALSE)</f>
        <v>623059137801225789</v>
      </c>
      <c r="T1243" s="9"/>
    </row>
    <row r="1244" customHeight="1" spans="1:20">
      <c r="A1244" s="17">
        <v>1241</v>
      </c>
      <c r="B1244" s="31" t="s">
        <v>258</v>
      </c>
      <c r="C1244" s="17" t="s">
        <v>6526</v>
      </c>
      <c r="D1244" s="42" t="s">
        <v>2797</v>
      </c>
      <c r="E1244" s="17">
        <v>4.35</v>
      </c>
      <c r="F1244" s="19">
        <v>15000</v>
      </c>
      <c r="G1244" s="30">
        <v>20200326</v>
      </c>
      <c r="H1244" s="30">
        <v>20210326</v>
      </c>
      <c r="I1244" s="17">
        <v>9.06</v>
      </c>
      <c r="J1244" s="30">
        <v>20200331</v>
      </c>
      <c r="K1244" s="17" t="s">
        <v>4199</v>
      </c>
      <c r="L1244" s="17">
        <v>4.35</v>
      </c>
      <c r="M1244" s="17" t="s">
        <v>2796</v>
      </c>
      <c r="N1244" s="17" t="s">
        <v>6929</v>
      </c>
      <c r="O1244" s="17" t="s">
        <v>6930</v>
      </c>
      <c r="P1244" s="17" t="s">
        <v>4202</v>
      </c>
      <c r="Q1244" s="17" t="s">
        <v>4202</v>
      </c>
      <c r="R1244" s="17" t="str">
        <f>VLOOKUP(O1244,'[13]2019年11月-2020年3月31新贷款人员'!$O$4:$R$56,4,FALSE)</f>
        <v>王立华</v>
      </c>
      <c r="S1244" s="74" t="str">
        <f>VLOOKUP(O1244,'[13]2019年11月-2020年3月31新贷款人员'!$O$4:$S$56,5,FALSE)</f>
        <v>623059137800857111</v>
      </c>
      <c r="T1244" s="9"/>
    </row>
    <row r="1245" customHeight="1" spans="1:20">
      <c r="A1245" s="17">
        <v>1242</v>
      </c>
      <c r="B1245" s="17" t="s">
        <v>23</v>
      </c>
      <c r="C1245" s="17" t="s">
        <v>6931</v>
      </c>
      <c r="D1245" s="17" t="s">
        <v>2798</v>
      </c>
      <c r="E1245" s="17">
        <v>4.35</v>
      </c>
      <c r="F1245" s="19">
        <v>10000</v>
      </c>
      <c r="G1245" s="30">
        <v>20200327</v>
      </c>
      <c r="H1245" s="30">
        <v>20210327</v>
      </c>
      <c r="I1245" s="17">
        <v>4.83</v>
      </c>
      <c r="J1245" s="30">
        <v>20200331</v>
      </c>
      <c r="K1245" s="17" t="s">
        <v>4199</v>
      </c>
      <c r="L1245" s="17">
        <v>4.35</v>
      </c>
      <c r="M1245" s="17" t="s">
        <v>27</v>
      </c>
      <c r="N1245" s="17" t="s">
        <v>6932</v>
      </c>
      <c r="O1245" s="17" t="s">
        <v>6933</v>
      </c>
      <c r="P1245" s="17" t="s">
        <v>4202</v>
      </c>
      <c r="Q1245" s="17" t="s">
        <v>4202</v>
      </c>
      <c r="R1245" s="17" t="str">
        <f>VLOOKUP(O1245,[16]Sheet1!$O$4:$R$104,4,FALSE)</f>
        <v>范俊才</v>
      </c>
      <c r="S1245" s="17" t="str">
        <f>VLOOKUP(O1245,[16]Sheet1!$O$4:$S$104,5,FALSE)</f>
        <v>623059137800053505</v>
      </c>
      <c r="T1245" s="9"/>
    </row>
    <row r="1246" customHeight="1" spans="1:20">
      <c r="A1246" s="17">
        <v>1243</v>
      </c>
      <c r="B1246" s="17" t="s">
        <v>23</v>
      </c>
      <c r="C1246" s="17" t="s">
        <v>6931</v>
      </c>
      <c r="D1246" s="17" t="s">
        <v>2799</v>
      </c>
      <c r="E1246" s="17">
        <v>4.35</v>
      </c>
      <c r="F1246" s="19">
        <v>5000</v>
      </c>
      <c r="G1246" s="30">
        <v>20200327</v>
      </c>
      <c r="H1246" s="30">
        <v>20210327</v>
      </c>
      <c r="I1246" s="17">
        <v>2.42</v>
      </c>
      <c r="J1246" s="30">
        <v>20200331</v>
      </c>
      <c r="K1246" s="17" t="s">
        <v>4199</v>
      </c>
      <c r="L1246" s="17">
        <v>4.35</v>
      </c>
      <c r="M1246" s="17" t="s">
        <v>27</v>
      </c>
      <c r="N1246" s="17" t="s">
        <v>6932</v>
      </c>
      <c r="O1246" s="17" t="s">
        <v>6934</v>
      </c>
      <c r="P1246" s="17" t="s">
        <v>4202</v>
      </c>
      <c r="Q1246" s="17" t="s">
        <v>4202</v>
      </c>
      <c r="R1246" s="17" t="str">
        <f>VLOOKUP(O1246,[16]Sheet1!$O$4:$R$104,4,FALSE)</f>
        <v>鞠秀荣</v>
      </c>
      <c r="S1246" s="17" t="str">
        <f>VLOOKUP(O1246,[16]Sheet1!$O$4:$S$104,5,FALSE)</f>
        <v>37813002400002269</v>
      </c>
      <c r="T1246" s="9"/>
    </row>
    <row r="1247" customHeight="1" spans="1:20">
      <c r="A1247" s="17">
        <v>1244</v>
      </c>
      <c r="B1247" s="17" t="s">
        <v>23</v>
      </c>
      <c r="C1247" s="17" t="s">
        <v>6931</v>
      </c>
      <c r="D1247" s="17" t="s">
        <v>2800</v>
      </c>
      <c r="E1247" s="17">
        <v>4.35</v>
      </c>
      <c r="F1247" s="19">
        <v>50000</v>
      </c>
      <c r="G1247" s="30">
        <v>20200327</v>
      </c>
      <c r="H1247" s="30">
        <v>20210327</v>
      </c>
      <c r="I1247" s="17">
        <v>24.17</v>
      </c>
      <c r="J1247" s="30">
        <v>20200331</v>
      </c>
      <c r="K1247" s="17" t="s">
        <v>4199</v>
      </c>
      <c r="L1247" s="17">
        <v>4.35</v>
      </c>
      <c r="M1247" s="17" t="s">
        <v>22</v>
      </c>
      <c r="N1247" s="17" t="s">
        <v>6932</v>
      </c>
      <c r="O1247" s="17" t="s">
        <v>6935</v>
      </c>
      <c r="P1247" s="17" t="s">
        <v>4202</v>
      </c>
      <c r="Q1247" s="17" t="s">
        <v>4202</v>
      </c>
      <c r="R1247" s="17" t="str">
        <f>VLOOKUP(O1247,[16]Sheet1!$O$4:$R$104,4,FALSE)</f>
        <v>刘清刚</v>
      </c>
      <c r="S1247" s="17" t="str">
        <f>VLOOKUP(O1247,[16]Sheet1!$O$4:$S$104,5,FALSE)</f>
        <v>623059137802323294</v>
      </c>
      <c r="T1247" s="9"/>
    </row>
    <row r="1248" customHeight="1" spans="1:20">
      <c r="A1248" s="17">
        <v>1245</v>
      </c>
      <c r="B1248" s="31" t="s">
        <v>258</v>
      </c>
      <c r="C1248" s="17" t="s">
        <v>6936</v>
      </c>
      <c r="D1248" s="17" t="s">
        <v>2801</v>
      </c>
      <c r="E1248" s="17">
        <v>4.35</v>
      </c>
      <c r="F1248" s="19">
        <v>30000</v>
      </c>
      <c r="G1248" s="30">
        <v>20200330</v>
      </c>
      <c r="H1248" s="30">
        <v>20210330</v>
      </c>
      <c r="I1248" s="17">
        <v>3.63</v>
      </c>
      <c r="J1248" s="30">
        <v>20200331</v>
      </c>
      <c r="K1248" s="17" t="s">
        <v>4199</v>
      </c>
      <c r="L1248" s="17">
        <v>4.35</v>
      </c>
      <c r="M1248" s="17" t="s">
        <v>2324</v>
      </c>
      <c r="N1248" s="17" t="s">
        <v>6937</v>
      </c>
      <c r="O1248" s="17" t="s">
        <v>6938</v>
      </c>
      <c r="P1248" s="17" t="s">
        <v>4202</v>
      </c>
      <c r="Q1248" s="17" t="s">
        <v>4202</v>
      </c>
      <c r="R1248" s="17" t="str">
        <f>VLOOKUP(O1248,'[13]2019年11月-2020年3月31新贷款人员'!$O$4:$R$56,4,FALSE)</f>
        <v>赵刘站</v>
      </c>
      <c r="S1248" s="74" t="str">
        <f>VLOOKUP(O1248,'[13]2019年11月-2020年3月31新贷款人员'!$O$4:$S$56,5,FALSE)</f>
        <v>623059137803803151</v>
      </c>
      <c r="T1248" s="9"/>
    </row>
    <row r="1249" customHeight="1" spans="1:20">
      <c r="A1249" s="17">
        <v>1246</v>
      </c>
      <c r="B1249" s="17" t="s">
        <v>2577</v>
      </c>
      <c r="C1249" s="17" t="s">
        <v>6939</v>
      </c>
      <c r="D1249" s="17" t="s">
        <v>2578</v>
      </c>
      <c r="E1249" s="17">
        <v>4.35</v>
      </c>
      <c r="F1249" s="19">
        <v>50000</v>
      </c>
      <c r="G1249" s="30">
        <v>20191230</v>
      </c>
      <c r="H1249" s="30">
        <v>20201230</v>
      </c>
      <c r="I1249" s="17">
        <v>549.79</v>
      </c>
      <c r="J1249" s="30">
        <v>20200331</v>
      </c>
      <c r="K1249" s="17" t="s">
        <v>4199</v>
      </c>
      <c r="L1249" s="17">
        <v>4.35</v>
      </c>
      <c r="M1249" s="17" t="s">
        <v>150</v>
      </c>
      <c r="N1249" s="17" t="s">
        <v>6939</v>
      </c>
      <c r="O1249" s="74" t="s">
        <v>6940</v>
      </c>
      <c r="P1249" s="17" t="s">
        <v>4202</v>
      </c>
      <c r="Q1249" s="17" t="s">
        <v>4202</v>
      </c>
      <c r="R1249" s="17" t="s">
        <v>2578</v>
      </c>
      <c r="S1249" s="17" t="s">
        <v>6941</v>
      </c>
      <c r="T1249" s="29"/>
    </row>
    <row r="1250" customHeight="1" spans="1:20">
      <c r="A1250" s="17">
        <v>1247</v>
      </c>
      <c r="B1250" s="17" t="s">
        <v>2577</v>
      </c>
      <c r="C1250" s="17" t="s">
        <v>6939</v>
      </c>
      <c r="D1250" s="17" t="s">
        <v>2579</v>
      </c>
      <c r="E1250" s="17">
        <v>4.35</v>
      </c>
      <c r="F1250" s="19">
        <v>50000</v>
      </c>
      <c r="G1250" s="30">
        <v>20191230</v>
      </c>
      <c r="H1250" s="30">
        <v>20201230</v>
      </c>
      <c r="I1250" s="17">
        <v>549.79</v>
      </c>
      <c r="J1250" s="30">
        <v>20200331</v>
      </c>
      <c r="K1250" s="17" t="s">
        <v>4199</v>
      </c>
      <c r="L1250" s="17">
        <v>4.35</v>
      </c>
      <c r="M1250" s="17" t="s">
        <v>150</v>
      </c>
      <c r="N1250" s="17" t="s">
        <v>6939</v>
      </c>
      <c r="O1250" s="74" t="s">
        <v>6942</v>
      </c>
      <c r="P1250" s="17" t="s">
        <v>4202</v>
      </c>
      <c r="Q1250" s="17" t="s">
        <v>4202</v>
      </c>
      <c r="R1250" s="17" t="s">
        <v>2579</v>
      </c>
      <c r="S1250" s="17" t="s">
        <v>6943</v>
      </c>
      <c r="T1250" s="29"/>
    </row>
    <row r="1251" customHeight="1" spans="1:20">
      <c r="A1251" s="17">
        <v>1248</v>
      </c>
      <c r="B1251" s="17" t="s">
        <v>4615</v>
      </c>
      <c r="C1251" s="17" t="s">
        <v>6944</v>
      </c>
      <c r="D1251" s="17" t="s">
        <v>2691</v>
      </c>
      <c r="E1251" s="17">
        <v>4.35</v>
      </c>
      <c r="F1251" s="19">
        <v>10000</v>
      </c>
      <c r="G1251" s="30" t="s">
        <v>2820</v>
      </c>
      <c r="H1251" s="30" t="s">
        <v>2692</v>
      </c>
      <c r="I1251" s="24">
        <f t="shared" ref="I1251:I1314" si="1">F1251*36.25/30*(J1251-G1251)/10000</f>
        <v>15.7083333333333</v>
      </c>
      <c r="J1251" s="30">
        <v>20200331</v>
      </c>
      <c r="K1251" s="17" t="s">
        <v>4199</v>
      </c>
      <c r="L1251" s="17">
        <v>4.35</v>
      </c>
      <c r="M1251" s="17" t="s">
        <v>2693</v>
      </c>
      <c r="N1251" s="17" t="s">
        <v>6945</v>
      </c>
      <c r="O1251" s="30" t="s">
        <v>6946</v>
      </c>
      <c r="P1251" s="17" t="s">
        <v>4202</v>
      </c>
      <c r="Q1251" s="17" t="s">
        <v>4202</v>
      </c>
      <c r="R1251" s="17" t="str">
        <f>VLOOKUP(O1251,'[19]2019年11月-2020年3月31新贷款人员'!$O$4:$R$86,4,FALSE)</f>
        <v>屈帅领</v>
      </c>
      <c r="S1251" s="74" t="str">
        <f>VLOOKUP(O1251,'[19]2019年11月-2020年3月31新贷款人员'!$O$4:$S$86,5,FALSE)</f>
        <v>623059137803758621</v>
      </c>
      <c r="T1251" s="9"/>
    </row>
    <row r="1252" customHeight="1" spans="1:20">
      <c r="A1252" s="17">
        <v>1249</v>
      </c>
      <c r="B1252" s="17" t="s">
        <v>4615</v>
      </c>
      <c r="C1252" s="17" t="s">
        <v>6944</v>
      </c>
      <c r="D1252" s="17" t="s">
        <v>2694</v>
      </c>
      <c r="E1252" s="17">
        <v>4.35</v>
      </c>
      <c r="F1252" s="19">
        <v>10000</v>
      </c>
      <c r="G1252" s="30" t="s">
        <v>2820</v>
      </c>
      <c r="H1252" s="30" t="s">
        <v>2692</v>
      </c>
      <c r="I1252" s="24">
        <f t="shared" si="1"/>
        <v>15.7083333333333</v>
      </c>
      <c r="J1252" s="30">
        <v>20200331</v>
      </c>
      <c r="K1252" s="17" t="s">
        <v>4199</v>
      </c>
      <c r="L1252" s="17">
        <v>4.35</v>
      </c>
      <c r="M1252" s="17" t="s">
        <v>2693</v>
      </c>
      <c r="N1252" s="17" t="s">
        <v>6945</v>
      </c>
      <c r="O1252" s="30" t="s">
        <v>6947</v>
      </c>
      <c r="P1252" s="17" t="s">
        <v>4202</v>
      </c>
      <c r="Q1252" s="17" t="s">
        <v>4202</v>
      </c>
      <c r="R1252" s="17" t="str">
        <f>VLOOKUP(O1252,'[19]2019年11月-2020年3月31新贷款人员'!$O$4:$R$86,4,FALSE)</f>
        <v>屈东产</v>
      </c>
      <c r="S1252" s="74" t="str">
        <f>VLOOKUP(O1252,'[19]2019年11月-2020年3月31新贷款人员'!$O$4:$S$86,5,FALSE)</f>
        <v>623059100803707873</v>
      </c>
      <c r="T1252" s="9"/>
    </row>
    <row r="1253" customHeight="1" spans="1:20">
      <c r="A1253" s="17">
        <v>1250</v>
      </c>
      <c r="B1253" s="17" t="s">
        <v>158</v>
      </c>
      <c r="C1253" s="17" t="s">
        <v>5854</v>
      </c>
      <c r="D1253" s="17" t="s">
        <v>2695</v>
      </c>
      <c r="E1253" s="17">
        <v>4.35</v>
      </c>
      <c r="F1253" s="19">
        <v>20000</v>
      </c>
      <c r="G1253" s="30">
        <v>20200319</v>
      </c>
      <c r="H1253" s="30" t="s">
        <v>2696</v>
      </c>
      <c r="I1253" s="24">
        <f t="shared" si="1"/>
        <v>29</v>
      </c>
      <c r="J1253" s="30" t="s">
        <v>2057</v>
      </c>
      <c r="K1253" s="17" t="s">
        <v>4199</v>
      </c>
      <c r="L1253" s="17">
        <v>4.35</v>
      </c>
      <c r="M1253" s="17" t="s">
        <v>87</v>
      </c>
      <c r="N1253" s="17" t="s">
        <v>6948</v>
      </c>
      <c r="O1253" s="77" t="s">
        <v>6949</v>
      </c>
      <c r="P1253" s="17" t="s">
        <v>4202</v>
      </c>
      <c r="Q1253" s="17" t="s">
        <v>4202</v>
      </c>
      <c r="R1253" s="17" t="str">
        <f>VLOOKUP(O1253,'[20]2019年11月-2020年3月31新贷款人员'!$O$4:$R$37,4,FALSE)</f>
        <v>武小钟</v>
      </c>
      <c r="S1253" s="17" t="str">
        <f>VLOOKUP(O1253,'[20]2019年11月-2020年3月31新贷款人员'!$O$4:$S$37,5,FALSE)</f>
        <v>623059137803672939</v>
      </c>
      <c r="T1253" s="9"/>
    </row>
    <row r="1254" customHeight="1" spans="1:20">
      <c r="A1254" s="17">
        <v>1251</v>
      </c>
      <c r="B1254" s="17" t="s">
        <v>158</v>
      </c>
      <c r="C1254" s="17" t="s">
        <v>5854</v>
      </c>
      <c r="D1254" s="17" t="s">
        <v>2697</v>
      </c>
      <c r="E1254" s="17">
        <v>4.35</v>
      </c>
      <c r="F1254" s="19">
        <v>20000</v>
      </c>
      <c r="G1254" s="30">
        <v>20200319</v>
      </c>
      <c r="H1254" s="30" t="s">
        <v>2696</v>
      </c>
      <c r="I1254" s="24">
        <f t="shared" si="1"/>
        <v>29</v>
      </c>
      <c r="J1254" s="30" t="s">
        <v>2057</v>
      </c>
      <c r="K1254" s="17" t="s">
        <v>4199</v>
      </c>
      <c r="L1254" s="17">
        <v>4.35</v>
      </c>
      <c r="M1254" s="17" t="s">
        <v>87</v>
      </c>
      <c r="N1254" s="17" t="s">
        <v>6948</v>
      </c>
      <c r="O1254" s="30" t="s">
        <v>6950</v>
      </c>
      <c r="P1254" s="17" t="s">
        <v>4202</v>
      </c>
      <c r="Q1254" s="17" t="s">
        <v>4202</v>
      </c>
      <c r="R1254" s="17" t="str">
        <f>VLOOKUP(O1254,'[20]2019年11月-2020年3月31新贷款人员'!$O$4:$R$37,4,FALSE)</f>
        <v>武威风</v>
      </c>
      <c r="S1254" s="17" t="str">
        <f>VLOOKUP(O1254,'[20]2019年11月-2020年3月31新贷款人员'!$O$4:$S$37,5,FALSE)</f>
        <v>37809002800010604</v>
      </c>
      <c r="T1254" s="9"/>
    </row>
    <row r="1255" customHeight="1" spans="1:20">
      <c r="A1255" s="17">
        <v>1252</v>
      </c>
      <c r="B1255" s="17" t="s">
        <v>158</v>
      </c>
      <c r="C1255" s="17" t="s">
        <v>5854</v>
      </c>
      <c r="D1255" s="17" t="s">
        <v>2698</v>
      </c>
      <c r="E1255" s="17">
        <v>4.35</v>
      </c>
      <c r="F1255" s="19">
        <v>5000</v>
      </c>
      <c r="G1255" s="30">
        <v>20200319</v>
      </c>
      <c r="H1255" s="30" t="s">
        <v>2696</v>
      </c>
      <c r="I1255" s="24">
        <f t="shared" si="1"/>
        <v>7.25</v>
      </c>
      <c r="J1255" s="30" t="s">
        <v>2057</v>
      </c>
      <c r="K1255" s="17" t="s">
        <v>4199</v>
      </c>
      <c r="L1255" s="17">
        <v>4.35</v>
      </c>
      <c r="M1255" s="17" t="s">
        <v>87</v>
      </c>
      <c r="N1255" s="17" t="s">
        <v>6948</v>
      </c>
      <c r="O1255" s="77" t="s">
        <v>6951</v>
      </c>
      <c r="P1255" s="17" t="s">
        <v>4202</v>
      </c>
      <c r="Q1255" s="17" t="s">
        <v>4202</v>
      </c>
      <c r="R1255" s="17" t="str">
        <f>VLOOKUP(O1255,'[20]2019年11月-2020年3月31新贷款人员'!$O$4:$R$37,4,FALSE)</f>
        <v>武贾圣</v>
      </c>
      <c r="S1255" s="17" t="str">
        <f>VLOOKUP(O1255,'[20]2019年11月-2020年3月31新贷款人员'!$O$4:$S$37,5,FALSE)</f>
        <v>37809002200007911</v>
      </c>
      <c r="T1255" s="9"/>
    </row>
    <row r="1256" customHeight="1" spans="1:20">
      <c r="A1256" s="17">
        <v>1253</v>
      </c>
      <c r="B1256" s="17" t="s">
        <v>158</v>
      </c>
      <c r="C1256" s="17" t="s">
        <v>6952</v>
      </c>
      <c r="D1256" s="17" t="s">
        <v>2699</v>
      </c>
      <c r="E1256" s="17">
        <v>4.35</v>
      </c>
      <c r="F1256" s="19">
        <v>20000</v>
      </c>
      <c r="G1256" s="30">
        <v>20200319</v>
      </c>
      <c r="H1256" s="30" t="s">
        <v>2696</v>
      </c>
      <c r="I1256" s="24">
        <f t="shared" si="1"/>
        <v>29</v>
      </c>
      <c r="J1256" s="30" t="s">
        <v>2057</v>
      </c>
      <c r="K1256" s="17" t="s">
        <v>4199</v>
      </c>
      <c r="L1256" s="17">
        <v>4.35</v>
      </c>
      <c r="M1256" s="17" t="s">
        <v>87</v>
      </c>
      <c r="N1256" s="17" t="s">
        <v>6948</v>
      </c>
      <c r="O1256" s="77" t="s">
        <v>6953</v>
      </c>
      <c r="P1256" s="17" t="s">
        <v>4202</v>
      </c>
      <c r="Q1256" s="17" t="s">
        <v>4202</v>
      </c>
      <c r="R1256" s="17" t="str">
        <f>VLOOKUP(O1256,'[20]2019年11月-2020年3月31新贷款人员'!$O$4:$R$37,4,FALSE)</f>
        <v>岳东山</v>
      </c>
      <c r="S1256" s="17" t="str">
        <f>VLOOKUP(O1256,'[20]2019年11月-2020年3月31新贷款人员'!$O$4:$S$37,5,FALSE)</f>
        <v>623059137803062685</v>
      </c>
      <c r="T1256" s="9"/>
    </row>
    <row r="1257" customHeight="1" spans="1:20">
      <c r="A1257" s="17">
        <v>1254</v>
      </c>
      <c r="B1257" s="17" t="s">
        <v>158</v>
      </c>
      <c r="C1257" s="17" t="s">
        <v>6952</v>
      </c>
      <c r="D1257" s="17" t="s">
        <v>2700</v>
      </c>
      <c r="E1257" s="17">
        <v>4.35</v>
      </c>
      <c r="F1257" s="19">
        <v>5000</v>
      </c>
      <c r="G1257" s="30">
        <v>20200319</v>
      </c>
      <c r="H1257" s="30" t="s">
        <v>2696</v>
      </c>
      <c r="I1257" s="24">
        <f t="shared" si="1"/>
        <v>7.25</v>
      </c>
      <c r="J1257" s="30" t="s">
        <v>2057</v>
      </c>
      <c r="K1257" s="17" t="s">
        <v>4199</v>
      </c>
      <c r="L1257" s="17">
        <v>4.35</v>
      </c>
      <c r="M1257" s="17" t="s">
        <v>87</v>
      </c>
      <c r="N1257" s="17" t="s">
        <v>6948</v>
      </c>
      <c r="O1257" s="77" t="s">
        <v>6954</v>
      </c>
      <c r="P1257" s="17" t="s">
        <v>4202</v>
      </c>
      <c r="Q1257" s="17" t="s">
        <v>4202</v>
      </c>
      <c r="R1257" s="17" t="str">
        <f>VLOOKUP(O1257,'[20]2019年11月-2020年3月31新贷款人员'!$O$4:$R$37,4,FALSE)</f>
        <v>李秀兰</v>
      </c>
      <c r="S1257" s="17" t="str">
        <f>VLOOKUP(O1257,'[20]2019年11月-2020年3月31新贷款人员'!$O$4:$S$37,5,FALSE)</f>
        <v>37809002600007909</v>
      </c>
      <c r="T1257" s="9"/>
    </row>
    <row r="1258" customHeight="1" spans="1:20">
      <c r="A1258" s="17">
        <v>1255</v>
      </c>
      <c r="B1258" s="17" t="s">
        <v>464</v>
      </c>
      <c r="C1258" s="17" t="s">
        <v>6955</v>
      </c>
      <c r="D1258" s="17" t="s">
        <v>2701</v>
      </c>
      <c r="E1258" s="17">
        <v>4.35</v>
      </c>
      <c r="F1258" s="19">
        <v>30000</v>
      </c>
      <c r="G1258" s="30">
        <v>20200319</v>
      </c>
      <c r="H1258" s="30" t="s">
        <v>2696</v>
      </c>
      <c r="I1258" s="24">
        <f t="shared" si="1"/>
        <v>43.5</v>
      </c>
      <c r="J1258" s="30" t="s">
        <v>2057</v>
      </c>
      <c r="K1258" s="17" t="s">
        <v>4199</v>
      </c>
      <c r="L1258" s="17">
        <v>4.35</v>
      </c>
      <c r="M1258" s="17" t="s">
        <v>2702</v>
      </c>
      <c r="N1258" s="17" t="s">
        <v>6956</v>
      </c>
      <c r="O1258" s="30" t="s">
        <v>6957</v>
      </c>
      <c r="P1258" s="17" t="s">
        <v>4202</v>
      </c>
      <c r="Q1258" s="17" t="s">
        <v>4202</v>
      </c>
      <c r="R1258" s="17" t="str">
        <f>VLOOKUP(O1258,'[12]2019年11月-2020年3月31新贷款人员'!$O$4:$R$27,4,FALSE)</f>
        <v>申家涛</v>
      </c>
      <c r="S1258" s="74" t="str">
        <f>VLOOKUP(O1258,'[12]2019年11月-2020年3月31新贷款人员'!$O$4:$S$27,5,FALSE)</f>
        <v>623059137802952886</v>
      </c>
      <c r="T1258" s="9"/>
    </row>
    <row r="1259" customHeight="1" spans="1:20">
      <c r="A1259" s="17">
        <v>1256</v>
      </c>
      <c r="B1259" s="17" t="s">
        <v>464</v>
      </c>
      <c r="C1259" s="17" t="s">
        <v>6958</v>
      </c>
      <c r="D1259" s="17" t="s">
        <v>2703</v>
      </c>
      <c r="E1259" s="17">
        <v>4.35</v>
      </c>
      <c r="F1259" s="19">
        <v>30000</v>
      </c>
      <c r="G1259" s="30">
        <v>20200319</v>
      </c>
      <c r="H1259" s="30" t="s">
        <v>2696</v>
      </c>
      <c r="I1259" s="24">
        <f t="shared" si="1"/>
        <v>43.5</v>
      </c>
      <c r="J1259" s="30" t="s">
        <v>2057</v>
      </c>
      <c r="K1259" s="17" t="s">
        <v>4199</v>
      </c>
      <c r="L1259" s="17">
        <v>4.35</v>
      </c>
      <c r="M1259" s="17" t="s">
        <v>2704</v>
      </c>
      <c r="N1259" s="17" t="s">
        <v>6956</v>
      </c>
      <c r="O1259" s="77" t="s">
        <v>6959</v>
      </c>
      <c r="P1259" s="17" t="s">
        <v>4202</v>
      </c>
      <c r="Q1259" s="17" t="s">
        <v>4202</v>
      </c>
      <c r="R1259" s="17" t="str">
        <f>VLOOKUP(O1259,'[12]2019年11月-2020年3月31新贷款人员'!$O$4:$R$27,4,FALSE)</f>
        <v>任得意</v>
      </c>
      <c r="S1259" s="74" t="str">
        <f>VLOOKUP(O1259,'[12]2019年11月-2020年3月31新贷款人员'!$O$4:$S$27,5,FALSE)</f>
        <v>623059137800310780</v>
      </c>
      <c r="T1259" s="9"/>
    </row>
    <row r="1260" customHeight="1" spans="1:20">
      <c r="A1260" s="17">
        <v>1257</v>
      </c>
      <c r="B1260" s="17" t="s">
        <v>464</v>
      </c>
      <c r="C1260" s="17" t="s">
        <v>6960</v>
      </c>
      <c r="D1260" s="17" t="s">
        <v>2705</v>
      </c>
      <c r="E1260" s="17">
        <v>4.35</v>
      </c>
      <c r="F1260" s="19">
        <v>20000</v>
      </c>
      <c r="G1260" s="30">
        <v>20200319</v>
      </c>
      <c r="H1260" s="30" t="s">
        <v>2696</v>
      </c>
      <c r="I1260" s="24">
        <f t="shared" si="1"/>
        <v>29</v>
      </c>
      <c r="J1260" s="30" t="s">
        <v>2057</v>
      </c>
      <c r="K1260" s="17" t="s">
        <v>4199</v>
      </c>
      <c r="L1260" s="17">
        <v>4.35</v>
      </c>
      <c r="M1260" s="17" t="s">
        <v>87</v>
      </c>
      <c r="N1260" s="17" t="s">
        <v>6956</v>
      </c>
      <c r="O1260" s="30" t="s">
        <v>6961</v>
      </c>
      <c r="P1260" s="17" t="s">
        <v>4202</v>
      </c>
      <c r="Q1260" s="17" t="s">
        <v>4202</v>
      </c>
      <c r="R1260" s="17" t="str">
        <f>VLOOKUP(O1260,'[12]2019年11月-2020年3月31新贷款人员'!$O$4:$R$27,4,FALSE)</f>
        <v>赵健康</v>
      </c>
      <c r="S1260" s="74" t="str">
        <f>VLOOKUP(O1260,'[12]2019年11月-2020年3月31新贷款人员'!$O$4:$S$27,5,FALSE)</f>
        <v>00000122188873785889</v>
      </c>
      <c r="T1260" s="9"/>
    </row>
    <row r="1261" customHeight="1" spans="1:20">
      <c r="A1261" s="17">
        <v>1258</v>
      </c>
      <c r="B1261" s="17" t="s">
        <v>464</v>
      </c>
      <c r="C1261" s="17" t="s">
        <v>6962</v>
      </c>
      <c r="D1261" s="17" t="s">
        <v>2706</v>
      </c>
      <c r="E1261" s="17">
        <v>4.35</v>
      </c>
      <c r="F1261" s="19">
        <v>10000</v>
      </c>
      <c r="G1261" s="30">
        <v>20200319</v>
      </c>
      <c r="H1261" s="30" t="s">
        <v>2696</v>
      </c>
      <c r="I1261" s="24">
        <f t="shared" si="1"/>
        <v>14.5</v>
      </c>
      <c r="J1261" s="30" t="s">
        <v>2057</v>
      </c>
      <c r="K1261" s="17" t="s">
        <v>4199</v>
      </c>
      <c r="L1261" s="17">
        <v>4.35</v>
      </c>
      <c r="M1261" s="17" t="s">
        <v>2707</v>
      </c>
      <c r="N1261" s="17" t="s">
        <v>6956</v>
      </c>
      <c r="O1261" s="30" t="s">
        <v>6963</v>
      </c>
      <c r="P1261" s="17" t="s">
        <v>4202</v>
      </c>
      <c r="Q1261" s="17" t="s">
        <v>4202</v>
      </c>
      <c r="R1261" s="17" t="str">
        <f>VLOOKUP(O1261,'[12]2019年11月-2020年3月31新贷款人员'!$O$4:$R$27,4,FALSE)</f>
        <v>李兰英</v>
      </c>
      <c r="S1261" s="74" t="str">
        <f>VLOOKUP(O1261,'[12]2019年11月-2020年3月31新贷款人员'!$O$4:$S$27,5,FALSE)</f>
        <v>622991137801427305</v>
      </c>
      <c r="T1261" s="9"/>
    </row>
    <row r="1262" customHeight="1" spans="1:20">
      <c r="A1262" s="17">
        <v>1259</v>
      </c>
      <c r="B1262" s="17" t="s">
        <v>158</v>
      </c>
      <c r="C1262" s="17" t="s">
        <v>6952</v>
      </c>
      <c r="D1262" s="17" t="s">
        <v>2708</v>
      </c>
      <c r="E1262" s="17">
        <v>4.35</v>
      </c>
      <c r="F1262" s="19">
        <v>20000</v>
      </c>
      <c r="G1262" s="30" t="s">
        <v>346</v>
      </c>
      <c r="H1262" s="30" t="s">
        <v>2709</v>
      </c>
      <c r="I1262" s="24">
        <f t="shared" si="1"/>
        <v>26.5833333333333</v>
      </c>
      <c r="J1262" s="30" t="s">
        <v>2057</v>
      </c>
      <c r="K1262" s="17" t="s">
        <v>4199</v>
      </c>
      <c r="L1262" s="17">
        <v>4.35</v>
      </c>
      <c r="M1262" s="17" t="s">
        <v>87</v>
      </c>
      <c r="N1262" s="17" t="s">
        <v>6948</v>
      </c>
      <c r="O1262" s="30" t="s">
        <v>6964</v>
      </c>
      <c r="P1262" s="17" t="s">
        <v>4202</v>
      </c>
      <c r="Q1262" s="17" t="s">
        <v>4202</v>
      </c>
      <c r="R1262" s="17" t="str">
        <f>VLOOKUP(O1262,'[20]2019年11月-2020年3月31新贷款人员'!$O$4:$R$37,4,FALSE)</f>
        <v>张保仁</v>
      </c>
      <c r="S1262" s="17" t="str">
        <f>VLOOKUP(O1262,'[20]2019年11月-2020年3月31新贷款人员'!$O$4:$S$37,5,FALSE)</f>
        <v>623059137803712529</v>
      </c>
      <c r="T1262" s="9"/>
    </row>
    <row r="1263" customHeight="1" spans="1:20">
      <c r="A1263" s="17">
        <v>1260</v>
      </c>
      <c r="B1263" s="17" t="s">
        <v>464</v>
      </c>
      <c r="C1263" s="17" t="s">
        <v>6958</v>
      </c>
      <c r="D1263" s="17" t="s">
        <v>2710</v>
      </c>
      <c r="E1263" s="17">
        <v>4.35</v>
      </c>
      <c r="F1263" s="19">
        <v>30000</v>
      </c>
      <c r="G1263" s="30" t="s">
        <v>346</v>
      </c>
      <c r="H1263" s="30" t="s">
        <v>2709</v>
      </c>
      <c r="I1263" s="24">
        <f t="shared" si="1"/>
        <v>39.875</v>
      </c>
      <c r="J1263" s="30" t="s">
        <v>2057</v>
      </c>
      <c r="K1263" s="17" t="s">
        <v>4199</v>
      </c>
      <c r="L1263" s="17">
        <v>4.35</v>
      </c>
      <c r="M1263" s="17" t="s">
        <v>2711</v>
      </c>
      <c r="N1263" s="17" t="s">
        <v>6956</v>
      </c>
      <c r="O1263" s="30" t="s">
        <v>6965</v>
      </c>
      <c r="P1263" s="17" t="s">
        <v>4202</v>
      </c>
      <c r="Q1263" s="17" t="s">
        <v>4202</v>
      </c>
      <c r="R1263" s="17" t="str">
        <f>VLOOKUP(O1263,'[12]2019年11月-2020年3月31新贷款人员'!$O$4:$R$27,4,FALSE)</f>
        <v>卞冬冬</v>
      </c>
      <c r="S1263" s="74" t="str">
        <f>VLOOKUP(O1263,'[12]2019年11月-2020年3月31新贷款人员'!$O$4:$S$27,5,FALSE)</f>
        <v>623059137802690601</v>
      </c>
      <c r="T1263" s="9"/>
    </row>
    <row r="1264" customHeight="1" spans="1:20">
      <c r="A1264" s="17">
        <v>1261</v>
      </c>
      <c r="B1264" s="17" t="s">
        <v>37</v>
      </c>
      <c r="C1264" s="17" t="s">
        <v>6966</v>
      </c>
      <c r="D1264" s="17" t="s">
        <v>2712</v>
      </c>
      <c r="E1264" s="17">
        <v>4.35</v>
      </c>
      <c r="F1264" s="19">
        <v>10000</v>
      </c>
      <c r="G1264" s="30" t="s">
        <v>2044</v>
      </c>
      <c r="H1264" s="30" t="s">
        <v>2045</v>
      </c>
      <c r="I1264" s="24">
        <f t="shared" si="1"/>
        <v>8.45833333333333</v>
      </c>
      <c r="J1264" s="30" t="s">
        <v>2057</v>
      </c>
      <c r="K1264" s="17" t="s">
        <v>4199</v>
      </c>
      <c r="L1264" s="17">
        <v>4.35</v>
      </c>
      <c r="M1264" s="17" t="s">
        <v>367</v>
      </c>
      <c r="N1264" s="17" t="s">
        <v>6967</v>
      </c>
      <c r="O1264" s="30" t="s">
        <v>6968</v>
      </c>
      <c r="P1264" s="17" t="s">
        <v>4202</v>
      </c>
      <c r="Q1264" s="17" t="s">
        <v>4202</v>
      </c>
      <c r="R1264" s="17" t="str">
        <f>VLOOKUP(O1264,'[18]2019年11月-2020年3月31新贷款人员'!$O$39:$R$1331,4,FALSE)</f>
        <v>刘俊涛</v>
      </c>
      <c r="S1264" s="17" t="str">
        <f>VLOOKUP(O1264,'[18]2019年11月-2020年3月31新贷款人员'!$O$39:$S$1331,5,FALSE)</f>
        <v>623059137803824431</v>
      </c>
      <c r="T1264" s="9"/>
    </row>
    <row r="1265" customHeight="1" spans="1:20">
      <c r="A1265" s="17">
        <v>1262</v>
      </c>
      <c r="B1265" s="17" t="s">
        <v>37</v>
      </c>
      <c r="C1265" s="17" t="s">
        <v>5637</v>
      </c>
      <c r="D1265" s="17" t="s">
        <v>2713</v>
      </c>
      <c r="E1265" s="17">
        <v>4.35</v>
      </c>
      <c r="F1265" s="19">
        <v>3000</v>
      </c>
      <c r="G1265" s="30" t="s">
        <v>2044</v>
      </c>
      <c r="H1265" s="30" t="s">
        <v>2045</v>
      </c>
      <c r="I1265" s="24">
        <f t="shared" si="1"/>
        <v>2.5375</v>
      </c>
      <c r="J1265" s="30" t="s">
        <v>2057</v>
      </c>
      <c r="K1265" s="17" t="s">
        <v>4199</v>
      </c>
      <c r="L1265" s="17">
        <v>4.35</v>
      </c>
      <c r="M1265" s="17" t="s">
        <v>367</v>
      </c>
      <c r="N1265" s="17" t="s">
        <v>6967</v>
      </c>
      <c r="O1265" s="30" t="s">
        <v>6969</v>
      </c>
      <c r="P1265" s="17" t="s">
        <v>4202</v>
      </c>
      <c r="Q1265" s="17" t="s">
        <v>4202</v>
      </c>
      <c r="R1265" s="17" t="str">
        <f>VLOOKUP(O1265,'[18]2019年11月-2020年3月31新贷款人员'!$O$39:$R$1331,4,FALSE)</f>
        <v>潘洋洋</v>
      </c>
      <c r="S1265" s="17" t="str">
        <f>VLOOKUP(O1265,'[18]2019年11月-2020年3月31新贷款人员'!$O$39:$S$1331,5,FALSE)</f>
        <v>623059137801679753</v>
      </c>
      <c r="T1265" s="9"/>
    </row>
    <row r="1266" customHeight="1" spans="1:20">
      <c r="A1266" s="17">
        <v>1263</v>
      </c>
      <c r="B1266" s="17" t="s">
        <v>37</v>
      </c>
      <c r="C1266" s="17" t="s">
        <v>6970</v>
      </c>
      <c r="D1266" s="17" t="s">
        <v>2714</v>
      </c>
      <c r="E1266" s="17">
        <v>4.35</v>
      </c>
      <c r="F1266" s="19">
        <v>10000</v>
      </c>
      <c r="G1266" s="30" t="s">
        <v>2044</v>
      </c>
      <c r="H1266" s="30" t="s">
        <v>2045</v>
      </c>
      <c r="I1266" s="24">
        <f t="shared" si="1"/>
        <v>8.45833333333333</v>
      </c>
      <c r="J1266" s="30" t="s">
        <v>2057</v>
      </c>
      <c r="K1266" s="17" t="s">
        <v>4199</v>
      </c>
      <c r="L1266" s="17">
        <v>4.35</v>
      </c>
      <c r="M1266" s="17" t="s">
        <v>367</v>
      </c>
      <c r="N1266" s="17" t="s">
        <v>6967</v>
      </c>
      <c r="O1266" s="77" t="s">
        <v>6971</v>
      </c>
      <c r="P1266" s="17" t="s">
        <v>4202</v>
      </c>
      <c r="Q1266" s="17" t="s">
        <v>4202</v>
      </c>
      <c r="R1266" s="17" t="str">
        <f>VLOOKUP(O1266,'[18]2019年11月-2020年3月31新贷款人员'!$O$39:$R$1331,4,FALSE)</f>
        <v>李海飞</v>
      </c>
      <c r="S1266" s="17" t="str">
        <f>VLOOKUP(O1266,'[18]2019年11月-2020年3月31新贷款人员'!$O$39:$S$1331,5,FALSE)</f>
        <v>623059137803711745</v>
      </c>
      <c r="T1266" s="9"/>
    </row>
    <row r="1267" customHeight="1" spans="1:20">
      <c r="A1267" s="17">
        <v>1264</v>
      </c>
      <c r="B1267" s="17" t="s">
        <v>37</v>
      </c>
      <c r="C1267" s="17" t="s">
        <v>6972</v>
      </c>
      <c r="D1267" s="17" t="s">
        <v>2715</v>
      </c>
      <c r="E1267" s="17">
        <v>4.35</v>
      </c>
      <c r="F1267" s="19">
        <v>20000</v>
      </c>
      <c r="G1267" s="30" t="s">
        <v>2044</v>
      </c>
      <c r="H1267" s="30" t="s">
        <v>2045</v>
      </c>
      <c r="I1267" s="24">
        <f t="shared" si="1"/>
        <v>16.9166666666667</v>
      </c>
      <c r="J1267" s="30" t="s">
        <v>2057</v>
      </c>
      <c r="K1267" s="17" t="s">
        <v>4199</v>
      </c>
      <c r="L1267" s="17">
        <v>4.35</v>
      </c>
      <c r="M1267" s="17" t="s">
        <v>367</v>
      </c>
      <c r="N1267" s="17" t="s">
        <v>6967</v>
      </c>
      <c r="O1267" s="77" t="s">
        <v>6973</v>
      </c>
      <c r="P1267" s="17" t="s">
        <v>4202</v>
      </c>
      <c r="Q1267" s="17" t="s">
        <v>4202</v>
      </c>
      <c r="R1267" s="17" t="str">
        <f>VLOOKUP(O1267,'[18]2019年11月-2020年3月31新贷款人员'!$O$39:$R$1331,4,FALSE)</f>
        <v>崔象棋</v>
      </c>
      <c r="S1267" s="74" t="str">
        <f>VLOOKUP(O1267,'[18]2019年11月-2020年3月31新贷款人员'!$O$39:$S$1331,5,FALSE)</f>
        <v>623059137800023334</v>
      </c>
      <c r="T1267" s="9"/>
    </row>
    <row r="1268" customHeight="1" spans="1:20">
      <c r="A1268" s="17">
        <v>1265</v>
      </c>
      <c r="B1268" s="17" t="s">
        <v>37</v>
      </c>
      <c r="C1268" s="17" t="s">
        <v>6974</v>
      </c>
      <c r="D1268" s="17" t="s">
        <v>2716</v>
      </c>
      <c r="E1268" s="17">
        <v>4.35</v>
      </c>
      <c r="F1268" s="19">
        <v>10000</v>
      </c>
      <c r="G1268" s="30" t="s">
        <v>2044</v>
      </c>
      <c r="H1268" s="30" t="s">
        <v>2045</v>
      </c>
      <c r="I1268" s="24">
        <f t="shared" si="1"/>
        <v>8.45833333333333</v>
      </c>
      <c r="J1268" s="30" t="s">
        <v>2057</v>
      </c>
      <c r="K1268" s="17" t="s">
        <v>4199</v>
      </c>
      <c r="L1268" s="17">
        <v>4.35</v>
      </c>
      <c r="M1268" s="17" t="s">
        <v>367</v>
      </c>
      <c r="N1268" s="17" t="s">
        <v>6967</v>
      </c>
      <c r="O1268" s="77" t="s">
        <v>6975</v>
      </c>
      <c r="P1268" s="17" t="s">
        <v>4202</v>
      </c>
      <c r="Q1268" s="17" t="s">
        <v>4202</v>
      </c>
      <c r="R1268" s="17" t="str">
        <f>VLOOKUP(O1268,'[18]2019年11月-2020年3月31新贷款人员'!$O$39:$R$1331,4,FALSE)</f>
        <v>陈俊涛</v>
      </c>
      <c r="S1268" s="17" t="str">
        <f>VLOOKUP(O1268,'[18]2019年11月-2020年3月31新贷款人员'!$O$39:$S$1331,5,FALSE)</f>
        <v>623059137803711307</v>
      </c>
      <c r="T1268" s="9"/>
    </row>
    <row r="1269" customHeight="1" spans="1:20">
      <c r="A1269" s="17">
        <v>1266</v>
      </c>
      <c r="B1269" s="17" t="s">
        <v>37</v>
      </c>
      <c r="C1269" s="17" t="s">
        <v>6970</v>
      </c>
      <c r="D1269" s="17" t="s">
        <v>2717</v>
      </c>
      <c r="E1269" s="17">
        <v>4.35</v>
      </c>
      <c r="F1269" s="19">
        <v>50000</v>
      </c>
      <c r="G1269" s="30" t="s">
        <v>2044</v>
      </c>
      <c r="H1269" s="30" t="s">
        <v>2045</v>
      </c>
      <c r="I1269" s="24">
        <f t="shared" si="1"/>
        <v>42.2916666666667</v>
      </c>
      <c r="J1269" s="30" t="s">
        <v>2057</v>
      </c>
      <c r="K1269" s="17" t="s">
        <v>4199</v>
      </c>
      <c r="L1269" s="17">
        <v>4.35</v>
      </c>
      <c r="M1269" s="17" t="s">
        <v>367</v>
      </c>
      <c r="N1269" s="17" t="s">
        <v>6967</v>
      </c>
      <c r="O1269" s="77" t="s">
        <v>6976</v>
      </c>
      <c r="P1269" s="17" t="s">
        <v>4202</v>
      </c>
      <c r="Q1269" s="17" t="s">
        <v>4202</v>
      </c>
      <c r="R1269" s="17" t="str">
        <f>VLOOKUP(O1269,'[18]2019年11月-2020年3月31新贷款人员'!$O$39:$R$1331,4,FALSE)</f>
        <v>刘展红</v>
      </c>
      <c r="S1269" s="17" t="str">
        <f>VLOOKUP(O1269,'[18]2019年11月-2020年3月31新贷款人员'!$O$39:$S$1331,5,FALSE)</f>
        <v>623059137801311480</v>
      </c>
      <c r="T1269" s="9"/>
    </row>
    <row r="1270" customHeight="1" spans="1:20">
      <c r="A1270" s="17">
        <v>1267</v>
      </c>
      <c r="B1270" s="17" t="s">
        <v>37</v>
      </c>
      <c r="C1270" s="17" t="s">
        <v>5637</v>
      </c>
      <c r="D1270" s="17" t="s">
        <v>2718</v>
      </c>
      <c r="E1270" s="17">
        <v>4.35</v>
      </c>
      <c r="F1270" s="19">
        <v>30000</v>
      </c>
      <c r="G1270" s="30" t="s">
        <v>2044</v>
      </c>
      <c r="H1270" s="30" t="s">
        <v>2045</v>
      </c>
      <c r="I1270" s="24">
        <f t="shared" si="1"/>
        <v>25.375</v>
      </c>
      <c r="J1270" s="30" t="s">
        <v>2057</v>
      </c>
      <c r="K1270" s="17" t="s">
        <v>4199</v>
      </c>
      <c r="L1270" s="17">
        <v>4.35</v>
      </c>
      <c r="M1270" s="17" t="s">
        <v>367</v>
      </c>
      <c r="N1270" s="17" t="s">
        <v>6967</v>
      </c>
      <c r="O1270" s="77" t="s">
        <v>6977</v>
      </c>
      <c r="P1270" s="17" t="s">
        <v>4202</v>
      </c>
      <c r="Q1270" s="17" t="s">
        <v>4202</v>
      </c>
      <c r="R1270" s="17" t="str">
        <f>VLOOKUP(O1270,'[18]2019年11月-2020年3月31新贷款人员'!$O$39:$R$1331,4,FALSE)</f>
        <v>陈效金</v>
      </c>
      <c r="S1270" s="17" t="str">
        <f>VLOOKUP(O1270,'[18]2019年11月-2020年3月31新贷款人员'!$O$39:$S$1331,5,FALSE)</f>
        <v>623059137801929026</v>
      </c>
      <c r="T1270" s="9"/>
    </row>
    <row r="1271" customHeight="1" spans="1:20">
      <c r="A1271" s="17">
        <v>1268</v>
      </c>
      <c r="B1271" s="17" t="s">
        <v>37</v>
      </c>
      <c r="C1271" s="17" t="s">
        <v>6966</v>
      </c>
      <c r="D1271" s="17" t="s">
        <v>2719</v>
      </c>
      <c r="E1271" s="17">
        <v>4.35</v>
      </c>
      <c r="F1271" s="19">
        <v>5000</v>
      </c>
      <c r="G1271" s="30" t="s">
        <v>2044</v>
      </c>
      <c r="H1271" s="30" t="s">
        <v>2045</v>
      </c>
      <c r="I1271" s="24">
        <f t="shared" si="1"/>
        <v>4.22916666666667</v>
      </c>
      <c r="J1271" s="30" t="s">
        <v>2057</v>
      </c>
      <c r="K1271" s="17" t="s">
        <v>4199</v>
      </c>
      <c r="L1271" s="17">
        <v>4.35</v>
      </c>
      <c r="M1271" s="17" t="s">
        <v>367</v>
      </c>
      <c r="N1271" s="17" t="s">
        <v>6967</v>
      </c>
      <c r="O1271" s="77" t="s">
        <v>6978</v>
      </c>
      <c r="P1271" s="17" t="s">
        <v>4202</v>
      </c>
      <c r="Q1271" s="17" t="s">
        <v>4202</v>
      </c>
      <c r="R1271" s="17" t="str">
        <f>VLOOKUP(O1271,'[18]2019年11月-2020年3月31新贷款人员'!$O$39:$R$1331,4,FALSE)</f>
        <v>崔情</v>
      </c>
      <c r="S1271" s="17" t="str">
        <f>VLOOKUP(O1271,'[18]2019年11月-2020年3月31新贷款人员'!$O$39:$S$1331,5,FALSE)</f>
        <v>623059137801311654</v>
      </c>
      <c r="T1271" s="9"/>
    </row>
    <row r="1272" customHeight="1" spans="1:20">
      <c r="A1272" s="17">
        <v>1269</v>
      </c>
      <c r="B1272" s="17" t="s">
        <v>37</v>
      </c>
      <c r="C1272" s="17" t="s">
        <v>6979</v>
      </c>
      <c r="D1272" s="17" t="s">
        <v>2720</v>
      </c>
      <c r="E1272" s="17">
        <v>4.35</v>
      </c>
      <c r="F1272" s="19">
        <v>10000</v>
      </c>
      <c r="G1272" s="30" t="s">
        <v>2044</v>
      </c>
      <c r="H1272" s="30" t="s">
        <v>2045</v>
      </c>
      <c r="I1272" s="24">
        <f t="shared" si="1"/>
        <v>8.45833333333333</v>
      </c>
      <c r="J1272" s="30" t="s">
        <v>2057</v>
      </c>
      <c r="K1272" s="17" t="s">
        <v>4199</v>
      </c>
      <c r="L1272" s="17">
        <v>4.35</v>
      </c>
      <c r="M1272" s="17" t="s">
        <v>367</v>
      </c>
      <c r="N1272" s="17" t="s">
        <v>6967</v>
      </c>
      <c r="O1272" s="77" t="s">
        <v>6980</v>
      </c>
      <c r="P1272" s="17" t="s">
        <v>4202</v>
      </c>
      <c r="Q1272" s="17" t="s">
        <v>4202</v>
      </c>
      <c r="R1272" s="17" t="str">
        <f>VLOOKUP(O1272,'[18]2019年11月-2020年3月31新贷款人员'!$O$39:$R$1331,4,FALSE)</f>
        <v>孙艳魁</v>
      </c>
      <c r="S1272" s="17" t="str">
        <f>VLOOKUP(O1272,'[18]2019年11月-2020年3月31新贷款人员'!$O$39:$S$1331,5,FALSE)</f>
        <v>623059137803711588</v>
      </c>
      <c r="T1272" s="9"/>
    </row>
    <row r="1273" customHeight="1" spans="1:20">
      <c r="A1273" s="17">
        <v>1270</v>
      </c>
      <c r="B1273" s="17" t="s">
        <v>37</v>
      </c>
      <c r="C1273" s="17" t="s">
        <v>5568</v>
      </c>
      <c r="D1273" s="17" t="s">
        <v>2721</v>
      </c>
      <c r="E1273" s="17">
        <v>4.35</v>
      </c>
      <c r="F1273" s="19">
        <v>10000</v>
      </c>
      <c r="G1273" s="30" t="s">
        <v>2044</v>
      </c>
      <c r="H1273" s="30" t="s">
        <v>2045</v>
      </c>
      <c r="I1273" s="24">
        <f t="shared" si="1"/>
        <v>8.45833333333333</v>
      </c>
      <c r="J1273" s="30" t="s">
        <v>2057</v>
      </c>
      <c r="K1273" s="17" t="s">
        <v>4199</v>
      </c>
      <c r="L1273" s="17">
        <v>4.35</v>
      </c>
      <c r="M1273" s="17" t="s">
        <v>367</v>
      </c>
      <c r="N1273" s="17" t="s">
        <v>6967</v>
      </c>
      <c r="O1273" s="77" t="s">
        <v>6981</v>
      </c>
      <c r="P1273" s="17" t="s">
        <v>4202</v>
      </c>
      <c r="Q1273" s="17" t="s">
        <v>4202</v>
      </c>
      <c r="R1273" s="17" t="str">
        <f>VLOOKUP(O1273,'[18]2019年11月-2020年3月31新贷款人员'!$O$39:$R$1331,4,FALSE)</f>
        <v>姚晓磊</v>
      </c>
      <c r="S1273" s="17" t="str">
        <f>VLOOKUP(O1273,'[18]2019年11月-2020年3月31新贷款人员'!$O$39:$S$1331,5,FALSE)</f>
        <v>623059137801455154</v>
      </c>
      <c r="T1273" s="9"/>
    </row>
    <row r="1274" customHeight="1" spans="1:20">
      <c r="A1274" s="17">
        <v>1271</v>
      </c>
      <c r="B1274" s="17" t="s">
        <v>158</v>
      </c>
      <c r="C1274" s="17" t="s">
        <v>6982</v>
      </c>
      <c r="D1274" s="17" t="s">
        <v>2722</v>
      </c>
      <c r="E1274" s="17">
        <v>4.35</v>
      </c>
      <c r="F1274" s="19">
        <v>10000</v>
      </c>
      <c r="G1274" s="30">
        <v>20200326</v>
      </c>
      <c r="H1274" s="30">
        <v>20210326</v>
      </c>
      <c r="I1274" s="24">
        <f t="shared" si="1"/>
        <v>6.04166666666667</v>
      </c>
      <c r="J1274" s="30" t="s">
        <v>2057</v>
      </c>
      <c r="K1274" s="17" t="s">
        <v>4199</v>
      </c>
      <c r="L1274" s="17">
        <v>4.35</v>
      </c>
      <c r="M1274" s="17" t="s">
        <v>367</v>
      </c>
      <c r="N1274" s="17" t="s">
        <v>6948</v>
      </c>
      <c r="O1274" s="30" t="s">
        <v>6983</v>
      </c>
      <c r="P1274" s="17" t="s">
        <v>4202</v>
      </c>
      <c r="Q1274" s="17" t="s">
        <v>4202</v>
      </c>
      <c r="R1274" s="17" t="str">
        <f>VLOOKUP(O1274,'[20]2019年11月-2020年3月31新贷款人员'!$O$4:$R$37,4,FALSE)</f>
        <v>李富强</v>
      </c>
      <c r="S1274" s="17" t="str">
        <f>VLOOKUP(O1274,'[20]2019年11月-2020年3月31新贷款人员'!$O$4:$S$37,5,FALSE)</f>
        <v>623059137801846261</v>
      </c>
      <c r="T1274" s="9"/>
    </row>
    <row r="1275" customHeight="1" spans="1:20">
      <c r="A1275" s="17">
        <v>1272</v>
      </c>
      <c r="B1275" s="17" t="s">
        <v>158</v>
      </c>
      <c r="C1275" s="17" t="s">
        <v>6984</v>
      </c>
      <c r="D1275" s="17" t="s">
        <v>2723</v>
      </c>
      <c r="E1275" s="17">
        <v>4.35</v>
      </c>
      <c r="F1275" s="19">
        <v>10000</v>
      </c>
      <c r="G1275" s="30">
        <v>20200326</v>
      </c>
      <c r="H1275" s="30">
        <v>20210326</v>
      </c>
      <c r="I1275" s="24">
        <f t="shared" si="1"/>
        <v>6.04166666666667</v>
      </c>
      <c r="J1275" s="30" t="s">
        <v>2057</v>
      </c>
      <c r="K1275" s="17" t="s">
        <v>4199</v>
      </c>
      <c r="L1275" s="17">
        <v>4.35</v>
      </c>
      <c r="M1275" s="17" t="s">
        <v>367</v>
      </c>
      <c r="N1275" s="17" t="s">
        <v>6948</v>
      </c>
      <c r="O1275" s="30" t="s">
        <v>6985</v>
      </c>
      <c r="P1275" s="17" t="s">
        <v>4202</v>
      </c>
      <c r="Q1275" s="17" t="s">
        <v>4202</v>
      </c>
      <c r="R1275" s="17" t="str">
        <f>VLOOKUP(O1275,'[20]2019年11月-2020年3月31新贷款人员'!$O$4:$R$37,4,FALSE)</f>
        <v>杜建立</v>
      </c>
      <c r="S1275" s="17" t="str">
        <f>VLOOKUP(O1275,'[20]2019年11月-2020年3月31新贷款人员'!$O$4:$S$37,5,FALSE)</f>
        <v>0000002726015789889</v>
      </c>
      <c r="T1275" s="9"/>
    </row>
    <row r="1276" customHeight="1" spans="1:20">
      <c r="A1276" s="17">
        <v>1273</v>
      </c>
      <c r="B1276" s="17" t="s">
        <v>158</v>
      </c>
      <c r="C1276" s="17" t="s">
        <v>6984</v>
      </c>
      <c r="D1276" s="17" t="s">
        <v>2724</v>
      </c>
      <c r="E1276" s="17">
        <v>4.35</v>
      </c>
      <c r="F1276" s="19">
        <v>10000</v>
      </c>
      <c r="G1276" s="30">
        <v>20200326</v>
      </c>
      <c r="H1276" s="30">
        <v>20210326</v>
      </c>
      <c r="I1276" s="24">
        <f t="shared" si="1"/>
        <v>6.04166666666667</v>
      </c>
      <c r="J1276" s="30" t="s">
        <v>2057</v>
      </c>
      <c r="K1276" s="17" t="s">
        <v>4199</v>
      </c>
      <c r="L1276" s="17">
        <v>4.35</v>
      </c>
      <c r="M1276" s="17" t="s">
        <v>367</v>
      </c>
      <c r="N1276" s="17" t="s">
        <v>6948</v>
      </c>
      <c r="O1276" s="30" t="s">
        <v>6986</v>
      </c>
      <c r="P1276" s="17" t="s">
        <v>4202</v>
      </c>
      <c r="Q1276" s="17" t="s">
        <v>4202</v>
      </c>
      <c r="R1276" s="17" t="str">
        <f>VLOOKUP(O1276,'[20]2019年11月-2020年3月31新贷款人员'!$O$4:$R$37,4,FALSE)</f>
        <v>刘志安</v>
      </c>
      <c r="S1276" s="17" t="str">
        <f>VLOOKUP(O1276,'[20]2019年11月-2020年3月31新贷款人员'!$O$4:$S$37,5,FALSE)</f>
        <v>00000027266633787889</v>
      </c>
      <c r="T1276" s="9"/>
    </row>
    <row r="1277" customHeight="1" spans="1:20">
      <c r="A1277" s="17">
        <v>1274</v>
      </c>
      <c r="B1277" s="17" t="s">
        <v>158</v>
      </c>
      <c r="C1277" s="17" t="s">
        <v>6982</v>
      </c>
      <c r="D1277" s="17" t="s">
        <v>2725</v>
      </c>
      <c r="E1277" s="17">
        <v>4.35</v>
      </c>
      <c r="F1277" s="19">
        <v>10000</v>
      </c>
      <c r="G1277" s="30">
        <v>20200326</v>
      </c>
      <c r="H1277" s="30">
        <v>20210326</v>
      </c>
      <c r="I1277" s="24">
        <f t="shared" si="1"/>
        <v>6.04166666666667</v>
      </c>
      <c r="J1277" s="30" t="s">
        <v>2057</v>
      </c>
      <c r="K1277" s="17" t="s">
        <v>4199</v>
      </c>
      <c r="L1277" s="17">
        <v>4.35</v>
      </c>
      <c r="M1277" s="17" t="s">
        <v>367</v>
      </c>
      <c r="N1277" s="17" t="s">
        <v>6948</v>
      </c>
      <c r="O1277" s="30" t="s">
        <v>6987</v>
      </c>
      <c r="P1277" s="17" t="s">
        <v>4202</v>
      </c>
      <c r="Q1277" s="17" t="s">
        <v>4202</v>
      </c>
      <c r="R1277" s="17" t="str">
        <f>VLOOKUP(O1277,'[20]2019年11月-2020年3月31新贷款人员'!$O$4:$R$37,4,FALSE)</f>
        <v>张常艳</v>
      </c>
      <c r="S1277" s="17" t="str">
        <f>VLOOKUP(O1277,'[20]2019年11月-2020年3月31新贷款人员'!$O$4:$S$37,5,FALSE)</f>
        <v>37809002100003819</v>
      </c>
      <c r="T1277" s="9"/>
    </row>
    <row r="1278" customHeight="1" spans="1:20">
      <c r="A1278" s="17">
        <v>1275</v>
      </c>
      <c r="B1278" s="17" t="s">
        <v>158</v>
      </c>
      <c r="C1278" s="17" t="s">
        <v>6988</v>
      </c>
      <c r="D1278" s="17" t="s">
        <v>2726</v>
      </c>
      <c r="E1278" s="17">
        <v>4.35</v>
      </c>
      <c r="F1278" s="19">
        <v>10000</v>
      </c>
      <c r="G1278" s="30">
        <v>20200326</v>
      </c>
      <c r="H1278" s="30">
        <v>20210326</v>
      </c>
      <c r="I1278" s="24">
        <f t="shared" si="1"/>
        <v>6.04166666666667</v>
      </c>
      <c r="J1278" s="30" t="s">
        <v>2057</v>
      </c>
      <c r="K1278" s="17" t="s">
        <v>4199</v>
      </c>
      <c r="L1278" s="17">
        <v>4.35</v>
      </c>
      <c r="M1278" s="17" t="s">
        <v>1909</v>
      </c>
      <c r="N1278" s="17" t="s">
        <v>6948</v>
      </c>
      <c r="O1278" s="30" t="s">
        <v>6989</v>
      </c>
      <c r="P1278" s="17" t="s">
        <v>4202</v>
      </c>
      <c r="Q1278" s="17" t="s">
        <v>4202</v>
      </c>
      <c r="R1278" s="17" t="str">
        <f>VLOOKUP(O1278,'[20]2019年11月-2020年3月31新贷款人员'!$O$4:$R$37,4,FALSE)</f>
        <v>韩辰辰</v>
      </c>
      <c r="S1278" s="17" t="str">
        <f>VLOOKUP(O1278,'[20]2019年11月-2020年3月31新贷款人员'!$O$4:$S$37,5,FALSE)</f>
        <v>37809002600004270</v>
      </c>
      <c r="T1278" s="9"/>
    </row>
    <row r="1279" customHeight="1" spans="1:20">
      <c r="A1279" s="17">
        <v>1276</v>
      </c>
      <c r="B1279" s="17" t="s">
        <v>158</v>
      </c>
      <c r="C1279" s="17" t="s">
        <v>6988</v>
      </c>
      <c r="D1279" s="17" t="s">
        <v>2727</v>
      </c>
      <c r="E1279" s="17">
        <v>4.35</v>
      </c>
      <c r="F1279" s="19">
        <v>10000</v>
      </c>
      <c r="G1279" s="30">
        <v>20200326</v>
      </c>
      <c r="H1279" s="30">
        <v>20210326</v>
      </c>
      <c r="I1279" s="24">
        <f t="shared" si="1"/>
        <v>6.04166666666667</v>
      </c>
      <c r="J1279" s="30" t="s">
        <v>2057</v>
      </c>
      <c r="K1279" s="17" t="s">
        <v>4199</v>
      </c>
      <c r="L1279" s="17">
        <v>4.35</v>
      </c>
      <c r="M1279" s="17" t="s">
        <v>1909</v>
      </c>
      <c r="N1279" s="17" t="s">
        <v>6948</v>
      </c>
      <c r="O1279" s="30" t="s">
        <v>6990</v>
      </c>
      <c r="P1279" s="17" t="s">
        <v>4202</v>
      </c>
      <c r="Q1279" s="17" t="s">
        <v>4202</v>
      </c>
      <c r="R1279" s="17" t="str">
        <f>VLOOKUP(O1279,'[20]2019年11月-2020年3月31新贷款人员'!$O$4:$R$37,4,FALSE)</f>
        <v>张东歌</v>
      </c>
      <c r="S1279" s="17" t="str">
        <f>VLOOKUP(O1279,'[20]2019年11月-2020年3月31新贷款人员'!$O$4:$S$37,5,FALSE)</f>
        <v>623059137801919647</v>
      </c>
      <c r="T1279" s="9"/>
    </row>
    <row r="1280" customHeight="1" spans="1:20">
      <c r="A1280" s="17">
        <v>1277</v>
      </c>
      <c r="B1280" s="17" t="s">
        <v>158</v>
      </c>
      <c r="C1280" s="17" t="s">
        <v>6984</v>
      </c>
      <c r="D1280" s="17" t="s">
        <v>2728</v>
      </c>
      <c r="E1280" s="17">
        <v>4.35</v>
      </c>
      <c r="F1280" s="19">
        <v>20000</v>
      </c>
      <c r="G1280" s="30">
        <v>20200326</v>
      </c>
      <c r="H1280" s="30">
        <v>20210326</v>
      </c>
      <c r="I1280" s="24">
        <f t="shared" si="1"/>
        <v>12.0833333333333</v>
      </c>
      <c r="J1280" s="30" t="s">
        <v>2057</v>
      </c>
      <c r="K1280" s="17" t="s">
        <v>4199</v>
      </c>
      <c r="L1280" s="17">
        <v>4.35</v>
      </c>
      <c r="M1280" s="17" t="s">
        <v>1909</v>
      </c>
      <c r="N1280" s="17" t="s">
        <v>6948</v>
      </c>
      <c r="O1280" s="30" t="s">
        <v>6991</v>
      </c>
      <c r="P1280" s="17" t="s">
        <v>4202</v>
      </c>
      <c r="Q1280" s="17" t="s">
        <v>4202</v>
      </c>
      <c r="R1280" s="17" t="str">
        <f>VLOOKUP(O1280,'[20]2019年11月-2020年3月31新贷款人员'!$O$4:$R$37,4,FALSE)</f>
        <v>祁新华</v>
      </c>
      <c r="S1280" s="17" t="str">
        <f>VLOOKUP(O1280,'[20]2019年11月-2020年3月31新贷款人员'!$O$4:$S$37,5,FALSE)</f>
        <v>623059137801593749</v>
      </c>
      <c r="T1280" s="9"/>
    </row>
    <row r="1281" customHeight="1" spans="1:20">
      <c r="A1281" s="17">
        <v>1278</v>
      </c>
      <c r="B1281" s="17" t="s">
        <v>37</v>
      </c>
      <c r="C1281" s="17" t="s">
        <v>6992</v>
      </c>
      <c r="D1281" s="17" t="s">
        <v>2729</v>
      </c>
      <c r="E1281" s="17">
        <v>4.35</v>
      </c>
      <c r="F1281" s="19">
        <v>10000</v>
      </c>
      <c r="G1281" s="30">
        <v>20200326</v>
      </c>
      <c r="H1281" s="30">
        <v>20210326</v>
      </c>
      <c r="I1281" s="24">
        <f t="shared" si="1"/>
        <v>6.04166666666667</v>
      </c>
      <c r="J1281" s="30" t="s">
        <v>2057</v>
      </c>
      <c r="K1281" s="17" t="s">
        <v>4199</v>
      </c>
      <c r="L1281" s="17">
        <v>4.35</v>
      </c>
      <c r="M1281" s="17" t="s">
        <v>367</v>
      </c>
      <c r="N1281" s="17" t="s">
        <v>6967</v>
      </c>
      <c r="O1281" s="30" t="s">
        <v>6993</v>
      </c>
      <c r="P1281" s="17" t="s">
        <v>4202</v>
      </c>
      <c r="Q1281" s="17" t="s">
        <v>4202</v>
      </c>
      <c r="R1281" s="17" t="str">
        <f>VLOOKUP(O1281,'[18]2019年11月-2020年3月31新贷款人员'!$O$39:$R$1331,4,FALSE)</f>
        <v>王建平</v>
      </c>
      <c r="S1281" s="17" t="str">
        <f>VLOOKUP(O1281,'[18]2019年11月-2020年3月31新贷款人员'!$O$39:$S$1331,5,FALSE)</f>
        <v>623059137803710911</v>
      </c>
      <c r="T1281" s="9"/>
    </row>
    <row r="1282" customHeight="1" spans="1:20">
      <c r="A1282" s="17">
        <v>1279</v>
      </c>
      <c r="B1282" s="17" t="s">
        <v>37</v>
      </c>
      <c r="C1282" s="17" t="s">
        <v>5563</v>
      </c>
      <c r="D1282" s="17" t="s">
        <v>2730</v>
      </c>
      <c r="E1282" s="17">
        <v>4.35</v>
      </c>
      <c r="F1282" s="19">
        <v>10000</v>
      </c>
      <c r="G1282" s="30">
        <v>20200326</v>
      </c>
      <c r="H1282" s="30">
        <v>20210326</v>
      </c>
      <c r="I1282" s="24">
        <f t="shared" si="1"/>
        <v>6.04166666666667</v>
      </c>
      <c r="J1282" s="30" t="s">
        <v>2057</v>
      </c>
      <c r="K1282" s="17" t="s">
        <v>4199</v>
      </c>
      <c r="L1282" s="17">
        <v>4.35</v>
      </c>
      <c r="M1282" s="17" t="s">
        <v>367</v>
      </c>
      <c r="N1282" s="17" t="s">
        <v>6967</v>
      </c>
      <c r="O1282" s="30" t="s">
        <v>6994</v>
      </c>
      <c r="P1282" s="17" t="s">
        <v>4202</v>
      </c>
      <c r="Q1282" s="17" t="s">
        <v>4202</v>
      </c>
      <c r="R1282" s="17" t="str">
        <f>VLOOKUP(O1282,'[18]2019年11月-2020年3月31新贷款人员'!$O$39:$R$1331,4,FALSE)</f>
        <v>张向伟</v>
      </c>
      <c r="S1282" s="17" t="str">
        <f>VLOOKUP(O1282,'[18]2019年11月-2020年3月31新贷款人员'!$O$39:$S$1331,5,FALSE)</f>
        <v>623059137803824217</v>
      </c>
      <c r="T1282" s="9"/>
    </row>
    <row r="1283" customHeight="1" spans="1:20">
      <c r="A1283" s="17">
        <v>1280</v>
      </c>
      <c r="B1283" s="17" t="s">
        <v>37</v>
      </c>
      <c r="C1283" s="17" t="s">
        <v>6995</v>
      </c>
      <c r="D1283" s="17" t="s">
        <v>2731</v>
      </c>
      <c r="E1283" s="17">
        <v>4.35</v>
      </c>
      <c r="F1283" s="19">
        <v>30000</v>
      </c>
      <c r="G1283" s="30">
        <v>20200326</v>
      </c>
      <c r="H1283" s="30">
        <v>20210326</v>
      </c>
      <c r="I1283" s="24">
        <f t="shared" si="1"/>
        <v>18.125</v>
      </c>
      <c r="J1283" s="30" t="s">
        <v>2057</v>
      </c>
      <c r="K1283" s="17" t="s">
        <v>4199</v>
      </c>
      <c r="L1283" s="17">
        <v>4.35</v>
      </c>
      <c r="M1283" s="17" t="s">
        <v>367</v>
      </c>
      <c r="N1283" s="17" t="s">
        <v>6967</v>
      </c>
      <c r="O1283" s="30" t="s">
        <v>6996</v>
      </c>
      <c r="P1283" s="17" t="s">
        <v>4202</v>
      </c>
      <c r="Q1283" s="17" t="s">
        <v>4202</v>
      </c>
      <c r="R1283" s="17" t="str">
        <f>VLOOKUP(O1283,'[18]2019年11月-2020年3月31新贷款人员'!$O$39:$R$1331,4,FALSE)</f>
        <v>张自强</v>
      </c>
      <c r="S1283" s="17" t="str">
        <f>VLOOKUP(O1283,'[18]2019年11月-2020年3月31新贷款人员'!$O$39:$S$1331,5,FALSE)</f>
        <v>623059137803710978</v>
      </c>
      <c r="T1283" s="9"/>
    </row>
    <row r="1284" customHeight="1" spans="1:20">
      <c r="A1284" s="17">
        <v>1281</v>
      </c>
      <c r="B1284" s="17" t="s">
        <v>37</v>
      </c>
      <c r="C1284" s="17" t="s">
        <v>6997</v>
      </c>
      <c r="D1284" s="17" t="s">
        <v>2732</v>
      </c>
      <c r="E1284" s="17">
        <v>4.35</v>
      </c>
      <c r="F1284" s="19">
        <v>5000</v>
      </c>
      <c r="G1284" s="30">
        <v>20200326</v>
      </c>
      <c r="H1284" s="30">
        <v>20210326</v>
      </c>
      <c r="I1284" s="24">
        <f t="shared" si="1"/>
        <v>3.02083333333333</v>
      </c>
      <c r="J1284" s="30" t="s">
        <v>2057</v>
      </c>
      <c r="K1284" s="17" t="s">
        <v>4199</v>
      </c>
      <c r="L1284" s="17">
        <v>4.35</v>
      </c>
      <c r="M1284" s="17" t="s">
        <v>367</v>
      </c>
      <c r="N1284" s="17" t="s">
        <v>6967</v>
      </c>
      <c r="O1284" s="77" t="s">
        <v>6998</v>
      </c>
      <c r="P1284" s="17" t="s">
        <v>4202</v>
      </c>
      <c r="Q1284" s="17" t="s">
        <v>4202</v>
      </c>
      <c r="R1284" s="17" t="str">
        <f>VLOOKUP(O1284,'[18]2019年11月-2020年3月31新贷款人员'!$O$39:$R$1331,4,FALSE)</f>
        <v>李保军</v>
      </c>
      <c r="S1284" s="17" t="str">
        <f>VLOOKUP(O1284,'[18]2019年11月-2020年3月31新贷款人员'!$O$39:$S$1331,5,FALSE)</f>
        <v>623059137800532045</v>
      </c>
      <c r="T1284" s="9"/>
    </row>
    <row r="1285" customHeight="1" spans="1:20">
      <c r="A1285" s="17">
        <v>1282</v>
      </c>
      <c r="B1285" s="17" t="s">
        <v>37</v>
      </c>
      <c r="C1285" s="17" t="s">
        <v>6999</v>
      </c>
      <c r="D1285" s="17" t="s">
        <v>2733</v>
      </c>
      <c r="E1285" s="17">
        <v>4.35</v>
      </c>
      <c r="F1285" s="19">
        <v>20000</v>
      </c>
      <c r="G1285" s="30">
        <v>20200326</v>
      </c>
      <c r="H1285" s="30">
        <v>20210326</v>
      </c>
      <c r="I1285" s="24">
        <f t="shared" si="1"/>
        <v>12.0833333333333</v>
      </c>
      <c r="J1285" s="30" t="s">
        <v>2057</v>
      </c>
      <c r="K1285" s="17" t="s">
        <v>4199</v>
      </c>
      <c r="L1285" s="17">
        <v>4.35</v>
      </c>
      <c r="M1285" s="17" t="s">
        <v>367</v>
      </c>
      <c r="N1285" s="17" t="s">
        <v>6967</v>
      </c>
      <c r="O1285" s="77" t="s">
        <v>7000</v>
      </c>
      <c r="P1285" s="17" t="s">
        <v>4202</v>
      </c>
      <c r="Q1285" s="17" t="s">
        <v>4202</v>
      </c>
      <c r="R1285" s="17" t="str">
        <f>VLOOKUP(O1285,'[18]2019年11月-2020年3月31新贷款人员'!$O$39:$R$1331,4,FALSE)</f>
        <v>王洪山</v>
      </c>
      <c r="S1285" s="17" t="str">
        <f>VLOOKUP(O1285,'[18]2019年11月-2020年3月31新贷款人员'!$O$39:$S$1331,5,FALSE)</f>
        <v>623059137803514131</v>
      </c>
      <c r="T1285" s="9"/>
    </row>
    <row r="1286" customHeight="1" spans="1:20">
      <c r="A1286" s="17">
        <v>1283</v>
      </c>
      <c r="B1286" s="17" t="s">
        <v>4615</v>
      </c>
      <c r="C1286" s="17" t="s">
        <v>7001</v>
      </c>
      <c r="D1286" s="17" t="s">
        <v>2734</v>
      </c>
      <c r="E1286" s="17">
        <v>4.35</v>
      </c>
      <c r="F1286" s="19">
        <v>10000</v>
      </c>
      <c r="G1286" s="30">
        <v>20200326</v>
      </c>
      <c r="H1286" s="30">
        <v>20210326</v>
      </c>
      <c r="I1286" s="24">
        <f t="shared" si="1"/>
        <v>6.04166666666667</v>
      </c>
      <c r="J1286" s="30">
        <v>20200331</v>
      </c>
      <c r="K1286" s="17" t="s">
        <v>4199</v>
      </c>
      <c r="L1286" s="17">
        <v>4.35</v>
      </c>
      <c r="M1286" s="17" t="s">
        <v>367</v>
      </c>
      <c r="N1286" s="17" t="s">
        <v>6945</v>
      </c>
      <c r="O1286" s="30" t="s">
        <v>7002</v>
      </c>
      <c r="P1286" s="17" t="s">
        <v>4202</v>
      </c>
      <c r="Q1286" s="17" t="s">
        <v>4202</v>
      </c>
      <c r="R1286" s="17" t="str">
        <f>VLOOKUP(O1286,'[19]2019年11月-2020年3月31新贷款人员'!$O$4:$R$86,4,FALSE)</f>
        <v>崔燕</v>
      </c>
      <c r="S1286" s="74" t="str">
        <f>VLOOKUP(O1286,'[19]2019年11月-2020年3月31新贷款人员'!$O$4:$S$86,5,FALSE)</f>
        <v>623059137802014786</v>
      </c>
      <c r="T1286" s="9"/>
    </row>
    <row r="1287" customHeight="1" spans="1:20">
      <c r="A1287" s="17">
        <v>1284</v>
      </c>
      <c r="B1287" s="17" t="s">
        <v>4615</v>
      </c>
      <c r="C1287" s="17" t="s">
        <v>7001</v>
      </c>
      <c r="D1287" s="17" t="s">
        <v>2735</v>
      </c>
      <c r="E1287" s="17">
        <v>4.35</v>
      </c>
      <c r="F1287" s="19">
        <v>10000</v>
      </c>
      <c r="G1287" s="30">
        <v>20200326</v>
      </c>
      <c r="H1287" s="30">
        <v>20210326</v>
      </c>
      <c r="I1287" s="24">
        <f t="shared" si="1"/>
        <v>6.04166666666667</v>
      </c>
      <c r="J1287" s="30">
        <v>20200331</v>
      </c>
      <c r="K1287" s="17" t="s">
        <v>4199</v>
      </c>
      <c r="L1287" s="17">
        <v>4.35</v>
      </c>
      <c r="M1287" s="17" t="s">
        <v>367</v>
      </c>
      <c r="N1287" s="17" t="s">
        <v>6945</v>
      </c>
      <c r="O1287" s="30" t="s">
        <v>7003</v>
      </c>
      <c r="P1287" s="17" t="s">
        <v>4202</v>
      </c>
      <c r="Q1287" s="17" t="s">
        <v>4202</v>
      </c>
      <c r="R1287" s="17" t="str">
        <f>VLOOKUP(O1287,'[19]2019年11月-2020年3月31新贷款人员'!$O$4:$R$86,4,FALSE)</f>
        <v>于玉海</v>
      </c>
      <c r="S1287" s="74" t="str">
        <f>VLOOKUP(O1287,'[19]2019年11月-2020年3月31新贷款人员'!$O$4:$S$86,5,FALSE)</f>
        <v>623059137800861907</v>
      </c>
      <c r="T1287" s="9"/>
    </row>
    <row r="1288" customHeight="1" spans="1:20">
      <c r="A1288" s="17">
        <v>1285</v>
      </c>
      <c r="B1288" s="17" t="s">
        <v>4615</v>
      </c>
      <c r="C1288" s="17" t="s">
        <v>5743</v>
      </c>
      <c r="D1288" s="17" t="s">
        <v>2736</v>
      </c>
      <c r="E1288" s="17">
        <v>4.35</v>
      </c>
      <c r="F1288" s="19">
        <v>10000</v>
      </c>
      <c r="G1288" s="30">
        <v>20200326</v>
      </c>
      <c r="H1288" s="30">
        <v>20210326</v>
      </c>
      <c r="I1288" s="24">
        <f t="shared" si="1"/>
        <v>6.04166666666667</v>
      </c>
      <c r="J1288" s="30">
        <v>20200331</v>
      </c>
      <c r="K1288" s="17" t="s">
        <v>4199</v>
      </c>
      <c r="L1288" s="17">
        <v>4.35</v>
      </c>
      <c r="M1288" s="17" t="s">
        <v>367</v>
      </c>
      <c r="N1288" s="17" t="s">
        <v>6945</v>
      </c>
      <c r="O1288" s="30" t="s">
        <v>7004</v>
      </c>
      <c r="P1288" s="17" t="s">
        <v>4202</v>
      </c>
      <c r="Q1288" s="17" t="s">
        <v>4202</v>
      </c>
      <c r="R1288" s="17" t="str">
        <f>VLOOKUP(O1288,'[19]2019年11月-2020年3月31新贷款人员'!$O$4:$R$86,4,FALSE)</f>
        <v>孙宏凯</v>
      </c>
      <c r="S1288" s="74" t="str">
        <f>VLOOKUP(O1288,'[19]2019年11月-2020年3月31新贷款人员'!$O$4:$S$86,5,FALSE)</f>
        <v>623059137803760528</v>
      </c>
      <c r="T1288" s="9"/>
    </row>
    <row r="1289" customHeight="1" spans="1:20">
      <c r="A1289" s="17">
        <v>1286</v>
      </c>
      <c r="B1289" s="17" t="s">
        <v>4615</v>
      </c>
      <c r="C1289" s="17" t="s">
        <v>7005</v>
      </c>
      <c r="D1289" s="17" t="s">
        <v>2737</v>
      </c>
      <c r="E1289" s="17">
        <v>4.35</v>
      </c>
      <c r="F1289" s="19">
        <v>10000</v>
      </c>
      <c r="G1289" s="30">
        <v>20200326</v>
      </c>
      <c r="H1289" s="30">
        <v>20210326</v>
      </c>
      <c r="I1289" s="24">
        <f t="shared" si="1"/>
        <v>6.04166666666667</v>
      </c>
      <c r="J1289" s="30">
        <v>20200331</v>
      </c>
      <c r="K1289" s="17" t="s">
        <v>4199</v>
      </c>
      <c r="L1289" s="17">
        <v>4.35</v>
      </c>
      <c r="M1289" s="17" t="s">
        <v>367</v>
      </c>
      <c r="N1289" s="17" t="s">
        <v>6945</v>
      </c>
      <c r="O1289" s="30" t="s">
        <v>7006</v>
      </c>
      <c r="P1289" s="17" t="s">
        <v>4202</v>
      </c>
      <c r="Q1289" s="17" t="s">
        <v>4202</v>
      </c>
      <c r="R1289" s="17" t="str">
        <f>VLOOKUP(O1289,'[19]2019年11月-2020年3月31新贷款人员'!$O$4:$R$86,4,FALSE)</f>
        <v>陈京领</v>
      </c>
      <c r="S1289" s="17" t="str">
        <f>VLOOKUP(O1289,'[19]2019年11月-2020年3月31新贷款人员'!$O$4:$S$86,5,FALSE)</f>
        <v>623059137800081670</v>
      </c>
      <c r="T1289" s="9"/>
    </row>
    <row r="1290" customHeight="1" spans="1:20">
      <c r="A1290" s="17">
        <v>1287</v>
      </c>
      <c r="B1290" s="17" t="s">
        <v>4615</v>
      </c>
      <c r="C1290" s="17" t="s">
        <v>5743</v>
      </c>
      <c r="D1290" s="17" t="s">
        <v>2738</v>
      </c>
      <c r="E1290" s="17">
        <v>4.35</v>
      </c>
      <c r="F1290" s="19">
        <v>10000</v>
      </c>
      <c r="G1290" s="30">
        <v>20200326</v>
      </c>
      <c r="H1290" s="30">
        <v>20210326</v>
      </c>
      <c r="I1290" s="24">
        <f t="shared" si="1"/>
        <v>6.04166666666667</v>
      </c>
      <c r="J1290" s="30">
        <v>20200331</v>
      </c>
      <c r="K1290" s="17" t="s">
        <v>4199</v>
      </c>
      <c r="L1290" s="17">
        <v>4.35</v>
      </c>
      <c r="M1290" s="17" t="s">
        <v>367</v>
      </c>
      <c r="N1290" s="17" t="s">
        <v>6945</v>
      </c>
      <c r="O1290" s="30" t="s">
        <v>7007</v>
      </c>
      <c r="P1290" s="17" t="s">
        <v>4202</v>
      </c>
      <c r="Q1290" s="17" t="s">
        <v>4202</v>
      </c>
      <c r="R1290" s="17" t="str">
        <f>VLOOKUP(O1290,'[19]2019年11月-2020年3月31新贷款人员'!$O$4:$R$86,4,FALSE)</f>
        <v>孙同</v>
      </c>
      <c r="S1290" s="74" t="str">
        <f>VLOOKUP(O1290,'[19]2019年11月-2020年3月31新贷款人员'!$O$4:$S$86,5,FALSE)</f>
        <v>623059137803814028</v>
      </c>
      <c r="T1290" s="9"/>
    </row>
    <row r="1291" customHeight="1" spans="1:20">
      <c r="A1291" s="17">
        <v>1288</v>
      </c>
      <c r="B1291" s="17" t="s">
        <v>4615</v>
      </c>
      <c r="C1291" s="17" t="s">
        <v>5743</v>
      </c>
      <c r="D1291" s="17" t="s">
        <v>2739</v>
      </c>
      <c r="E1291" s="17">
        <v>4.35</v>
      </c>
      <c r="F1291" s="19">
        <v>10000</v>
      </c>
      <c r="G1291" s="30">
        <v>20200326</v>
      </c>
      <c r="H1291" s="30">
        <v>20210326</v>
      </c>
      <c r="I1291" s="24">
        <f t="shared" si="1"/>
        <v>6.04166666666667</v>
      </c>
      <c r="J1291" s="30">
        <v>20200331</v>
      </c>
      <c r="K1291" s="17" t="s">
        <v>4199</v>
      </c>
      <c r="L1291" s="17">
        <v>4.35</v>
      </c>
      <c r="M1291" s="17" t="s">
        <v>367</v>
      </c>
      <c r="N1291" s="17" t="s">
        <v>6945</v>
      </c>
      <c r="O1291" s="30" t="s">
        <v>7008</v>
      </c>
      <c r="P1291" s="17" t="s">
        <v>4202</v>
      </c>
      <c r="Q1291" s="17" t="s">
        <v>4202</v>
      </c>
      <c r="R1291" s="17" t="str">
        <f>VLOOKUP(O1291,'[19]2019年11月-2020年3月31新贷款人员'!$O$4:$R$86,4,FALSE)</f>
        <v>孙士强</v>
      </c>
      <c r="S1291" s="74" t="str">
        <f>VLOOKUP(O1291,'[19]2019年11月-2020年3月31新贷款人员'!$O$4:$S$86,5,FALSE)</f>
        <v>623059137803759488</v>
      </c>
      <c r="T1291" s="9"/>
    </row>
    <row r="1292" customHeight="1" spans="1:20">
      <c r="A1292" s="17">
        <v>1289</v>
      </c>
      <c r="B1292" s="17" t="s">
        <v>4615</v>
      </c>
      <c r="C1292" s="17" t="s">
        <v>5743</v>
      </c>
      <c r="D1292" s="17" t="s">
        <v>2740</v>
      </c>
      <c r="E1292" s="17">
        <v>4.35</v>
      </c>
      <c r="F1292" s="19">
        <v>10000</v>
      </c>
      <c r="G1292" s="30">
        <v>20200326</v>
      </c>
      <c r="H1292" s="30">
        <v>20210326</v>
      </c>
      <c r="I1292" s="24">
        <f t="shared" si="1"/>
        <v>6.04166666666667</v>
      </c>
      <c r="J1292" s="30">
        <v>20200331</v>
      </c>
      <c r="K1292" s="17" t="s">
        <v>4199</v>
      </c>
      <c r="L1292" s="17">
        <v>4.35</v>
      </c>
      <c r="M1292" s="17" t="s">
        <v>367</v>
      </c>
      <c r="N1292" s="17" t="s">
        <v>6945</v>
      </c>
      <c r="O1292" s="30" t="s">
        <v>7009</v>
      </c>
      <c r="P1292" s="17" t="s">
        <v>4202</v>
      </c>
      <c r="Q1292" s="17" t="s">
        <v>4202</v>
      </c>
      <c r="R1292" s="17" t="str">
        <f>VLOOKUP(O1292,'[19]2019年11月-2020年3月31新贷款人员'!$O$4:$R$86,4,FALSE)</f>
        <v>孙务队</v>
      </c>
      <c r="S1292" s="74" t="str">
        <f>VLOOKUP(O1292,'[19]2019年11月-2020年3月31新贷款人员'!$O$4:$S$86,5,FALSE)</f>
        <v>623059137802182542</v>
      </c>
      <c r="T1292" s="9"/>
    </row>
    <row r="1293" customHeight="1" spans="1:20">
      <c r="A1293" s="17">
        <v>1290</v>
      </c>
      <c r="B1293" s="17" t="s">
        <v>4615</v>
      </c>
      <c r="C1293" s="17" t="s">
        <v>7010</v>
      </c>
      <c r="D1293" s="17" t="s">
        <v>2741</v>
      </c>
      <c r="E1293" s="17">
        <v>4.35</v>
      </c>
      <c r="F1293" s="19">
        <v>5000</v>
      </c>
      <c r="G1293" s="30">
        <v>20200326</v>
      </c>
      <c r="H1293" s="30">
        <v>20210326</v>
      </c>
      <c r="I1293" s="24">
        <f t="shared" si="1"/>
        <v>3.02083333333333</v>
      </c>
      <c r="J1293" s="30">
        <v>20200331</v>
      </c>
      <c r="K1293" s="17" t="s">
        <v>4199</v>
      </c>
      <c r="L1293" s="17">
        <v>4.35</v>
      </c>
      <c r="M1293" s="17" t="s">
        <v>367</v>
      </c>
      <c r="N1293" s="17" t="s">
        <v>6945</v>
      </c>
      <c r="O1293" s="30" t="s">
        <v>7011</v>
      </c>
      <c r="P1293" s="17" t="s">
        <v>4202</v>
      </c>
      <c r="Q1293" s="17" t="s">
        <v>4202</v>
      </c>
      <c r="R1293" s="17" t="str">
        <f>VLOOKUP(O1293,'[19]2019年11月-2020年3月31新贷款人员'!$O$4:$R$86,4,FALSE)</f>
        <v>陈海霞</v>
      </c>
      <c r="S1293" s="74" t="str">
        <f>VLOOKUP(O1293,'[19]2019年11月-2020年3月31新贷款人员'!$O$4:$S$86,5,FALSE)</f>
        <v>623059137801303586</v>
      </c>
      <c r="T1293" s="9"/>
    </row>
    <row r="1294" customHeight="1" spans="1:20">
      <c r="A1294" s="17">
        <v>1291</v>
      </c>
      <c r="B1294" s="17" t="s">
        <v>464</v>
      </c>
      <c r="C1294" s="17" t="s">
        <v>7012</v>
      </c>
      <c r="D1294" s="17" t="s">
        <v>2742</v>
      </c>
      <c r="E1294" s="17">
        <v>4.35</v>
      </c>
      <c r="F1294" s="19">
        <v>10000</v>
      </c>
      <c r="G1294" s="30">
        <v>20200326</v>
      </c>
      <c r="H1294" s="30">
        <v>20210326</v>
      </c>
      <c r="I1294" s="24">
        <f t="shared" si="1"/>
        <v>6.04166666666667</v>
      </c>
      <c r="J1294" s="30">
        <v>20200331</v>
      </c>
      <c r="K1294" s="17" t="s">
        <v>4199</v>
      </c>
      <c r="L1294" s="17">
        <v>4.35</v>
      </c>
      <c r="M1294" s="17" t="s">
        <v>2743</v>
      </c>
      <c r="N1294" s="17" t="s">
        <v>6956</v>
      </c>
      <c r="O1294" s="30" t="s">
        <v>7013</v>
      </c>
      <c r="P1294" s="17" t="s">
        <v>4202</v>
      </c>
      <c r="Q1294" s="17" t="s">
        <v>4202</v>
      </c>
      <c r="R1294" s="17" t="str">
        <f>VLOOKUP(O1294,'[12]2019年11月-2020年3月31新贷款人员'!$O$4:$R$27,4,FALSE)</f>
        <v>赵新环</v>
      </c>
      <c r="S1294" s="74" t="str">
        <f>VLOOKUP(O1294,'[12]2019年11月-2020年3月31新贷款人员'!$O$4:$S$27,5,FALSE)</f>
        <v>00000025301333787889</v>
      </c>
      <c r="T1294" s="9"/>
    </row>
    <row r="1295" customHeight="1" spans="1:20">
      <c r="A1295" s="17">
        <v>1292</v>
      </c>
      <c r="B1295" s="17" t="s">
        <v>464</v>
      </c>
      <c r="C1295" s="17" t="s">
        <v>7014</v>
      </c>
      <c r="D1295" s="17" t="s">
        <v>2744</v>
      </c>
      <c r="E1295" s="17">
        <v>4.35</v>
      </c>
      <c r="F1295" s="19">
        <v>10000</v>
      </c>
      <c r="G1295" s="30">
        <v>20200326</v>
      </c>
      <c r="H1295" s="30">
        <v>20210326</v>
      </c>
      <c r="I1295" s="24">
        <f t="shared" si="1"/>
        <v>6.04166666666667</v>
      </c>
      <c r="J1295" s="30">
        <v>20200331</v>
      </c>
      <c r="K1295" s="17" t="s">
        <v>4199</v>
      </c>
      <c r="L1295" s="17">
        <v>4.35</v>
      </c>
      <c r="M1295" s="17" t="s">
        <v>2745</v>
      </c>
      <c r="N1295" s="17" t="s">
        <v>6956</v>
      </c>
      <c r="O1295" s="30" t="s">
        <v>7015</v>
      </c>
      <c r="P1295" s="17" t="s">
        <v>4202</v>
      </c>
      <c r="Q1295" s="17" t="s">
        <v>4202</v>
      </c>
      <c r="R1295" s="17" t="str">
        <f>VLOOKUP(O1295,'[12]2019年11月-2020年3月31新贷款人员'!$O$4:$R$27,4,FALSE)</f>
        <v>韩振民</v>
      </c>
      <c r="S1295" s="74" t="str">
        <f>VLOOKUP(O1295,'[12]2019年11月-2020年3月31新贷款人员'!$O$4:$S$27,5,FALSE)</f>
        <v>37811002500013126</v>
      </c>
      <c r="T1295" s="9"/>
    </row>
    <row r="1296" customHeight="1" spans="1:20">
      <c r="A1296" s="17">
        <v>1293</v>
      </c>
      <c r="B1296" s="17" t="s">
        <v>464</v>
      </c>
      <c r="C1296" s="17" t="s">
        <v>6958</v>
      </c>
      <c r="D1296" s="17" t="s">
        <v>2746</v>
      </c>
      <c r="E1296" s="17">
        <v>4.35</v>
      </c>
      <c r="F1296" s="19">
        <v>20000</v>
      </c>
      <c r="G1296" s="30">
        <v>20200326</v>
      </c>
      <c r="H1296" s="30">
        <v>20210326</v>
      </c>
      <c r="I1296" s="24">
        <f t="shared" si="1"/>
        <v>12.0833333333333</v>
      </c>
      <c r="J1296" s="30">
        <v>20200331</v>
      </c>
      <c r="K1296" s="17" t="s">
        <v>4199</v>
      </c>
      <c r="L1296" s="17">
        <v>4.35</v>
      </c>
      <c r="M1296" s="17" t="s">
        <v>1569</v>
      </c>
      <c r="N1296" s="17" t="s">
        <v>6956</v>
      </c>
      <c r="O1296" s="30" t="s">
        <v>7016</v>
      </c>
      <c r="P1296" s="17" t="s">
        <v>4202</v>
      </c>
      <c r="Q1296" s="17" t="s">
        <v>4202</v>
      </c>
      <c r="R1296" s="17" t="str">
        <f>VLOOKUP(O1296,'[12]2019年11月-2020年3月31新贷款人员'!$O$4:$R$27,4,FALSE)</f>
        <v>王更</v>
      </c>
      <c r="S1296" s="74" t="str">
        <f>VLOOKUP(O1296,'[12]2019年11月-2020年3月31新贷款人员'!$O$4:$S$27,5,FALSE)</f>
        <v>37811002900015741</v>
      </c>
      <c r="T1296" s="9"/>
    </row>
    <row r="1297" customHeight="1" spans="1:20">
      <c r="A1297" s="17">
        <v>1294</v>
      </c>
      <c r="B1297" s="17" t="s">
        <v>464</v>
      </c>
      <c r="C1297" s="17" t="s">
        <v>7017</v>
      </c>
      <c r="D1297" s="17" t="s">
        <v>2747</v>
      </c>
      <c r="E1297" s="17">
        <v>4.35</v>
      </c>
      <c r="F1297" s="19">
        <v>10000</v>
      </c>
      <c r="G1297" s="30">
        <v>20200326</v>
      </c>
      <c r="H1297" s="30">
        <v>20210326</v>
      </c>
      <c r="I1297" s="24">
        <f t="shared" si="1"/>
        <v>6.04166666666667</v>
      </c>
      <c r="J1297" s="30">
        <v>20200331</v>
      </c>
      <c r="K1297" s="17" t="s">
        <v>4199</v>
      </c>
      <c r="L1297" s="17">
        <v>4.35</v>
      </c>
      <c r="M1297" s="17" t="s">
        <v>2743</v>
      </c>
      <c r="N1297" s="17" t="s">
        <v>6956</v>
      </c>
      <c r="O1297" s="30" t="s">
        <v>7018</v>
      </c>
      <c r="P1297" s="17" t="s">
        <v>4202</v>
      </c>
      <c r="Q1297" s="17" t="s">
        <v>4202</v>
      </c>
      <c r="R1297" s="17" t="str">
        <f>VLOOKUP(O1297,'[12]2019年11月-2020年3月31新贷款人员'!$O$4:$R$27,4,FALSE)</f>
        <v>赵帅军</v>
      </c>
      <c r="S1297" s="74" t="str">
        <f>VLOOKUP(O1297,'[12]2019年11月-2020年3月31新贷款人员'!$O$4:$S$27,5,FALSE)</f>
        <v>623059137802535137</v>
      </c>
      <c r="T1297" s="9"/>
    </row>
    <row r="1298" customHeight="1" spans="1:20">
      <c r="A1298" s="17">
        <v>1295</v>
      </c>
      <c r="B1298" s="17" t="s">
        <v>464</v>
      </c>
      <c r="C1298" s="17" t="s">
        <v>7019</v>
      </c>
      <c r="D1298" s="17" t="s">
        <v>2748</v>
      </c>
      <c r="E1298" s="17">
        <v>4.35</v>
      </c>
      <c r="F1298" s="19">
        <v>10000</v>
      </c>
      <c r="G1298" s="30">
        <v>20200326</v>
      </c>
      <c r="H1298" s="30">
        <v>20210326</v>
      </c>
      <c r="I1298" s="24">
        <f t="shared" si="1"/>
        <v>6.04166666666667</v>
      </c>
      <c r="J1298" s="30">
        <v>20200331</v>
      </c>
      <c r="K1298" s="17" t="s">
        <v>4199</v>
      </c>
      <c r="L1298" s="17">
        <v>4.35</v>
      </c>
      <c r="M1298" s="17" t="s">
        <v>2743</v>
      </c>
      <c r="N1298" s="17" t="s">
        <v>6956</v>
      </c>
      <c r="O1298" s="77" t="s">
        <v>7020</v>
      </c>
      <c r="P1298" s="17" t="s">
        <v>4202</v>
      </c>
      <c r="Q1298" s="17" t="s">
        <v>4202</v>
      </c>
      <c r="R1298" s="17" t="str">
        <f>VLOOKUP(O1298,'[12]2019年11月-2020年3月31新贷款人员'!$O$4:$R$27,4,FALSE)</f>
        <v>陈军</v>
      </c>
      <c r="S1298" s="74" t="str">
        <f>VLOOKUP(O1298,'[12]2019年11月-2020年3月31新贷款人员'!$O$4:$S$27,5,FALSE)</f>
        <v>623059137801619544</v>
      </c>
      <c r="T1298" s="9"/>
    </row>
    <row r="1299" customHeight="1" spans="1:20">
      <c r="A1299" s="17">
        <v>1296</v>
      </c>
      <c r="B1299" s="17" t="s">
        <v>464</v>
      </c>
      <c r="C1299" s="17" t="s">
        <v>7012</v>
      </c>
      <c r="D1299" s="17" t="s">
        <v>2749</v>
      </c>
      <c r="E1299" s="17">
        <v>4.35</v>
      </c>
      <c r="F1299" s="19">
        <v>20000</v>
      </c>
      <c r="G1299" s="30">
        <v>20200326</v>
      </c>
      <c r="H1299" s="30">
        <v>20210326</v>
      </c>
      <c r="I1299" s="24">
        <f t="shared" si="1"/>
        <v>12.0833333333333</v>
      </c>
      <c r="J1299" s="30">
        <v>20200331</v>
      </c>
      <c r="K1299" s="17" t="s">
        <v>4199</v>
      </c>
      <c r="L1299" s="17">
        <v>4.35</v>
      </c>
      <c r="M1299" s="17" t="s">
        <v>2743</v>
      </c>
      <c r="N1299" s="17" t="s">
        <v>6956</v>
      </c>
      <c r="O1299" s="77" t="s">
        <v>7021</v>
      </c>
      <c r="P1299" s="17" t="s">
        <v>4202</v>
      </c>
      <c r="Q1299" s="17" t="s">
        <v>4202</v>
      </c>
      <c r="R1299" s="17" t="str">
        <f>VLOOKUP(O1299,'[12]2019年11月-2020年3月31新贷款人员'!$O$4:$R$27,4,FALSE)</f>
        <v>陈威力</v>
      </c>
      <c r="S1299" s="74" t="str">
        <f>VLOOKUP(O1299,'[12]2019年11月-2020年3月31新贷款人员'!$O$4:$S$27,5,FALSE)</f>
        <v>623059137800544248</v>
      </c>
      <c r="T1299" s="9"/>
    </row>
    <row r="1300" customHeight="1" spans="1:20">
      <c r="A1300" s="17">
        <v>1297</v>
      </c>
      <c r="B1300" s="17" t="s">
        <v>464</v>
      </c>
      <c r="C1300" s="17" t="s">
        <v>6962</v>
      </c>
      <c r="D1300" s="17" t="s">
        <v>2750</v>
      </c>
      <c r="E1300" s="17">
        <v>4.35</v>
      </c>
      <c r="F1300" s="19">
        <v>10000</v>
      </c>
      <c r="G1300" s="30">
        <v>20200326</v>
      </c>
      <c r="H1300" s="30">
        <v>20210326</v>
      </c>
      <c r="I1300" s="24">
        <f t="shared" si="1"/>
        <v>6.04166666666667</v>
      </c>
      <c r="J1300" s="30">
        <v>20200331</v>
      </c>
      <c r="K1300" s="17" t="s">
        <v>4199</v>
      </c>
      <c r="L1300" s="17">
        <v>4.35</v>
      </c>
      <c r="M1300" s="17" t="s">
        <v>2743</v>
      </c>
      <c r="N1300" s="17" t="s">
        <v>6956</v>
      </c>
      <c r="O1300" s="77" t="s">
        <v>7022</v>
      </c>
      <c r="P1300" s="17" t="s">
        <v>4202</v>
      </c>
      <c r="Q1300" s="17" t="s">
        <v>4202</v>
      </c>
      <c r="R1300" s="17" t="str">
        <f>VLOOKUP(O1300,'[12]2019年11月-2020年3月31新贷款人员'!$O$4:$R$27,4,FALSE)</f>
        <v>黄争气</v>
      </c>
      <c r="S1300" s="74" t="str">
        <f>VLOOKUP(O1300,'[12]2019年11月-2020年3月31新贷款人员'!$O$4:$S$27,5,FALSE)</f>
        <v>62305913780054512</v>
      </c>
      <c r="T1300" s="9"/>
    </row>
    <row r="1301" customHeight="1" spans="1:20">
      <c r="A1301" s="17">
        <v>1298</v>
      </c>
      <c r="B1301" s="17" t="s">
        <v>464</v>
      </c>
      <c r="C1301" s="17" t="s">
        <v>6962</v>
      </c>
      <c r="D1301" s="17" t="s">
        <v>2751</v>
      </c>
      <c r="E1301" s="17">
        <v>4.35</v>
      </c>
      <c r="F1301" s="19">
        <v>10000</v>
      </c>
      <c r="G1301" s="30">
        <v>20200326</v>
      </c>
      <c r="H1301" s="30">
        <v>20210326</v>
      </c>
      <c r="I1301" s="24">
        <f t="shared" si="1"/>
        <v>6.04166666666667</v>
      </c>
      <c r="J1301" s="30">
        <v>20200331</v>
      </c>
      <c r="K1301" s="17" t="s">
        <v>4199</v>
      </c>
      <c r="L1301" s="17">
        <v>4.35</v>
      </c>
      <c r="M1301" s="17" t="s">
        <v>2743</v>
      </c>
      <c r="N1301" s="17" t="s">
        <v>6956</v>
      </c>
      <c r="O1301" s="77" t="s">
        <v>7023</v>
      </c>
      <c r="P1301" s="17" t="s">
        <v>4202</v>
      </c>
      <c r="Q1301" s="17" t="s">
        <v>4202</v>
      </c>
      <c r="R1301" s="17" t="str">
        <f>VLOOKUP(O1301,'[12]2019年11月-2020年3月31新贷款人员'!$O$4:$R$27,4,FALSE)</f>
        <v>赵金金</v>
      </c>
      <c r="S1301" s="74" t="str">
        <f>VLOOKUP(O1301,'[12]2019年11月-2020年3月31新贷款人员'!$O$4:$S$27,5,FALSE)</f>
        <v>623059137803737948</v>
      </c>
      <c r="T1301" s="9"/>
    </row>
    <row r="1302" customHeight="1" spans="1:20">
      <c r="A1302" s="17">
        <v>1299</v>
      </c>
      <c r="B1302" s="17" t="s">
        <v>464</v>
      </c>
      <c r="C1302" s="17" t="s">
        <v>7024</v>
      </c>
      <c r="D1302" s="17" t="s">
        <v>2752</v>
      </c>
      <c r="E1302" s="17">
        <v>4.35</v>
      </c>
      <c r="F1302" s="19">
        <v>10000</v>
      </c>
      <c r="G1302" s="30">
        <v>20200326</v>
      </c>
      <c r="H1302" s="30">
        <v>20210326</v>
      </c>
      <c r="I1302" s="24">
        <f t="shared" si="1"/>
        <v>6.04166666666667</v>
      </c>
      <c r="J1302" s="30">
        <v>20200331</v>
      </c>
      <c r="K1302" s="17" t="s">
        <v>4199</v>
      </c>
      <c r="L1302" s="17">
        <v>4.35</v>
      </c>
      <c r="M1302" s="17" t="s">
        <v>2743</v>
      </c>
      <c r="N1302" s="17" t="s">
        <v>6956</v>
      </c>
      <c r="O1302" s="77" t="s">
        <v>7025</v>
      </c>
      <c r="P1302" s="17" t="s">
        <v>4202</v>
      </c>
      <c r="Q1302" s="17" t="s">
        <v>4202</v>
      </c>
      <c r="R1302" s="17" t="str">
        <f>VLOOKUP(O1302,'[12]2019年11月-2020年3月31新贷款人员'!$O$4:$R$27,4,FALSE)</f>
        <v>韩玉岭</v>
      </c>
      <c r="S1302" s="74" t="str">
        <f>VLOOKUP(O1302,'[12]2019年11月-2020年3月31新贷款人员'!$O$4:$S$27,5,FALSE)</f>
        <v>37811002400016352</v>
      </c>
      <c r="T1302" s="9"/>
    </row>
    <row r="1303" customHeight="1" spans="1:20">
      <c r="A1303" s="17">
        <v>1300</v>
      </c>
      <c r="B1303" s="17" t="s">
        <v>464</v>
      </c>
      <c r="C1303" s="17" t="s">
        <v>7026</v>
      </c>
      <c r="D1303" s="17" t="s">
        <v>2753</v>
      </c>
      <c r="E1303" s="17">
        <v>4.35</v>
      </c>
      <c r="F1303" s="19">
        <v>20000</v>
      </c>
      <c r="G1303" s="30">
        <v>20200326</v>
      </c>
      <c r="H1303" s="30">
        <v>20210326</v>
      </c>
      <c r="I1303" s="24">
        <f t="shared" si="1"/>
        <v>12.0833333333333</v>
      </c>
      <c r="J1303" s="30">
        <v>20200331</v>
      </c>
      <c r="K1303" s="17" t="s">
        <v>4199</v>
      </c>
      <c r="L1303" s="17">
        <v>4.35</v>
      </c>
      <c r="M1303" s="17" t="s">
        <v>2754</v>
      </c>
      <c r="N1303" s="17" t="s">
        <v>6956</v>
      </c>
      <c r="O1303" s="77" t="s">
        <v>7027</v>
      </c>
      <c r="P1303" s="17" t="s">
        <v>4202</v>
      </c>
      <c r="Q1303" s="17" t="s">
        <v>4202</v>
      </c>
      <c r="R1303" s="17" t="str">
        <f>VLOOKUP(O1303,'[12]2019年11月-2020年3月31新贷款人员'!$O$4:$R$27,4,FALSE)</f>
        <v>赵新安</v>
      </c>
      <c r="S1303" s="74" t="str">
        <f>VLOOKUP(O1303,'[12]2019年11月-2020年3月31新贷款人员'!$O$4:$S$27,5,FALSE)</f>
        <v>00000025416593780889</v>
      </c>
      <c r="T1303" s="9"/>
    </row>
    <row r="1304" customHeight="1" spans="1:20">
      <c r="A1304" s="17">
        <v>1301</v>
      </c>
      <c r="B1304" s="17" t="s">
        <v>464</v>
      </c>
      <c r="C1304" s="17" t="s">
        <v>6962</v>
      </c>
      <c r="D1304" s="17" t="s">
        <v>2755</v>
      </c>
      <c r="E1304" s="17">
        <v>4.35</v>
      </c>
      <c r="F1304" s="19">
        <v>10000</v>
      </c>
      <c r="G1304" s="30">
        <v>20200326</v>
      </c>
      <c r="H1304" s="30">
        <v>20210326</v>
      </c>
      <c r="I1304" s="24">
        <f t="shared" si="1"/>
        <v>6.04166666666667</v>
      </c>
      <c r="J1304" s="30">
        <v>20200331</v>
      </c>
      <c r="K1304" s="17" t="s">
        <v>4199</v>
      </c>
      <c r="L1304" s="17">
        <v>4.35</v>
      </c>
      <c r="M1304" s="17" t="s">
        <v>2743</v>
      </c>
      <c r="N1304" s="17" t="s">
        <v>6956</v>
      </c>
      <c r="O1304" s="77" t="s">
        <v>7028</v>
      </c>
      <c r="P1304" s="17" t="s">
        <v>4202</v>
      </c>
      <c r="Q1304" s="17" t="s">
        <v>4202</v>
      </c>
      <c r="R1304" s="17" t="str">
        <f>VLOOKUP(O1304,'[12]2019年11月-2020年3月31新贷款人员'!$O$4:$R$27,4,FALSE)</f>
        <v>卢启春</v>
      </c>
      <c r="S1304" s="74" t="str">
        <f>VLOOKUP(O1304,'[12]2019年11月-2020年3月31新贷款人员'!$O$4:$S$27,5,FALSE)</f>
        <v>623059137801020495</v>
      </c>
      <c r="T1304" s="9"/>
    </row>
    <row r="1305" customHeight="1" spans="1:20">
      <c r="A1305" s="17">
        <v>1302</v>
      </c>
      <c r="B1305" s="17" t="s">
        <v>464</v>
      </c>
      <c r="C1305" s="17" t="s">
        <v>7029</v>
      </c>
      <c r="D1305" s="17" t="s">
        <v>2756</v>
      </c>
      <c r="E1305" s="17">
        <v>4.35</v>
      </c>
      <c r="F1305" s="19">
        <v>10000</v>
      </c>
      <c r="G1305" s="30">
        <v>20200326</v>
      </c>
      <c r="H1305" s="30">
        <v>20210326</v>
      </c>
      <c r="I1305" s="24">
        <f t="shared" si="1"/>
        <v>6.04166666666667</v>
      </c>
      <c r="J1305" s="30">
        <v>20200331</v>
      </c>
      <c r="K1305" s="17" t="s">
        <v>4199</v>
      </c>
      <c r="L1305" s="17">
        <v>4.35</v>
      </c>
      <c r="M1305" s="17" t="s">
        <v>2743</v>
      </c>
      <c r="N1305" s="17" t="s">
        <v>6956</v>
      </c>
      <c r="O1305" s="77" t="s">
        <v>7030</v>
      </c>
      <c r="P1305" s="17" t="s">
        <v>4202</v>
      </c>
      <c r="Q1305" s="17" t="s">
        <v>4202</v>
      </c>
      <c r="R1305" s="17" t="str">
        <f>VLOOKUP(O1305,'[12]2019年11月-2020年3月31新贷款人员'!$O$4:$R$27,4,FALSE)</f>
        <v>李雷</v>
      </c>
      <c r="S1305" s="74" t="str">
        <f>VLOOKUP(O1305,'[12]2019年11月-2020年3月31新贷款人员'!$O$4:$S$27,5,FALSE)</f>
        <v>00000176679933788889</v>
      </c>
      <c r="T1305" s="9"/>
    </row>
    <row r="1306" customHeight="1" spans="1:20">
      <c r="A1306" s="17">
        <v>1303</v>
      </c>
      <c r="B1306" s="17" t="s">
        <v>4615</v>
      </c>
      <c r="C1306" s="17" t="s">
        <v>7031</v>
      </c>
      <c r="D1306" s="17" t="s">
        <v>7032</v>
      </c>
      <c r="E1306" s="17">
        <v>4.35</v>
      </c>
      <c r="F1306" s="19">
        <v>10000</v>
      </c>
      <c r="G1306" s="30">
        <v>20200327</v>
      </c>
      <c r="H1306" s="30">
        <v>20210327</v>
      </c>
      <c r="I1306" s="24">
        <f t="shared" si="1"/>
        <v>4.83333333333333</v>
      </c>
      <c r="J1306" s="30">
        <v>20200331</v>
      </c>
      <c r="K1306" s="17" t="s">
        <v>4199</v>
      </c>
      <c r="L1306" s="17">
        <v>4.35</v>
      </c>
      <c r="M1306" s="17" t="s">
        <v>367</v>
      </c>
      <c r="N1306" s="17" t="s">
        <v>6945</v>
      </c>
      <c r="O1306" s="30" t="s">
        <v>7033</v>
      </c>
      <c r="P1306" s="17" t="s">
        <v>4202</v>
      </c>
      <c r="Q1306" s="17" t="s">
        <v>4202</v>
      </c>
      <c r="R1306" s="17" t="str">
        <f>VLOOKUP(O1306,'[19]2019年11月-2020年3月31新贷款人员'!$O$4:$R$86,4,FALSE)</f>
        <v>任山峰</v>
      </c>
      <c r="S1306" s="74" t="str">
        <f>VLOOKUP(O1306,'[19]2019年11月-2020年3月31新贷款人员'!$O$4:$S$86,5,FALSE)</f>
        <v>622991137800364715</v>
      </c>
      <c r="T1306" s="9"/>
    </row>
    <row r="1307" customHeight="1" spans="1:20">
      <c r="A1307" s="17">
        <v>1304</v>
      </c>
      <c r="B1307" s="17" t="s">
        <v>4615</v>
      </c>
      <c r="C1307" s="17" t="s">
        <v>7034</v>
      </c>
      <c r="D1307" s="17" t="s">
        <v>2757</v>
      </c>
      <c r="E1307" s="17">
        <v>4.35</v>
      </c>
      <c r="F1307" s="19">
        <v>10000</v>
      </c>
      <c r="G1307" s="30">
        <v>20200327</v>
      </c>
      <c r="H1307" s="30">
        <v>20210327</v>
      </c>
      <c r="I1307" s="24">
        <f t="shared" si="1"/>
        <v>4.83333333333333</v>
      </c>
      <c r="J1307" s="30">
        <v>20200331</v>
      </c>
      <c r="K1307" s="17" t="s">
        <v>4199</v>
      </c>
      <c r="L1307" s="17">
        <v>4.35</v>
      </c>
      <c r="M1307" s="17" t="s">
        <v>367</v>
      </c>
      <c r="N1307" s="17" t="s">
        <v>6945</v>
      </c>
      <c r="O1307" s="30" t="s">
        <v>7035</v>
      </c>
      <c r="P1307" s="17" t="s">
        <v>4202</v>
      </c>
      <c r="Q1307" s="17" t="s">
        <v>4202</v>
      </c>
      <c r="R1307" s="17" t="str">
        <f>VLOOKUP(O1307,'[19]2019年11月-2020年3月31新贷款人员'!$O$4:$R$86,4,FALSE)</f>
        <v>张国义</v>
      </c>
      <c r="S1307" s="74" t="str">
        <f>VLOOKUP(O1307,'[19]2019年11月-2020年3月31新贷款人员'!$O$4:$S$86,5,FALSE)</f>
        <v>623059137801343871</v>
      </c>
      <c r="T1307" s="9"/>
    </row>
    <row r="1308" customHeight="1" spans="1:20">
      <c r="A1308" s="17">
        <v>1305</v>
      </c>
      <c r="B1308" s="17" t="s">
        <v>4615</v>
      </c>
      <c r="C1308" s="17" t="s">
        <v>7034</v>
      </c>
      <c r="D1308" s="17" t="s">
        <v>2758</v>
      </c>
      <c r="E1308" s="17">
        <v>4.35</v>
      </c>
      <c r="F1308" s="19">
        <v>10000</v>
      </c>
      <c r="G1308" s="30">
        <v>20200327</v>
      </c>
      <c r="H1308" s="30">
        <v>20210327</v>
      </c>
      <c r="I1308" s="24">
        <f t="shared" si="1"/>
        <v>4.83333333333333</v>
      </c>
      <c r="J1308" s="30">
        <v>20200331</v>
      </c>
      <c r="K1308" s="17" t="s">
        <v>4199</v>
      </c>
      <c r="L1308" s="17">
        <v>4.35</v>
      </c>
      <c r="M1308" s="17" t="s">
        <v>367</v>
      </c>
      <c r="N1308" s="17" t="s">
        <v>6945</v>
      </c>
      <c r="O1308" s="30" t="s">
        <v>7036</v>
      </c>
      <c r="P1308" s="17" t="s">
        <v>4202</v>
      </c>
      <c r="Q1308" s="17" t="s">
        <v>4202</v>
      </c>
      <c r="R1308" s="17" t="str">
        <f>VLOOKUP(O1308,'[19]2019年11月-2020年3月31新贷款人员'!$O$4:$R$86,4,FALSE)</f>
        <v>张财旺</v>
      </c>
      <c r="S1308" s="74" t="str">
        <f>VLOOKUP(O1308,'[19]2019年11月-2020年3月31新贷款人员'!$O$4:$S$86,5,FALSE)</f>
        <v>623059137800341462</v>
      </c>
      <c r="T1308" s="9"/>
    </row>
    <row r="1309" customHeight="1" spans="1:20">
      <c r="A1309" s="17">
        <v>1306</v>
      </c>
      <c r="B1309" s="17" t="s">
        <v>4615</v>
      </c>
      <c r="C1309" s="17" t="s">
        <v>7034</v>
      </c>
      <c r="D1309" s="17" t="s">
        <v>2759</v>
      </c>
      <c r="E1309" s="17">
        <v>4.35</v>
      </c>
      <c r="F1309" s="19">
        <v>10000</v>
      </c>
      <c r="G1309" s="30">
        <v>20200327</v>
      </c>
      <c r="H1309" s="30">
        <v>20210327</v>
      </c>
      <c r="I1309" s="24">
        <f t="shared" si="1"/>
        <v>4.83333333333333</v>
      </c>
      <c r="J1309" s="30">
        <v>20200331</v>
      </c>
      <c r="K1309" s="17" t="s">
        <v>4199</v>
      </c>
      <c r="L1309" s="17">
        <v>4.35</v>
      </c>
      <c r="M1309" s="17" t="s">
        <v>367</v>
      </c>
      <c r="N1309" s="17" t="s">
        <v>6945</v>
      </c>
      <c r="O1309" s="30" t="s">
        <v>7037</v>
      </c>
      <c r="P1309" s="17" t="s">
        <v>4202</v>
      </c>
      <c r="Q1309" s="17" t="s">
        <v>4202</v>
      </c>
      <c r="R1309" s="17" t="str">
        <f>VLOOKUP(O1309,'[19]2019年11月-2020年3月31新贷款人员'!$O$4:$R$86,4,FALSE)</f>
        <v>张国轩</v>
      </c>
      <c r="S1309" s="74" t="str">
        <f>VLOOKUP(O1309,'[19]2019年11月-2020年3月31新贷款人员'!$O$4:$S$86,5,FALSE)</f>
        <v>623059137803675544</v>
      </c>
      <c r="T1309" s="9"/>
    </row>
    <row r="1310" customHeight="1" spans="1:20">
      <c r="A1310" s="17">
        <v>1307</v>
      </c>
      <c r="B1310" s="17" t="s">
        <v>4615</v>
      </c>
      <c r="C1310" s="17" t="s">
        <v>7034</v>
      </c>
      <c r="D1310" s="17" t="s">
        <v>2760</v>
      </c>
      <c r="E1310" s="17">
        <v>4.35</v>
      </c>
      <c r="F1310" s="19">
        <v>10000</v>
      </c>
      <c r="G1310" s="30">
        <v>20200327</v>
      </c>
      <c r="H1310" s="30">
        <v>20210327</v>
      </c>
      <c r="I1310" s="24">
        <f t="shared" si="1"/>
        <v>4.83333333333333</v>
      </c>
      <c r="J1310" s="30">
        <v>20200331</v>
      </c>
      <c r="K1310" s="17" t="s">
        <v>4199</v>
      </c>
      <c r="L1310" s="17">
        <v>4.35</v>
      </c>
      <c r="M1310" s="17" t="s">
        <v>367</v>
      </c>
      <c r="N1310" s="17" t="s">
        <v>6945</v>
      </c>
      <c r="O1310" s="30" t="s">
        <v>7038</v>
      </c>
      <c r="P1310" s="17" t="s">
        <v>4202</v>
      </c>
      <c r="Q1310" s="17" t="s">
        <v>4202</v>
      </c>
      <c r="R1310" s="17" t="str">
        <f>VLOOKUP(O1310,'[19]2019年11月-2020年3月31新贷款人员'!$O$4:$R$86,4,FALSE)</f>
        <v>王秋霞</v>
      </c>
      <c r="S1310" s="74" t="str">
        <f>VLOOKUP(O1310,'[19]2019年11月-2020年3月31新贷款人员'!$O$4:$S$86,5,FALSE)</f>
        <v>623059137801344333</v>
      </c>
      <c r="T1310" s="9"/>
    </row>
    <row r="1311" customHeight="1" spans="1:20">
      <c r="A1311" s="17">
        <v>1308</v>
      </c>
      <c r="B1311" s="17" t="s">
        <v>4615</v>
      </c>
      <c r="C1311" s="17" t="s">
        <v>7034</v>
      </c>
      <c r="D1311" s="17" t="s">
        <v>2761</v>
      </c>
      <c r="E1311" s="17">
        <v>4.35</v>
      </c>
      <c r="F1311" s="19">
        <v>5000</v>
      </c>
      <c r="G1311" s="30">
        <v>20200327</v>
      </c>
      <c r="H1311" s="30">
        <v>20210327</v>
      </c>
      <c r="I1311" s="24">
        <f t="shared" si="1"/>
        <v>2.41666666666667</v>
      </c>
      <c r="J1311" s="30">
        <v>20200331</v>
      </c>
      <c r="K1311" s="17" t="s">
        <v>4199</v>
      </c>
      <c r="L1311" s="17">
        <v>4.35</v>
      </c>
      <c r="M1311" s="17" t="s">
        <v>367</v>
      </c>
      <c r="N1311" s="17" t="s">
        <v>6945</v>
      </c>
      <c r="O1311" s="30" t="s">
        <v>7039</v>
      </c>
      <c r="P1311" s="17" t="s">
        <v>4202</v>
      </c>
      <c r="Q1311" s="17" t="s">
        <v>4202</v>
      </c>
      <c r="R1311" s="17" t="str">
        <f>VLOOKUP(O1311,'[19]2019年11月-2020年3月31新贷款人员'!$O$4:$R$86,4,FALSE)</f>
        <v>张纪红</v>
      </c>
      <c r="S1311" s="74" t="str">
        <f>VLOOKUP(O1311,'[19]2019年11月-2020年3月31新贷款人员'!$O$4:$S$86,5,FALSE)</f>
        <v>623059100707870645</v>
      </c>
      <c r="T1311" s="9"/>
    </row>
    <row r="1312" customHeight="1" spans="1:20">
      <c r="A1312" s="17">
        <v>1309</v>
      </c>
      <c r="B1312" s="17" t="s">
        <v>4615</v>
      </c>
      <c r="C1312" s="17" t="s">
        <v>7034</v>
      </c>
      <c r="D1312" s="17" t="s">
        <v>2762</v>
      </c>
      <c r="E1312" s="17">
        <v>4.35</v>
      </c>
      <c r="F1312" s="19">
        <v>10000</v>
      </c>
      <c r="G1312" s="30">
        <v>20200327</v>
      </c>
      <c r="H1312" s="30">
        <v>20210327</v>
      </c>
      <c r="I1312" s="24">
        <f t="shared" si="1"/>
        <v>4.83333333333333</v>
      </c>
      <c r="J1312" s="30">
        <v>20200331</v>
      </c>
      <c r="K1312" s="17" t="s">
        <v>4199</v>
      </c>
      <c r="L1312" s="17">
        <v>4.35</v>
      </c>
      <c r="M1312" s="17" t="s">
        <v>367</v>
      </c>
      <c r="N1312" s="17" t="s">
        <v>6945</v>
      </c>
      <c r="O1312" s="30" t="s">
        <v>7040</v>
      </c>
      <c r="P1312" s="17" t="s">
        <v>4202</v>
      </c>
      <c r="Q1312" s="17" t="s">
        <v>4202</v>
      </c>
      <c r="R1312" s="17" t="str">
        <f>VLOOKUP(O1312,'[19]2019年11月-2020年3月31新贷款人员'!$O$4:$R$86,4,FALSE)</f>
        <v>张磊</v>
      </c>
      <c r="S1312" s="74" t="str">
        <f>VLOOKUP(O1312,'[19]2019年11月-2020年3月31新贷款人员'!$O$4:$S$86,5,FALSE)</f>
        <v>623059137801344341</v>
      </c>
      <c r="T1312" s="9"/>
    </row>
    <row r="1313" customHeight="1" spans="1:20">
      <c r="A1313" s="17">
        <v>1310</v>
      </c>
      <c r="B1313" s="17" t="s">
        <v>4615</v>
      </c>
      <c r="C1313" s="17" t="s">
        <v>6098</v>
      </c>
      <c r="D1313" s="17" t="s">
        <v>2763</v>
      </c>
      <c r="E1313" s="17">
        <v>4.35</v>
      </c>
      <c r="F1313" s="19">
        <v>5000</v>
      </c>
      <c r="G1313" s="30">
        <v>20200327</v>
      </c>
      <c r="H1313" s="30">
        <v>20210327</v>
      </c>
      <c r="I1313" s="24">
        <f t="shared" si="1"/>
        <v>2.41666666666667</v>
      </c>
      <c r="J1313" s="30">
        <v>20200331</v>
      </c>
      <c r="K1313" s="17" t="s">
        <v>4199</v>
      </c>
      <c r="L1313" s="17">
        <v>4.35</v>
      </c>
      <c r="M1313" s="17" t="s">
        <v>367</v>
      </c>
      <c r="N1313" s="17" t="s">
        <v>6945</v>
      </c>
      <c r="O1313" s="30" t="s">
        <v>7041</v>
      </c>
      <c r="P1313" s="17" t="s">
        <v>4202</v>
      </c>
      <c r="Q1313" s="17" t="s">
        <v>4202</v>
      </c>
      <c r="R1313" s="17" t="str">
        <f>VLOOKUP(O1313,'[19]2019年11月-2020年3月31新贷款人员'!$O$4:$R$86,4,FALSE)</f>
        <v>严留帅</v>
      </c>
      <c r="S1313" s="74" t="str">
        <f>VLOOKUP(O1313,'[19]2019年11月-2020年3月31新贷款人员'!$O$4:$S$86,5,FALSE)</f>
        <v>623059137801408641</v>
      </c>
      <c r="T1313" s="9"/>
    </row>
    <row r="1314" customHeight="1" spans="1:20">
      <c r="A1314" s="17">
        <v>1311</v>
      </c>
      <c r="B1314" s="17" t="s">
        <v>4615</v>
      </c>
      <c r="C1314" s="17" t="s">
        <v>7034</v>
      </c>
      <c r="D1314" s="17" t="s">
        <v>2764</v>
      </c>
      <c r="E1314" s="17">
        <v>4.35</v>
      </c>
      <c r="F1314" s="19">
        <v>10000</v>
      </c>
      <c r="G1314" s="30">
        <v>20200327</v>
      </c>
      <c r="H1314" s="30">
        <v>20210327</v>
      </c>
      <c r="I1314" s="24">
        <f t="shared" si="1"/>
        <v>4.83333333333333</v>
      </c>
      <c r="J1314" s="30">
        <v>20200331</v>
      </c>
      <c r="K1314" s="17" t="s">
        <v>4199</v>
      </c>
      <c r="L1314" s="17">
        <v>4.35</v>
      </c>
      <c r="M1314" s="17" t="s">
        <v>367</v>
      </c>
      <c r="N1314" s="17" t="s">
        <v>6945</v>
      </c>
      <c r="O1314" s="30" t="s">
        <v>7042</v>
      </c>
      <c r="P1314" s="17" t="s">
        <v>4202</v>
      </c>
      <c r="Q1314" s="17" t="s">
        <v>4202</v>
      </c>
      <c r="R1314" s="17" t="str">
        <f>VLOOKUP(O1314,'[19]2019年11月-2020年3月31新贷款人员'!$O$4:$R$86,4,FALSE)</f>
        <v>李彩霞</v>
      </c>
      <c r="S1314" s="74" t="str">
        <f>VLOOKUP(O1314,'[19]2019年11月-2020年3月31新贷款人员'!$O$4:$S$86,5,FALSE)</f>
        <v>623059137803313161</v>
      </c>
      <c r="T1314" s="9"/>
    </row>
    <row r="1315" customHeight="1" spans="1:20">
      <c r="A1315" s="17">
        <v>1312</v>
      </c>
      <c r="B1315" s="17" t="s">
        <v>4615</v>
      </c>
      <c r="C1315" s="17" t="s">
        <v>7043</v>
      </c>
      <c r="D1315" s="17" t="s">
        <v>2765</v>
      </c>
      <c r="E1315" s="17">
        <v>4.35</v>
      </c>
      <c r="F1315" s="19">
        <v>10000</v>
      </c>
      <c r="G1315" s="30">
        <v>20200327</v>
      </c>
      <c r="H1315" s="30">
        <v>20210327</v>
      </c>
      <c r="I1315" s="24">
        <f t="shared" ref="I1315:I1330" si="2">F1315*36.25/30*(J1315-G1315)/10000</f>
        <v>4.83333333333333</v>
      </c>
      <c r="J1315" s="30">
        <v>20200331</v>
      </c>
      <c r="K1315" s="17" t="s">
        <v>4199</v>
      </c>
      <c r="L1315" s="17">
        <v>4.35</v>
      </c>
      <c r="M1315" s="17" t="s">
        <v>367</v>
      </c>
      <c r="N1315" s="17" t="s">
        <v>6945</v>
      </c>
      <c r="O1315" s="30" t="s">
        <v>7044</v>
      </c>
      <c r="P1315" s="17" t="s">
        <v>4202</v>
      </c>
      <c r="Q1315" s="17" t="s">
        <v>4202</v>
      </c>
      <c r="R1315" s="17" t="str">
        <f>VLOOKUP(O1315,'[19]2019年11月-2020年3月31新贷款人员'!$O$4:$R$86,4,FALSE)</f>
        <v>吴静静</v>
      </c>
      <c r="S1315" s="74" t="str">
        <f>VLOOKUP(O1315,'[19]2019年11月-2020年3月31新贷款人员'!$O$4:$S$86,5,FALSE)</f>
        <v>623059137803814119</v>
      </c>
      <c r="T1315" s="9"/>
    </row>
    <row r="1316" customHeight="1" spans="1:20">
      <c r="A1316" s="17">
        <v>1313</v>
      </c>
      <c r="B1316" s="17" t="s">
        <v>4615</v>
      </c>
      <c r="C1316" s="17" t="s">
        <v>7031</v>
      </c>
      <c r="D1316" s="17" t="s">
        <v>2766</v>
      </c>
      <c r="E1316" s="17">
        <v>4.35</v>
      </c>
      <c r="F1316" s="19">
        <v>5000</v>
      </c>
      <c r="G1316" s="30">
        <v>20200327</v>
      </c>
      <c r="H1316" s="30">
        <v>20210327</v>
      </c>
      <c r="I1316" s="24">
        <f t="shared" si="2"/>
        <v>2.41666666666667</v>
      </c>
      <c r="J1316" s="30">
        <v>20200331</v>
      </c>
      <c r="K1316" s="17" t="s">
        <v>4199</v>
      </c>
      <c r="L1316" s="17">
        <v>4.35</v>
      </c>
      <c r="M1316" s="17" t="s">
        <v>367</v>
      </c>
      <c r="N1316" s="17" t="s">
        <v>6945</v>
      </c>
      <c r="O1316" s="30" t="s">
        <v>7045</v>
      </c>
      <c r="P1316" s="17" t="s">
        <v>4202</v>
      </c>
      <c r="Q1316" s="17" t="s">
        <v>4202</v>
      </c>
      <c r="R1316" s="17" t="str">
        <f>VLOOKUP(O1316,'[19]2019年11月-2020年3月31新贷款人员'!$O$4:$R$86,4,FALSE)</f>
        <v>刘海超</v>
      </c>
      <c r="S1316" s="74" t="str">
        <f>VLOOKUP(O1316,'[19]2019年11月-2020年3月31新贷款人员'!$O$4:$S$86,5,FALSE)</f>
        <v>00000024691073781889</v>
      </c>
      <c r="T1316" s="9"/>
    </row>
    <row r="1317" customHeight="1" spans="1:20">
      <c r="A1317" s="17">
        <v>1314</v>
      </c>
      <c r="B1317" s="17" t="s">
        <v>4615</v>
      </c>
      <c r="C1317" s="17" t="s">
        <v>7031</v>
      </c>
      <c r="D1317" s="17" t="s">
        <v>2767</v>
      </c>
      <c r="E1317" s="17">
        <v>4.35</v>
      </c>
      <c r="F1317" s="19">
        <v>10000</v>
      </c>
      <c r="G1317" s="30">
        <v>20200327</v>
      </c>
      <c r="H1317" s="30">
        <v>20210327</v>
      </c>
      <c r="I1317" s="24">
        <f t="shared" si="2"/>
        <v>4.83333333333333</v>
      </c>
      <c r="J1317" s="30">
        <v>20200331</v>
      </c>
      <c r="K1317" s="17" t="s">
        <v>4199</v>
      </c>
      <c r="L1317" s="17">
        <v>4.35</v>
      </c>
      <c r="M1317" s="17" t="s">
        <v>367</v>
      </c>
      <c r="N1317" s="17" t="s">
        <v>6945</v>
      </c>
      <c r="O1317" s="30" t="s">
        <v>7046</v>
      </c>
      <c r="P1317" s="17" t="s">
        <v>4202</v>
      </c>
      <c r="Q1317" s="17" t="s">
        <v>4202</v>
      </c>
      <c r="R1317" s="17" t="str">
        <f>VLOOKUP(O1317,'[19]2019年11月-2020年3月31新贷款人员'!$O$4:$R$86,4,FALSE)</f>
        <v>刘红升</v>
      </c>
      <c r="S1317" s="74" t="str">
        <f>VLOOKUP(O1317,'[19]2019年11月-2020年3月31新贷款人员'!$O$4:$S$86,5,FALSE)</f>
        <v>623059137803814523</v>
      </c>
      <c r="T1317" s="9"/>
    </row>
    <row r="1318" customHeight="1" spans="1:20">
      <c r="A1318" s="17">
        <v>1315</v>
      </c>
      <c r="B1318" s="17" t="s">
        <v>4615</v>
      </c>
      <c r="C1318" s="17" t="s">
        <v>7034</v>
      </c>
      <c r="D1318" s="17" t="s">
        <v>2768</v>
      </c>
      <c r="E1318" s="17">
        <v>4.35</v>
      </c>
      <c r="F1318" s="19">
        <v>10000</v>
      </c>
      <c r="G1318" s="30">
        <v>20200327</v>
      </c>
      <c r="H1318" s="30">
        <v>20210327</v>
      </c>
      <c r="I1318" s="24">
        <f t="shared" si="2"/>
        <v>4.83333333333333</v>
      </c>
      <c r="J1318" s="30">
        <v>20200331</v>
      </c>
      <c r="K1318" s="17" t="s">
        <v>4199</v>
      </c>
      <c r="L1318" s="17">
        <v>4.35</v>
      </c>
      <c r="M1318" s="17" t="s">
        <v>367</v>
      </c>
      <c r="N1318" s="17" t="s">
        <v>6945</v>
      </c>
      <c r="O1318" s="30" t="s">
        <v>7047</v>
      </c>
      <c r="P1318" s="17" t="s">
        <v>4202</v>
      </c>
      <c r="Q1318" s="17" t="s">
        <v>4202</v>
      </c>
      <c r="R1318" s="17" t="str">
        <f>VLOOKUP(O1318,'[19]2019年11月-2020年3月31新贷款人员'!$O$4:$R$86,4,FALSE)</f>
        <v>张超杰</v>
      </c>
      <c r="S1318" s="74" t="str">
        <f>VLOOKUP(O1318,'[19]2019年11月-2020年3月31新贷款人员'!$O$4:$S$86,5,FALSE)</f>
        <v>623059137801478164</v>
      </c>
      <c r="T1318" s="9"/>
    </row>
    <row r="1319" customHeight="1" spans="1:20">
      <c r="A1319" s="17">
        <v>1316</v>
      </c>
      <c r="B1319" s="17" t="s">
        <v>158</v>
      </c>
      <c r="C1319" s="17" t="s">
        <v>7048</v>
      </c>
      <c r="D1319" s="17" t="s">
        <v>2770</v>
      </c>
      <c r="E1319" s="17">
        <v>4.35</v>
      </c>
      <c r="F1319" s="19">
        <v>5000</v>
      </c>
      <c r="G1319" s="30">
        <v>20200328</v>
      </c>
      <c r="H1319" s="30" t="s">
        <v>307</v>
      </c>
      <c r="I1319" s="24">
        <f t="shared" si="2"/>
        <v>1.8125</v>
      </c>
      <c r="J1319" s="30">
        <v>20200331</v>
      </c>
      <c r="K1319" s="17" t="s">
        <v>4199</v>
      </c>
      <c r="L1319" s="17">
        <v>4.35</v>
      </c>
      <c r="M1319" s="17" t="s">
        <v>1909</v>
      </c>
      <c r="N1319" s="17" t="s">
        <v>6948</v>
      </c>
      <c r="O1319" s="30" t="s">
        <v>7049</v>
      </c>
      <c r="P1319" s="17" t="s">
        <v>4202</v>
      </c>
      <c r="Q1319" s="17" t="s">
        <v>4202</v>
      </c>
      <c r="R1319" s="17" t="str">
        <f>VLOOKUP(O1319,'[20]2019年11月-2020年3月31新贷款人员'!$O$4:$R$37,4,FALSE)</f>
        <v>韩建林</v>
      </c>
      <c r="S1319" s="17" t="str">
        <f>VLOOKUP(O1319,'[20]2019年11月-2020年3月31新贷款人员'!$O$4:$S$37,5,FALSE)</f>
        <v>623059137803671295</v>
      </c>
      <c r="T1319" s="9"/>
    </row>
    <row r="1320" customHeight="1" spans="1:20">
      <c r="A1320" s="17">
        <v>1317</v>
      </c>
      <c r="B1320" s="17" t="s">
        <v>158</v>
      </c>
      <c r="C1320" s="17" t="s">
        <v>6982</v>
      </c>
      <c r="D1320" s="17" t="s">
        <v>2771</v>
      </c>
      <c r="E1320" s="17">
        <v>4.35</v>
      </c>
      <c r="F1320" s="19">
        <v>10000</v>
      </c>
      <c r="G1320" s="30">
        <v>20200328</v>
      </c>
      <c r="H1320" s="30" t="s">
        <v>307</v>
      </c>
      <c r="I1320" s="24">
        <f t="shared" si="2"/>
        <v>3.625</v>
      </c>
      <c r="J1320" s="30">
        <v>20200331</v>
      </c>
      <c r="K1320" s="17" t="s">
        <v>4199</v>
      </c>
      <c r="L1320" s="17">
        <v>4.35</v>
      </c>
      <c r="M1320" s="17" t="s">
        <v>1909</v>
      </c>
      <c r="N1320" s="17" t="s">
        <v>6948</v>
      </c>
      <c r="O1320" s="30" t="s">
        <v>7050</v>
      </c>
      <c r="P1320" s="17" t="s">
        <v>4202</v>
      </c>
      <c r="Q1320" s="17" t="s">
        <v>4202</v>
      </c>
      <c r="R1320" s="17" t="str">
        <f>VLOOKUP(O1320,'[20]2019年11月-2020年3月31新贷款人员'!$O$4:$R$37,4,FALSE)</f>
        <v>李怀艳</v>
      </c>
      <c r="S1320" s="17" t="str">
        <f>VLOOKUP(O1320,'[20]2019年11月-2020年3月31新贷款人员'!$O$4:$S$37,5,FALSE)</f>
        <v>623059137801278630</v>
      </c>
      <c r="T1320" s="9"/>
    </row>
    <row r="1321" customHeight="1" spans="1:20">
      <c r="A1321" s="17">
        <v>1318</v>
      </c>
      <c r="B1321" s="17" t="s">
        <v>158</v>
      </c>
      <c r="C1321" s="17" t="s">
        <v>6988</v>
      </c>
      <c r="D1321" s="17" t="s">
        <v>2772</v>
      </c>
      <c r="E1321" s="17">
        <v>4.35</v>
      </c>
      <c r="F1321" s="19">
        <v>5000</v>
      </c>
      <c r="G1321" s="30">
        <v>20200328</v>
      </c>
      <c r="H1321" s="30" t="s">
        <v>307</v>
      </c>
      <c r="I1321" s="24">
        <f t="shared" si="2"/>
        <v>1.8125</v>
      </c>
      <c r="J1321" s="30">
        <v>20200331</v>
      </c>
      <c r="K1321" s="17" t="s">
        <v>4199</v>
      </c>
      <c r="L1321" s="17">
        <v>4.35</v>
      </c>
      <c r="M1321" s="17" t="s">
        <v>1909</v>
      </c>
      <c r="N1321" s="17" t="s">
        <v>6948</v>
      </c>
      <c r="O1321" s="30" t="s">
        <v>7051</v>
      </c>
      <c r="P1321" s="17" t="s">
        <v>4202</v>
      </c>
      <c r="Q1321" s="17" t="s">
        <v>4202</v>
      </c>
      <c r="R1321" s="17" t="str">
        <f>VLOOKUP(O1321,'[20]2019年11月-2020年3月31新贷款人员'!$O$4:$R$37,4,FALSE)</f>
        <v>李泽昌</v>
      </c>
      <c r="S1321" s="17" t="str">
        <f>VLOOKUP(O1321,'[20]2019年11月-2020年3月31新贷款人员'!$O$4:$S$37,5,FALSE)</f>
        <v>00000027766043786889</v>
      </c>
      <c r="T1321" s="9"/>
    </row>
    <row r="1322" customHeight="1" spans="1:20">
      <c r="A1322" s="17">
        <v>1319</v>
      </c>
      <c r="B1322" s="17" t="s">
        <v>158</v>
      </c>
      <c r="C1322" s="17" t="s">
        <v>6984</v>
      </c>
      <c r="D1322" s="17" t="s">
        <v>2773</v>
      </c>
      <c r="E1322" s="17">
        <v>4.35</v>
      </c>
      <c r="F1322" s="19">
        <v>20000</v>
      </c>
      <c r="G1322" s="30">
        <v>20200328</v>
      </c>
      <c r="H1322" s="30" t="s">
        <v>307</v>
      </c>
      <c r="I1322" s="24">
        <f t="shared" si="2"/>
        <v>7.25</v>
      </c>
      <c r="J1322" s="30">
        <v>20200331</v>
      </c>
      <c r="K1322" s="17" t="s">
        <v>4199</v>
      </c>
      <c r="L1322" s="17">
        <v>4.35</v>
      </c>
      <c r="M1322" s="17" t="s">
        <v>367</v>
      </c>
      <c r="N1322" s="17" t="s">
        <v>6948</v>
      </c>
      <c r="O1322" s="30" t="s">
        <v>7052</v>
      </c>
      <c r="P1322" s="17" t="s">
        <v>4202</v>
      </c>
      <c r="Q1322" s="17" t="s">
        <v>4202</v>
      </c>
      <c r="R1322" s="17" t="str">
        <f>VLOOKUP(O1322,'[20]2019年11月-2020年3月31新贷款人员'!$O$4:$R$37,4,FALSE)</f>
        <v>袁付行</v>
      </c>
      <c r="S1322" s="17" t="str">
        <f>VLOOKUP(O1322,'[20]2019年11月-2020年3月31新贷款人员'!$O$4:$S$37,5,FALSE)</f>
        <v>623059137802640564</v>
      </c>
      <c r="T1322" s="9"/>
    </row>
    <row r="1323" customHeight="1" spans="1:20">
      <c r="A1323" s="17">
        <v>1320</v>
      </c>
      <c r="B1323" s="17" t="s">
        <v>37</v>
      </c>
      <c r="C1323" s="17" t="s">
        <v>6995</v>
      </c>
      <c r="D1323" s="17" t="s">
        <v>2774</v>
      </c>
      <c r="E1323" s="17">
        <v>4.35</v>
      </c>
      <c r="F1323" s="19">
        <v>30000</v>
      </c>
      <c r="G1323" s="30">
        <v>20200330</v>
      </c>
      <c r="H1323" s="30">
        <v>20210330</v>
      </c>
      <c r="I1323" s="24">
        <f t="shared" si="2"/>
        <v>3.625</v>
      </c>
      <c r="J1323" s="30">
        <v>20200331</v>
      </c>
      <c r="K1323" s="17" t="s">
        <v>4199</v>
      </c>
      <c r="L1323" s="17">
        <v>4.35</v>
      </c>
      <c r="M1323" s="17" t="s">
        <v>367</v>
      </c>
      <c r="N1323" s="17" t="s">
        <v>6967</v>
      </c>
      <c r="O1323" s="30" t="s">
        <v>7053</v>
      </c>
      <c r="P1323" s="17" t="s">
        <v>4202</v>
      </c>
      <c r="Q1323" s="17" t="s">
        <v>4202</v>
      </c>
      <c r="R1323" s="17" t="str">
        <f>VLOOKUP(O1323,'[18]2019年11月-2020年3月31新贷款人员'!$O$39:$R$1331,4,FALSE)</f>
        <v>张海水</v>
      </c>
      <c r="S1323" s="17" t="str">
        <f>VLOOKUP(O1323,'[18]2019年11月-2020年3月31新贷款人员'!$O$39:$S$1331,5,FALSE)</f>
        <v>623059137803163798</v>
      </c>
      <c r="T1323" s="9"/>
    </row>
    <row r="1324" customHeight="1" spans="1:20">
      <c r="A1324" s="17">
        <v>1321</v>
      </c>
      <c r="B1324" s="17" t="s">
        <v>37</v>
      </c>
      <c r="C1324" s="17" t="s">
        <v>7054</v>
      </c>
      <c r="D1324" s="17" t="s">
        <v>2775</v>
      </c>
      <c r="E1324" s="17">
        <v>4.35</v>
      </c>
      <c r="F1324" s="19">
        <v>10000</v>
      </c>
      <c r="G1324" s="30">
        <v>20200330</v>
      </c>
      <c r="H1324" s="30">
        <v>20210330</v>
      </c>
      <c r="I1324" s="24">
        <f t="shared" si="2"/>
        <v>1.20833333333333</v>
      </c>
      <c r="J1324" s="30">
        <v>20200331</v>
      </c>
      <c r="K1324" s="17" t="s">
        <v>4199</v>
      </c>
      <c r="L1324" s="17">
        <v>4.35</v>
      </c>
      <c r="M1324" s="17" t="s">
        <v>367</v>
      </c>
      <c r="N1324" s="17" t="s">
        <v>6967</v>
      </c>
      <c r="O1324" s="30" t="s">
        <v>7055</v>
      </c>
      <c r="P1324" s="17" t="s">
        <v>4202</v>
      </c>
      <c r="Q1324" s="17" t="s">
        <v>4202</v>
      </c>
      <c r="R1324" s="17" t="str">
        <f>VLOOKUP(O1324,'[18]2019年11月-2020年3月31新贷款人员'!$O$39:$R$1331,4,FALSE)</f>
        <v>张立新</v>
      </c>
      <c r="S1324" s="17" t="str">
        <f>VLOOKUP(O1324,'[18]2019年11月-2020年3月31新贷款人员'!$O$39:$S$1331,5,FALSE)</f>
        <v>623059137801236869</v>
      </c>
      <c r="T1324" s="9"/>
    </row>
    <row r="1325" customHeight="1" spans="1:20">
      <c r="A1325" s="17">
        <v>1322</v>
      </c>
      <c r="B1325" s="17" t="s">
        <v>37</v>
      </c>
      <c r="C1325" s="17" t="s">
        <v>7054</v>
      </c>
      <c r="D1325" s="17" t="s">
        <v>2776</v>
      </c>
      <c r="E1325" s="17">
        <v>4.35</v>
      </c>
      <c r="F1325" s="19">
        <v>20000</v>
      </c>
      <c r="G1325" s="30">
        <v>20200330</v>
      </c>
      <c r="H1325" s="30">
        <v>20210330</v>
      </c>
      <c r="I1325" s="24">
        <f t="shared" si="2"/>
        <v>2.41666666666667</v>
      </c>
      <c r="J1325" s="30">
        <v>20200331</v>
      </c>
      <c r="K1325" s="17" t="s">
        <v>4199</v>
      </c>
      <c r="L1325" s="17">
        <v>4.35</v>
      </c>
      <c r="M1325" s="17" t="s">
        <v>367</v>
      </c>
      <c r="N1325" s="17" t="s">
        <v>6967</v>
      </c>
      <c r="O1325" s="30" t="s">
        <v>7056</v>
      </c>
      <c r="P1325" s="17" t="s">
        <v>4202</v>
      </c>
      <c r="Q1325" s="17" t="s">
        <v>4202</v>
      </c>
      <c r="R1325" s="17" t="str">
        <f>VLOOKUP(O1325,'[18]2019年11月-2020年3月31新贷款人员'!$O$39:$R$1331,4,FALSE)</f>
        <v>李玉成</v>
      </c>
      <c r="S1325" s="17" t="str">
        <f>VLOOKUP(O1325,'[18]2019年11月-2020年3月31新贷款人员'!$O$39:$S$1331,5,FALSE)</f>
        <v>623059137801453431</v>
      </c>
      <c r="T1325" s="9"/>
    </row>
    <row r="1326" customHeight="1" spans="1:20">
      <c r="A1326" s="17">
        <v>1323</v>
      </c>
      <c r="B1326" s="17" t="s">
        <v>37</v>
      </c>
      <c r="C1326" s="17" t="s">
        <v>6970</v>
      </c>
      <c r="D1326" s="17" t="s">
        <v>2777</v>
      </c>
      <c r="E1326" s="17">
        <v>4.35</v>
      </c>
      <c r="F1326" s="19">
        <v>10000</v>
      </c>
      <c r="G1326" s="30">
        <v>20200330</v>
      </c>
      <c r="H1326" s="30">
        <v>20210330</v>
      </c>
      <c r="I1326" s="24">
        <f t="shared" si="2"/>
        <v>1.20833333333333</v>
      </c>
      <c r="J1326" s="30">
        <v>20200331</v>
      </c>
      <c r="K1326" s="17" t="s">
        <v>4199</v>
      </c>
      <c r="L1326" s="17">
        <v>4.35</v>
      </c>
      <c r="M1326" s="17" t="s">
        <v>367</v>
      </c>
      <c r="N1326" s="17" t="s">
        <v>6967</v>
      </c>
      <c r="O1326" s="30" t="s">
        <v>7057</v>
      </c>
      <c r="P1326" s="17" t="s">
        <v>4202</v>
      </c>
      <c r="Q1326" s="17" t="s">
        <v>4202</v>
      </c>
      <c r="R1326" s="17" t="str">
        <f>VLOOKUP(O1326,'[18]2019年11月-2020年3月31新贷款人员'!$O$39:$R$1331,4,FALSE)</f>
        <v>李学玉</v>
      </c>
      <c r="S1326" s="17" t="str">
        <f>VLOOKUP(O1326,'[18]2019年11月-2020年3月31新贷款人员'!$O$39:$S$1331,5,FALSE)</f>
        <v>623059137802522655</v>
      </c>
      <c r="T1326" s="9"/>
    </row>
    <row r="1327" customHeight="1" spans="1:20">
      <c r="A1327" s="17">
        <v>1324</v>
      </c>
      <c r="B1327" s="17" t="s">
        <v>37</v>
      </c>
      <c r="C1327" s="17" t="s">
        <v>7058</v>
      </c>
      <c r="D1327" s="17" t="s">
        <v>2778</v>
      </c>
      <c r="E1327" s="17">
        <v>4.35</v>
      </c>
      <c r="F1327" s="19">
        <v>10000</v>
      </c>
      <c r="G1327" s="30">
        <v>20200330</v>
      </c>
      <c r="H1327" s="30">
        <v>20210330</v>
      </c>
      <c r="I1327" s="24">
        <f t="shared" si="2"/>
        <v>1.20833333333333</v>
      </c>
      <c r="J1327" s="30">
        <v>20200331</v>
      </c>
      <c r="K1327" s="17" t="s">
        <v>4199</v>
      </c>
      <c r="L1327" s="17">
        <v>4.35</v>
      </c>
      <c r="M1327" s="17" t="s">
        <v>367</v>
      </c>
      <c r="N1327" s="17" t="s">
        <v>6967</v>
      </c>
      <c r="O1327" s="30" t="s">
        <v>7059</v>
      </c>
      <c r="P1327" s="17" t="s">
        <v>4202</v>
      </c>
      <c r="Q1327" s="17" t="s">
        <v>4202</v>
      </c>
      <c r="R1327" s="17" t="str">
        <f>VLOOKUP(O1327,'[18]2019年11月-2020年3月31新贷款人员'!$O$39:$R$1331,4,FALSE)</f>
        <v>陈培培</v>
      </c>
      <c r="S1327" s="17" t="str">
        <f>VLOOKUP(O1327,'[18]2019年11月-2020年3月31新贷款人员'!$O$39:$S$1331,5,FALSE)</f>
        <v>623059137803824670</v>
      </c>
      <c r="T1327" s="9"/>
    </row>
    <row r="1328" customHeight="1" spans="1:20">
      <c r="A1328" s="17">
        <v>1325</v>
      </c>
      <c r="B1328" s="17" t="s">
        <v>37</v>
      </c>
      <c r="C1328" s="17" t="s">
        <v>7054</v>
      </c>
      <c r="D1328" s="17" t="s">
        <v>2779</v>
      </c>
      <c r="E1328" s="17">
        <v>4.35</v>
      </c>
      <c r="F1328" s="19">
        <v>3000</v>
      </c>
      <c r="G1328" s="30">
        <v>20200330</v>
      </c>
      <c r="H1328" s="30">
        <v>20210330</v>
      </c>
      <c r="I1328" s="24">
        <f t="shared" si="2"/>
        <v>0.3625</v>
      </c>
      <c r="J1328" s="30">
        <v>20200331</v>
      </c>
      <c r="K1328" s="17" t="s">
        <v>4199</v>
      </c>
      <c r="L1328" s="17">
        <v>4.35</v>
      </c>
      <c r="M1328" s="17" t="s">
        <v>27</v>
      </c>
      <c r="N1328" s="17" t="s">
        <v>6967</v>
      </c>
      <c r="O1328" s="30" t="s">
        <v>7060</v>
      </c>
      <c r="P1328" s="17" t="s">
        <v>4202</v>
      </c>
      <c r="Q1328" s="17" t="s">
        <v>4202</v>
      </c>
      <c r="R1328" s="17" t="str">
        <f>VLOOKUP(O1328,'[18]2019年11月-2020年3月31新贷款人员'!$O$39:$R$1331,4,FALSE)</f>
        <v>李增光</v>
      </c>
      <c r="S1328" s="17" t="str">
        <f>VLOOKUP(O1328,'[18]2019年11月-2020年3月31新贷款人员'!$O$39:$S$1331,5,FALSE)</f>
        <v>623059137800577081</v>
      </c>
      <c r="T1328" s="9"/>
    </row>
    <row r="1329" customHeight="1" spans="1:20">
      <c r="A1329" s="17">
        <v>1326</v>
      </c>
      <c r="B1329" s="17" t="s">
        <v>37</v>
      </c>
      <c r="C1329" s="17" t="s">
        <v>7054</v>
      </c>
      <c r="D1329" s="17" t="s">
        <v>2780</v>
      </c>
      <c r="E1329" s="17">
        <v>4.35</v>
      </c>
      <c r="F1329" s="19">
        <v>10000</v>
      </c>
      <c r="G1329" s="30">
        <v>20200330</v>
      </c>
      <c r="H1329" s="30">
        <v>20210330</v>
      </c>
      <c r="I1329" s="24">
        <f t="shared" si="2"/>
        <v>1.20833333333333</v>
      </c>
      <c r="J1329" s="30">
        <v>20200331</v>
      </c>
      <c r="K1329" s="17" t="s">
        <v>4199</v>
      </c>
      <c r="L1329" s="17">
        <v>4.35</v>
      </c>
      <c r="M1329" s="17" t="s">
        <v>27</v>
      </c>
      <c r="N1329" s="17" t="s">
        <v>6967</v>
      </c>
      <c r="O1329" s="30" t="s">
        <v>7061</v>
      </c>
      <c r="P1329" s="17" t="s">
        <v>4202</v>
      </c>
      <c r="Q1329" s="17" t="s">
        <v>4202</v>
      </c>
      <c r="R1329" s="17" t="str">
        <f>VLOOKUP(O1329,'[18]2019年11月-2020年3月31新贷款人员'!$O$39:$R$1331,4,FALSE)</f>
        <v>艾怀利</v>
      </c>
      <c r="S1329" s="17" t="str">
        <f>VLOOKUP(O1329,'[18]2019年11月-2020年3月31新贷款人员'!$O$39:$S$1331,5,FALSE)</f>
        <v>623059137801454348</v>
      </c>
      <c r="T1329" s="9"/>
    </row>
    <row r="1330" customHeight="1" spans="1:20">
      <c r="A1330" s="17">
        <v>1327</v>
      </c>
      <c r="B1330" s="17" t="s">
        <v>464</v>
      </c>
      <c r="C1330" s="17" t="s">
        <v>7062</v>
      </c>
      <c r="D1330" s="17" t="s">
        <v>2769</v>
      </c>
      <c r="E1330" s="17">
        <v>4.35</v>
      </c>
      <c r="F1330" s="19">
        <v>40000</v>
      </c>
      <c r="G1330" s="30" t="s">
        <v>1766</v>
      </c>
      <c r="H1330" s="30" t="s">
        <v>1767</v>
      </c>
      <c r="I1330" s="24">
        <f t="shared" si="2"/>
        <v>19.3333333333333</v>
      </c>
      <c r="J1330" s="30">
        <v>20200331</v>
      </c>
      <c r="K1330" s="17" t="s">
        <v>4199</v>
      </c>
      <c r="L1330" s="17">
        <v>4.35</v>
      </c>
      <c r="M1330" s="17" t="s">
        <v>2743</v>
      </c>
      <c r="N1330" s="17" t="s">
        <v>6956</v>
      </c>
      <c r="O1330" s="78" t="s">
        <v>7063</v>
      </c>
      <c r="P1330" s="17" t="s">
        <v>4202</v>
      </c>
      <c r="Q1330" s="17" t="s">
        <v>4202</v>
      </c>
      <c r="R1330" s="17" t="str">
        <f>VLOOKUP(O1330,'[12]2019年11月-2020年3月31新贷款人员'!$O$4:$R$27,4,FALSE)</f>
        <v>刘凤伟</v>
      </c>
      <c r="S1330" s="74" t="str">
        <f>VLOOKUP(O1330,'[12]2019年11月-2020年3月31新贷款人员'!$O$4:$S$27,5,FALSE)</f>
        <v>62305913780059564</v>
      </c>
      <c r="T1330" s="9"/>
    </row>
    <row r="1331" customHeight="1" spans="1:20">
      <c r="A1331" s="17">
        <v>1328</v>
      </c>
      <c r="B1331" s="17" t="s">
        <v>464</v>
      </c>
      <c r="C1331" s="17" t="s">
        <v>7064</v>
      </c>
      <c r="D1331" s="17" t="s">
        <v>3129</v>
      </c>
      <c r="E1331" s="17">
        <v>4.35</v>
      </c>
      <c r="F1331" s="19" t="s">
        <v>7065</v>
      </c>
      <c r="G1331" s="30" t="s">
        <v>2622</v>
      </c>
      <c r="H1331" s="30" t="s">
        <v>2623</v>
      </c>
      <c r="I1331" s="17">
        <v>36.49</v>
      </c>
      <c r="J1331" s="30">
        <v>20200331</v>
      </c>
      <c r="K1331" s="17" t="s">
        <v>4199</v>
      </c>
      <c r="L1331" s="17">
        <v>4.35</v>
      </c>
      <c r="M1331" s="17" t="s">
        <v>27</v>
      </c>
      <c r="N1331" s="17" t="s">
        <v>7066</v>
      </c>
      <c r="O1331" s="17" t="s">
        <v>7067</v>
      </c>
      <c r="P1331" s="17" t="s">
        <v>4202</v>
      </c>
      <c r="Q1331" s="17" t="s">
        <v>4202</v>
      </c>
      <c r="R1331" s="17" t="str">
        <f>VLOOKUP(O1331,'[12]2019年11月-2020年3月31新贷款人员'!$O$4:$R$27,4,FALSE)</f>
        <v>邢仁堂</v>
      </c>
      <c r="S1331" s="74" t="str">
        <f>VLOOKUP(O1331,'[12]2019年11月-2020年3月31新贷款人员'!$O$4:$S$27,5,FALSE)</f>
        <v>00000028276863783889</v>
      </c>
      <c r="T1331" s="9"/>
    </row>
    <row r="1332" customHeight="1" spans="1:20">
      <c r="A1332" s="17">
        <v>1329</v>
      </c>
      <c r="B1332" s="17" t="s">
        <v>464</v>
      </c>
      <c r="C1332" s="17" t="s">
        <v>7068</v>
      </c>
      <c r="D1332" s="17" t="s">
        <v>3130</v>
      </c>
      <c r="E1332" s="17">
        <v>4.35</v>
      </c>
      <c r="F1332" s="19" t="s">
        <v>7065</v>
      </c>
      <c r="G1332" s="30" t="s">
        <v>1459</v>
      </c>
      <c r="H1332" s="30" t="s">
        <v>1460</v>
      </c>
      <c r="I1332" s="17">
        <v>32.63</v>
      </c>
      <c r="J1332" s="30">
        <v>20200331</v>
      </c>
      <c r="K1332" s="17" t="s">
        <v>4199</v>
      </c>
      <c r="L1332" s="17">
        <v>4.35</v>
      </c>
      <c r="M1332" s="17" t="s">
        <v>27</v>
      </c>
      <c r="N1332" s="17" t="s">
        <v>7068</v>
      </c>
      <c r="O1332" s="17" t="s">
        <v>7069</v>
      </c>
      <c r="P1332" s="17" t="s">
        <v>4202</v>
      </c>
      <c r="Q1332" s="17" t="s">
        <v>4202</v>
      </c>
      <c r="R1332" s="17" t="str">
        <f>VLOOKUP(O1332,'[12]2019年11月-2020年3月31新贷款人员'!$O$4:$R$27,4,FALSE)</f>
        <v>王仓库</v>
      </c>
      <c r="S1332" s="74" t="str">
        <f>VLOOKUP(O1332,'[12]2019年11月-2020年3月31新贷款人员'!$O$4:$S$27,5,FALSE)</f>
        <v>00000109230203786889</v>
      </c>
      <c r="T1332" s="9"/>
    </row>
    <row r="1333" customHeight="1" spans="1:20">
      <c r="A1333" s="17">
        <v>1330</v>
      </c>
      <c r="B1333" s="17" t="s">
        <v>464</v>
      </c>
      <c r="C1333" s="17" t="s">
        <v>6960</v>
      </c>
      <c r="D1333" s="17" t="s">
        <v>3131</v>
      </c>
      <c r="E1333" s="17">
        <v>4.35</v>
      </c>
      <c r="F1333" s="19" t="s">
        <v>6468</v>
      </c>
      <c r="G1333" s="30" t="s">
        <v>1728</v>
      </c>
      <c r="H1333" s="30" t="s">
        <v>1729</v>
      </c>
      <c r="I1333" s="24">
        <v>159.5</v>
      </c>
      <c r="J1333" s="30">
        <v>20200331</v>
      </c>
      <c r="K1333" s="17" t="s">
        <v>4199</v>
      </c>
      <c r="L1333" s="17">
        <v>4.35</v>
      </c>
      <c r="M1333" s="17" t="s">
        <v>150</v>
      </c>
      <c r="N1333" s="17" t="s">
        <v>6960</v>
      </c>
      <c r="O1333" s="17" t="s">
        <v>7070</v>
      </c>
      <c r="P1333" s="17" t="s">
        <v>4202</v>
      </c>
      <c r="Q1333" s="17" t="s">
        <v>4202</v>
      </c>
      <c r="R1333" s="17" t="str">
        <f>VLOOKUP(O1333,'[12]2019年11月-2020年3月31新贷款人员'!$O$4:$R$27,4,FALSE)</f>
        <v>陈伟</v>
      </c>
      <c r="S1333" s="74" t="str">
        <f>VLOOKUP(O1333,'[12]2019年11月-2020年3月31新贷款人员'!$O$4:$S$27,5,FALSE)</f>
        <v>623059137800301672</v>
      </c>
      <c r="T1333" s="9"/>
    </row>
    <row r="1334" customHeight="1" spans="1:20">
      <c r="A1334" s="17">
        <v>1331</v>
      </c>
      <c r="B1334" s="17" t="s">
        <v>464</v>
      </c>
      <c r="C1334" s="17" t="s">
        <v>7071</v>
      </c>
      <c r="D1334" s="17" t="s">
        <v>3132</v>
      </c>
      <c r="E1334" s="17">
        <v>4.35</v>
      </c>
      <c r="F1334" s="19" t="s">
        <v>6228</v>
      </c>
      <c r="G1334" s="30" t="s">
        <v>169</v>
      </c>
      <c r="H1334" s="30" t="s">
        <v>170</v>
      </c>
      <c r="I1334" s="17">
        <v>79.15</v>
      </c>
      <c r="J1334" s="30">
        <v>20200331</v>
      </c>
      <c r="K1334" s="17" t="s">
        <v>4199</v>
      </c>
      <c r="L1334" s="17">
        <v>4.35</v>
      </c>
      <c r="M1334" s="17" t="s">
        <v>1672</v>
      </c>
      <c r="N1334" s="17" t="s">
        <v>7072</v>
      </c>
      <c r="O1334" s="17" t="s">
        <v>7073</v>
      </c>
      <c r="P1334" s="17" t="s">
        <v>4202</v>
      </c>
      <c r="Q1334" s="17" t="s">
        <v>4202</v>
      </c>
      <c r="R1334" s="17" t="str">
        <f>VLOOKUP(O1334,'[12]2019年11月-2020年3月31新贷款人员'!$O$4:$R$27,4,FALSE)</f>
        <v>申俊伟</v>
      </c>
      <c r="S1334" s="74" t="str">
        <f>VLOOKUP(O1334,'[12]2019年11月-2020年3月31新贷款人员'!$O$4:$S$27,5,FALSE)</f>
        <v>00000160615713784889</v>
      </c>
      <c r="T1334" s="9"/>
    </row>
    <row r="1335" customHeight="1" spans="1:20">
      <c r="A1335" s="17">
        <v>1332</v>
      </c>
      <c r="B1335" s="17" t="s">
        <v>464</v>
      </c>
      <c r="C1335" s="17" t="s">
        <v>7074</v>
      </c>
      <c r="D1335" s="17" t="s">
        <v>3133</v>
      </c>
      <c r="E1335" s="17">
        <v>4.35</v>
      </c>
      <c r="F1335" s="19" t="s">
        <v>6240</v>
      </c>
      <c r="G1335" s="30" t="s">
        <v>135</v>
      </c>
      <c r="H1335" s="30" t="s">
        <v>136</v>
      </c>
      <c r="I1335" s="17">
        <v>45.31</v>
      </c>
      <c r="J1335" s="30">
        <v>20200331</v>
      </c>
      <c r="K1335" s="17" t="s">
        <v>4199</v>
      </c>
      <c r="L1335" s="17">
        <v>4.35</v>
      </c>
      <c r="M1335" s="17" t="s">
        <v>150</v>
      </c>
      <c r="N1335" s="17" t="s">
        <v>7075</v>
      </c>
      <c r="O1335" s="17" t="s">
        <v>7076</v>
      </c>
      <c r="P1335" s="17" t="s">
        <v>4202</v>
      </c>
      <c r="Q1335" s="17" t="s">
        <v>4202</v>
      </c>
      <c r="R1335" s="17" t="str">
        <f>VLOOKUP(O1335,'[12]2019年11月-2020年3月31新贷款人员'!$O$4:$R$27,4,FALSE)</f>
        <v>程坡</v>
      </c>
      <c r="S1335" s="17" t="str">
        <f>VLOOKUP(O1335,'[12]2019年11月-2020年3月31新贷款人员'!$O$4:$S$27,5,FALSE)</f>
        <v>37811002300013603</v>
      </c>
      <c r="T1335" s="9"/>
    </row>
    <row r="1336" customHeight="1" spans="1:20">
      <c r="A1336" s="17">
        <v>1333</v>
      </c>
      <c r="B1336" s="17" t="s">
        <v>464</v>
      </c>
      <c r="C1336" s="17" t="s">
        <v>7077</v>
      </c>
      <c r="D1336" s="17" t="s">
        <v>356</v>
      </c>
      <c r="E1336" s="17">
        <v>4.35</v>
      </c>
      <c r="F1336" s="19" t="s">
        <v>6240</v>
      </c>
      <c r="G1336" s="30" t="s">
        <v>1746</v>
      </c>
      <c r="H1336" s="30" t="s">
        <v>1747</v>
      </c>
      <c r="I1336" s="17">
        <v>26.58</v>
      </c>
      <c r="J1336" s="30">
        <v>20200331</v>
      </c>
      <c r="K1336" s="17" t="s">
        <v>4199</v>
      </c>
      <c r="L1336" s="17">
        <v>4.35</v>
      </c>
      <c r="M1336" s="17" t="s">
        <v>3134</v>
      </c>
      <c r="N1336" s="17" t="s">
        <v>7077</v>
      </c>
      <c r="O1336" s="17" t="s">
        <v>7078</v>
      </c>
      <c r="P1336" s="17" t="s">
        <v>4202</v>
      </c>
      <c r="Q1336" s="17" t="s">
        <v>4202</v>
      </c>
      <c r="R1336" s="17" t="str">
        <f>VLOOKUP(O1336,'[12]2019年11月-2020年3月31新贷款人员'!$O$4:$R$27,4,FALSE)</f>
        <v>李士民</v>
      </c>
      <c r="S1336" s="74" t="str">
        <f>VLOOKUP(O1336,'[12]2019年11月-2020年3月31新贷款人员'!$O$4:$S$27,5,FALSE)</f>
        <v>623059137801429373</v>
      </c>
      <c r="T1336" s="9"/>
    </row>
    <row r="1337" customHeight="1" spans="1:20">
      <c r="A1337" s="17">
        <v>1334</v>
      </c>
      <c r="B1337" s="17" t="s">
        <v>74</v>
      </c>
      <c r="C1337" s="17" t="s">
        <v>7079</v>
      </c>
      <c r="D1337" s="17" t="s">
        <v>122</v>
      </c>
      <c r="E1337" s="17" t="s">
        <v>163</v>
      </c>
      <c r="F1337" s="19" t="s">
        <v>6240</v>
      </c>
      <c r="G1337" s="30" t="s">
        <v>123</v>
      </c>
      <c r="H1337" s="30" t="s">
        <v>124</v>
      </c>
      <c r="I1337" s="17">
        <v>50.39</v>
      </c>
      <c r="J1337" s="30">
        <v>20200331</v>
      </c>
      <c r="K1337" s="17" t="s">
        <v>4199</v>
      </c>
      <c r="L1337" s="17" t="s">
        <v>163</v>
      </c>
      <c r="M1337" s="17" t="s">
        <v>7080</v>
      </c>
      <c r="N1337" s="17" t="s">
        <v>7079</v>
      </c>
      <c r="O1337" s="17" t="s">
        <v>7081</v>
      </c>
      <c r="P1337" s="17" t="s">
        <v>4202</v>
      </c>
      <c r="Q1337" s="17" t="s">
        <v>4202</v>
      </c>
      <c r="R1337" s="17" t="str">
        <f>VLOOKUP(O1337,'[4]2019年11月-2020年3月31新贷款人员'!$O$1156:$R$1353,4,FALSE)</f>
        <v>赵秀梅</v>
      </c>
      <c r="S1337" s="17" t="str">
        <f>VLOOKUP(O1337,'[4]2019年11月-2020年3月31新贷款人员'!$O$1156:$S$1353,5,FALSE)</f>
        <v>623059137802525450</v>
      </c>
      <c r="T1337" s="29"/>
    </row>
    <row r="1338" customHeight="1" spans="1:20">
      <c r="A1338" s="17">
        <v>1335</v>
      </c>
      <c r="B1338" s="17" t="s">
        <v>74</v>
      </c>
      <c r="C1338" s="17" t="s">
        <v>7082</v>
      </c>
      <c r="D1338" s="17" t="s">
        <v>125</v>
      </c>
      <c r="E1338" s="17" t="s">
        <v>163</v>
      </c>
      <c r="F1338" s="19" t="s">
        <v>6240</v>
      </c>
      <c r="G1338" s="30" t="s">
        <v>123</v>
      </c>
      <c r="H1338" s="30" t="s">
        <v>124</v>
      </c>
      <c r="I1338" s="17">
        <v>50.39</v>
      </c>
      <c r="J1338" s="30">
        <v>20200331</v>
      </c>
      <c r="K1338" s="17" t="s">
        <v>4199</v>
      </c>
      <c r="L1338" s="17" t="s">
        <v>163</v>
      </c>
      <c r="M1338" s="17" t="s">
        <v>87</v>
      </c>
      <c r="N1338" s="17" t="s">
        <v>7082</v>
      </c>
      <c r="O1338" s="17" t="s">
        <v>7083</v>
      </c>
      <c r="P1338" s="17" t="s">
        <v>4202</v>
      </c>
      <c r="Q1338" s="17" t="s">
        <v>4202</v>
      </c>
      <c r="R1338" s="17" t="str">
        <f>VLOOKUP(O1338,'[4]2019年11月-2020年3月31新贷款人员'!$O$1156:$R$1353,4,FALSE)</f>
        <v>李辉</v>
      </c>
      <c r="S1338" s="17" t="str">
        <f>VLOOKUP(O1338,'[4]2019年11月-2020年3月31新贷款人员'!$O$1156:$S$1353,5,FALSE)</f>
        <v>623059137801251892</v>
      </c>
      <c r="T1338" s="29"/>
    </row>
    <row r="1339" customHeight="1" spans="1:20">
      <c r="A1339" s="17">
        <v>1336</v>
      </c>
      <c r="B1339" s="17" t="s">
        <v>74</v>
      </c>
      <c r="C1339" s="17" t="s">
        <v>7084</v>
      </c>
      <c r="D1339" s="17" t="s">
        <v>130</v>
      </c>
      <c r="E1339" s="17" t="s">
        <v>163</v>
      </c>
      <c r="F1339" s="19" t="s">
        <v>6240</v>
      </c>
      <c r="G1339" s="30" t="s">
        <v>131</v>
      </c>
      <c r="H1339" s="30" t="s">
        <v>132</v>
      </c>
      <c r="I1339" s="17">
        <v>48.21</v>
      </c>
      <c r="J1339" s="30">
        <v>20200331</v>
      </c>
      <c r="K1339" s="17" t="s">
        <v>4199</v>
      </c>
      <c r="L1339" s="17" t="s">
        <v>163</v>
      </c>
      <c r="M1339" s="17" t="s">
        <v>7085</v>
      </c>
      <c r="N1339" s="17" t="s">
        <v>7084</v>
      </c>
      <c r="O1339" s="17" t="s">
        <v>7086</v>
      </c>
      <c r="P1339" s="17" t="s">
        <v>4202</v>
      </c>
      <c r="Q1339" s="17" t="s">
        <v>4202</v>
      </c>
      <c r="R1339" s="17" t="str">
        <f>VLOOKUP(O1339,'[4]2019年11月-2020年3月31新贷款人员'!$O$1156:$R$1353,4,FALSE)</f>
        <v>姜桂花</v>
      </c>
      <c r="S1339" s="17" t="str">
        <f>VLOOKUP(O1339,'[4]2019年11月-2020年3月31新贷款人员'!$O$1156:$S$1353,5,FALSE)</f>
        <v>623059137801625020</v>
      </c>
      <c r="T1339" s="29"/>
    </row>
    <row r="1340" customHeight="1" spans="1:20">
      <c r="A1340" s="17">
        <v>1337</v>
      </c>
      <c r="B1340" s="17" t="s">
        <v>74</v>
      </c>
      <c r="C1340" s="17" t="s">
        <v>7087</v>
      </c>
      <c r="D1340" s="17" t="s">
        <v>118</v>
      </c>
      <c r="E1340" s="17" t="s">
        <v>163</v>
      </c>
      <c r="F1340" s="19" t="s">
        <v>6240</v>
      </c>
      <c r="G1340" s="30" t="s">
        <v>119</v>
      </c>
      <c r="H1340" s="30" t="s">
        <v>120</v>
      </c>
      <c r="I1340" s="17">
        <v>50.75</v>
      </c>
      <c r="J1340" s="30">
        <v>20200331</v>
      </c>
      <c r="K1340" s="17" t="s">
        <v>4199</v>
      </c>
      <c r="L1340" s="17" t="s">
        <v>163</v>
      </c>
      <c r="M1340" s="17" t="s">
        <v>121</v>
      </c>
      <c r="N1340" s="17" t="s">
        <v>7087</v>
      </c>
      <c r="O1340" s="17" t="s">
        <v>7088</v>
      </c>
      <c r="P1340" s="17" t="s">
        <v>4202</v>
      </c>
      <c r="Q1340" s="17" t="s">
        <v>4202</v>
      </c>
      <c r="R1340" s="17" t="str">
        <f>VLOOKUP(O1340,'[4]2019年11月-2020年3月31新贷款人员'!$O$1156:$R$1353,4,FALSE)</f>
        <v>崔进</v>
      </c>
      <c r="S1340" s="17" t="str">
        <f>VLOOKUP(O1340,'[4]2019年11月-2020年3月31新贷款人员'!$O$1156:$S$1353,5,FALSE)</f>
        <v>623059137802834498</v>
      </c>
      <c r="T1340" s="29"/>
    </row>
    <row r="1341" customHeight="1" spans="1:20">
      <c r="A1341" s="17">
        <v>1338</v>
      </c>
      <c r="B1341" s="17" t="s">
        <v>74</v>
      </c>
      <c r="C1341" s="17" t="s">
        <v>7087</v>
      </c>
      <c r="D1341" s="17" t="s">
        <v>134</v>
      </c>
      <c r="E1341" s="17" t="s">
        <v>163</v>
      </c>
      <c r="F1341" s="19" t="s">
        <v>6240</v>
      </c>
      <c r="G1341" s="30" t="s">
        <v>135</v>
      </c>
      <c r="H1341" s="30" t="s">
        <v>136</v>
      </c>
      <c r="I1341" s="17">
        <v>45.31</v>
      </c>
      <c r="J1341" s="30">
        <v>20200331</v>
      </c>
      <c r="K1341" s="17" t="s">
        <v>4199</v>
      </c>
      <c r="L1341" s="17" t="s">
        <v>163</v>
      </c>
      <c r="M1341" s="17" t="s">
        <v>137</v>
      </c>
      <c r="N1341" s="17" t="s">
        <v>7087</v>
      </c>
      <c r="O1341" s="17" t="s">
        <v>7089</v>
      </c>
      <c r="P1341" s="17" t="s">
        <v>4202</v>
      </c>
      <c r="Q1341" s="17" t="s">
        <v>4202</v>
      </c>
      <c r="R1341" s="17" t="str">
        <f>VLOOKUP(O1341,'[4]2019年11月-2020年3月31新贷款人员'!$O$1156:$R$1353,4,FALSE)</f>
        <v>崔志军</v>
      </c>
      <c r="S1341" s="17" t="str">
        <f>VLOOKUP(O1341,'[4]2019年11月-2020年3月31新贷款人员'!$O$1156:$S$1353,5,FALSE)</f>
        <v>00000022864233783889</v>
      </c>
      <c r="T1341" s="29"/>
    </row>
    <row r="1342" customHeight="1" spans="1:20">
      <c r="A1342" s="17">
        <v>1339</v>
      </c>
      <c r="B1342" s="17" t="s">
        <v>74</v>
      </c>
      <c r="C1342" s="17" t="s">
        <v>7090</v>
      </c>
      <c r="D1342" s="17" t="s">
        <v>138</v>
      </c>
      <c r="E1342" s="17" t="s">
        <v>163</v>
      </c>
      <c r="F1342" s="19" t="s">
        <v>6240</v>
      </c>
      <c r="G1342" s="30" t="s">
        <v>135</v>
      </c>
      <c r="H1342" s="30" t="s">
        <v>136</v>
      </c>
      <c r="I1342" s="17">
        <v>45.31</v>
      </c>
      <c r="J1342" s="30">
        <v>20200331</v>
      </c>
      <c r="K1342" s="17" t="s">
        <v>4199</v>
      </c>
      <c r="L1342" s="17" t="s">
        <v>163</v>
      </c>
      <c r="M1342" s="17" t="s">
        <v>7085</v>
      </c>
      <c r="N1342" s="17" t="s">
        <v>7090</v>
      </c>
      <c r="O1342" s="17" t="s">
        <v>7091</v>
      </c>
      <c r="P1342" s="17" t="s">
        <v>4202</v>
      </c>
      <c r="Q1342" s="17" t="s">
        <v>4202</v>
      </c>
      <c r="R1342" s="17" t="str">
        <f>VLOOKUP(O1342,'[4]2019年11月-2020年3月31新贷款人员'!$O$1156:$R$1353,4,FALSE)</f>
        <v>贾秀英</v>
      </c>
      <c r="S1342" s="17" t="str">
        <f>VLOOKUP(O1342,'[4]2019年11月-2020年3月31新贷款人员'!$O$1156:$S$1353,5,FALSE)</f>
        <v>37814002400009816</v>
      </c>
      <c r="T1342" s="29"/>
    </row>
    <row r="1343" customHeight="1" spans="1:20">
      <c r="A1343" s="17">
        <v>1340</v>
      </c>
      <c r="B1343" s="17" t="s">
        <v>74</v>
      </c>
      <c r="C1343" s="17" t="s">
        <v>7092</v>
      </c>
      <c r="D1343" s="17" t="s">
        <v>139</v>
      </c>
      <c r="E1343" s="17" t="s">
        <v>163</v>
      </c>
      <c r="F1343" s="19" t="s">
        <v>6240</v>
      </c>
      <c r="G1343" s="30" t="s">
        <v>135</v>
      </c>
      <c r="H1343" s="30" t="s">
        <v>136</v>
      </c>
      <c r="I1343" s="17">
        <v>45.31</v>
      </c>
      <c r="J1343" s="30">
        <v>20200331</v>
      </c>
      <c r="K1343" s="17" t="s">
        <v>4199</v>
      </c>
      <c r="L1343" s="17" t="s">
        <v>163</v>
      </c>
      <c r="M1343" s="17" t="s">
        <v>140</v>
      </c>
      <c r="N1343" s="17" t="s">
        <v>7092</v>
      </c>
      <c r="O1343" s="17" t="s">
        <v>7093</v>
      </c>
      <c r="P1343" s="17" t="s">
        <v>4202</v>
      </c>
      <c r="Q1343" s="17" t="s">
        <v>4202</v>
      </c>
      <c r="R1343" s="17" t="str">
        <f>VLOOKUP(O1343,'[4]2019年11月-2020年3月31新贷款人员'!$O$1156:$R$1353,4,FALSE)</f>
        <v>周保林</v>
      </c>
      <c r="S1343" s="17" t="str">
        <f>VLOOKUP(O1343,'[4]2019年11月-2020年3月31新贷款人员'!$O$1156:$S$1353,5,FALSE)</f>
        <v>623059137801964874</v>
      </c>
      <c r="T1343" s="29"/>
    </row>
    <row r="1344" customHeight="1" spans="1:20">
      <c r="A1344" s="17">
        <v>1341</v>
      </c>
      <c r="B1344" s="17" t="s">
        <v>74</v>
      </c>
      <c r="C1344" s="17" t="s">
        <v>7094</v>
      </c>
      <c r="D1344" s="17" t="s">
        <v>1458</v>
      </c>
      <c r="E1344" s="17" t="s">
        <v>163</v>
      </c>
      <c r="F1344" s="19" t="s">
        <v>6240</v>
      </c>
      <c r="G1344" s="30" t="s">
        <v>1459</v>
      </c>
      <c r="H1344" s="30" t="s">
        <v>1460</v>
      </c>
      <c r="I1344" s="17">
        <v>48.94</v>
      </c>
      <c r="J1344" s="30">
        <v>20200331</v>
      </c>
      <c r="K1344" s="17" t="s">
        <v>4199</v>
      </c>
      <c r="L1344" s="17" t="s">
        <v>163</v>
      </c>
      <c r="M1344" s="17" t="s">
        <v>27</v>
      </c>
      <c r="N1344" s="17" t="s">
        <v>7094</v>
      </c>
      <c r="O1344" s="17" t="s">
        <v>7095</v>
      </c>
      <c r="P1344" s="17" t="s">
        <v>4202</v>
      </c>
      <c r="Q1344" s="17" t="s">
        <v>4202</v>
      </c>
      <c r="R1344" s="17" t="str">
        <f>VLOOKUP(O1344,'[4]2019年11月-2020年3月31新贷款人员'!$O$1156:$R$1353,4,FALSE)</f>
        <v>王丙田</v>
      </c>
      <c r="S1344" s="17" t="str">
        <f>VLOOKUP(O1344,'[4]2019年11月-2020年3月31新贷款人员'!$O$1156:$S$1353,5,FALSE)</f>
        <v>00000043709063788889</v>
      </c>
      <c r="T1344" s="29"/>
    </row>
    <row r="1345" customHeight="1" spans="1:20">
      <c r="A1345" s="17">
        <v>1342</v>
      </c>
      <c r="B1345" s="17" t="s">
        <v>74</v>
      </c>
      <c r="C1345" s="17" t="s">
        <v>7096</v>
      </c>
      <c r="D1345" s="17" t="s">
        <v>1461</v>
      </c>
      <c r="E1345" s="17" t="s">
        <v>163</v>
      </c>
      <c r="F1345" s="19" t="s">
        <v>6240</v>
      </c>
      <c r="G1345" s="30" t="s">
        <v>1462</v>
      </c>
      <c r="H1345" s="30" t="s">
        <v>1463</v>
      </c>
      <c r="I1345" s="17">
        <v>46.04</v>
      </c>
      <c r="J1345" s="30">
        <v>20200331</v>
      </c>
      <c r="K1345" s="17" t="s">
        <v>4199</v>
      </c>
      <c r="L1345" s="17" t="s">
        <v>163</v>
      </c>
      <c r="M1345" s="17" t="s">
        <v>1464</v>
      </c>
      <c r="N1345" s="17" t="s">
        <v>7096</v>
      </c>
      <c r="O1345" s="17" t="s">
        <v>7097</v>
      </c>
      <c r="P1345" s="17" t="s">
        <v>4202</v>
      </c>
      <c r="Q1345" s="17" t="s">
        <v>4202</v>
      </c>
      <c r="R1345" s="17" t="str">
        <f>VLOOKUP(O1345,'[4]2019年11月-2020年3月31新贷款人员'!$O$1156:$R$1353,4,FALSE)</f>
        <v>孔德齐</v>
      </c>
      <c r="S1345" s="17" t="str">
        <f>VLOOKUP(O1345,'[4]2019年11月-2020年3月31新贷款人员'!$O$1156:$S$1353,5,FALSE)</f>
        <v>621585137800596633</v>
      </c>
      <c r="T1345" s="29"/>
    </row>
    <row r="1346" customHeight="1" spans="1:20">
      <c r="A1346" s="17">
        <v>1343</v>
      </c>
      <c r="B1346" s="17" t="s">
        <v>74</v>
      </c>
      <c r="C1346" s="17" t="s">
        <v>7098</v>
      </c>
      <c r="D1346" s="17" t="s">
        <v>1451</v>
      </c>
      <c r="E1346" s="17" t="s">
        <v>163</v>
      </c>
      <c r="F1346" s="19" t="s">
        <v>6240</v>
      </c>
      <c r="G1346" s="30" t="s">
        <v>1452</v>
      </c>
      <c r="H1346" s="30" t="s">
        <v>1453</v>
      </c>
      <c r="I1346" s="17">
        <v>49.3</v>
      </c>
      <c r="J1346" s="30">
        <v>20200331</v>
      </c>
      <c r="K1346" s="17" t="s">
        <v>4199</v>
      </c>
      <c r="L1346" s="17" t="s">
        <v>163</v>
      </c>
      <c r="M1346" s="17" t="s">
        <v>7085</v>
      </c>
      <c r="N1346" s="17" t="s">
        <v>7098</v>
      </c>
      <c r="O1346" s="17" t="s">
        <v>7099</v>
      </c>
      <c r="P1346" s="17" t="s">
        <v>4202</v>
      </c>
      <c r="Q1346" s="17" t="s">
        <v>4202</v>
      </c>
      <c r="R1346" s="17" t="str">
        <f>VLOOKUP(O1346,'[4]2019年11月-2020年3月31新贷款人员'!$O$1156:$R$1353,4,FALSE)</f>
        <v>王海军</v>
      </c>
      <c r="S1346" s="17" t="str">
        <f>VLOOKUP(O1346,'[4]2019年11月-2020年3月31新贷款人员'!$O$1156:$S$1353,5,FALSE)</f>
        <v>00000042813693782889</v>
      </c>
      <c r="T1346" s="29"/>
    </row>
    <row r="1347" customHeight="1" spans="1:20">
      <c r="A1347" s="17">
        <v>1344</v>
      </c>
      <c r="B1347" s="17" t="s">
        <v>74</v>
      </c>
      <c r="C1347" s="17" t="s">
        <v>7100</v>
      </c>
      <c r="D1347" s="17" t="s">
        <v>1455</v>
      </c>
      <c r="E1347" s="17" t="s">
        <v>163</v>
      </c>
      <c r="F1347" s="19" t="s">
        <v>6240</v>
      </c>
      <c r="G1347" s="30" t="s">
        <v>1452</v>
      </c>
      <c r="H1347" s="30" t="s">
        <v>1453</v>
      </c>
      <c r="I1347" s="17">
        <v>49.3</v>
      </c>
      <c r="J1347" s="30">
        <v>20200331</v>
      </c>
      <c r="K1347" s="17" t="s">
        <v>4199</v>
      </c>
      <c r="L1347" s="17" t="s">
        <v>163</v>
      </c>
      <c r="M1347" s="17" t="s">
        <v>87</v>
      </c>
      <c r="N1347" s="17" t="s">
        <v>7100</v>
      </c>
      <c r="O1347" s="17" t="s">
        <v>7101</v>
      </c>
      <c r="P1347" s="17" t="s">
        <v>4202</v>
      </c>
      <c r="Q1347" s="17" t="s">
        <v>4202</v>
      </c>
      <c r="R1347" s="17" t="str">
        <f>VLOOKUP(O1347,'[4]2019年11月-2020年3月31新贷款人员'!$O$1156:$R$1353,4,FALSE)</f>
        <v>孔维志</v>
      </c>
      <c r="S1347" s="17" t="str">
        <f>VLOOKUP(O1347,'[4]2019年11月-2020年3月31新贷款人员'!$O$1156:$S$1353,5,FALSE)</f>
        <v>00000070724313786889</v>
      </c>
      <c r="T1347" s="29"/>
    </row>
    <row r="1348" customHeight="1" spans="1:20">
      <c r="A1348" s="17">
        <v>1345</v>
      </c>
      <c r="B1348" s="17" t="s">
        <v>74</v>
      </c>
      <c r="C1348" s="17" t="s">
        <v>7092</v>
      </c>
      <c r="D1348" s="17" t="s">
        <v>1456</v>
      </c>
      <c r="E1348" s="17" t="s">
        <v>163</v>
      </c>
      <c r="F1348" s="19" t="s">
        <v>6240</v>
      </c>
      <c r="G1348" s="30" t="s">
        <v>1452</v>
      </c>
      <c r="H1348" s="30" t="s">
        <v>1453</v>
      </c>
      <c r="I1348" s="17">
        <v>49.3</v>
      </c>
      <c r="J1348" s="30">
        <v>20200331</v>
      </c>
      <c r="K1348" s="17" t="s">
        <v>4199</v>
      </c>
      <c r="L1348" s="17" t="s">
        <v>163</v>
      </c>
      <c r="M1348" s="17" t="s">
        <v>137</v>
      </c>
      <c r="N1348" s="17" t="s">
        <v>7092</v>
      </c>
      <c r="O1348" s="17" t="s">
        <v>7102</v>
      </c>
      <c r="P1348" s="17" t="s">
        <v>4202</v>
      </c>
      <c r="Q1348" s="17" t="s">
        <v>4202</v>
      </c>
      <c r="R1348" s="17" t="str">
        <f>VLOOKUP(O1348,'[4]2019年11月-2020年3月31新贷款人员'!$O$1156:$R$1353,4,FALSE)</f>
        <v>于运龙</v>
      </c>
      <c r="S1348" s="17" t="str">
        <f>VLOOKUP(O1348,'[4]2019年11月-2020年3月31新贷款人员'!$O$1156:$S$1353,5,FALSE)</f>
        <v>00000042812053780889</v>
      </c>
      <c r="T1348" s="29"/>
    </row>
    <row r="1349" customHeight="1" spans="1:20">
      <c r="A1349" s="17">
        <v>1346</v>
      </c>
      <c r="B1349" s="17" t="s">
        <v>74</v>
      </c>
      <c r="C1349" s="17" t="s">
        <v>7103</v>
      </c>
      <c r="D1349" s="17" t="s">
        <v>126</v>
      </c>
      <c r="E1349" s="17" t="s">
        <v>163</v>
      </c>
      <c r="F1349" s="19" t="s">
        <v>6240</v>
      </c>
      <c r="G1349" s="30" t="s">
        <v>127</v>
      </c>
      <c r="H1349" s="30" t="s">
        <v>128</v>
      </c>
      <c r="I1349" s="17">
        <v>49.66</v>
      </c>
      <c r="J1349" s="30">
        <v>20200331</v>
      </c>
      <c r="K1349" s="17" t="s">
        <v>4199</v>
      </c>
      <c r="L1349" s="17" t="s">
        <v>163</v>
      </c>
      <c r="M1349" s="17" t="s">
        <v>7104</v>
      </c>
      <c r="N1349" s="17" t="s">
        <v>7103</v>
      </c>
      <c r="O1349" s="17" t="s">
        <v>7105</v>
      </c>
      <c r="P1349" s="17" t="s">
        <v>4202</v>
      </c>
      <c r="Q1349" s="17" t="s">
        <v>4202</v>
      </c>
      <c r="R1349" s="17" t="str">
        <f>VLOOKUP(O1349,'[4]2019年11月-2020年3月31新贷款人员'!$O$1156:$R$1353,4,FALSE)</f>
        <v>张万幸</v>
      </c>
      <c r="S1349" s="17" t="str">
        <f>VLOOKUP(O1349,'[4]2019年11月-2020年3月31新贷款人员'!$O$1156:$S$1353,5,FALSE)</f>
        <v>0000002009004537889</v>
      </c>
      <c r="T1349" s="29"/>
    </row>
    <row r="1350" customHeight="1" spans="1:20">
      <c r="A1350" s="17">
        <v>1347</v>
      </c>
      <c r="B1350" s="17" t="s">
        <v>74</v>
      </c>
      <c r="C1350" s="17" t="s">
        <v>7106</v>
      </c>
      <c r="D1350" s="17" t="s">
        <v>1465</v>
      </c>
      <c r="E1350" s="17" t="s">
        <v>163</v>
      </c>
      <c r="F1350" s="19" t="s">
        <v>6746</v>
      </c>
      <c r="G1350" s="30" t="s">
        <v>1448</v>
      </c>
      <c r="H1350" s="30" t="s">
        <v>1449</v>
      </c>
      <c r="I1350" s="17">
        <v>851.88</v>
      </c>
      <c r="J1350" s="30">
        <v>20200331</v>
      </c>
      <c r="K1350" s="17" t="s">
        <v>4199</v>
      </c>
      <c r="L1350" s="17" t="s">
        <v>163</v>
      </c>
      <c r="M1350" s="17" t="s">
        <v>87</v>
      </c>
      <c r="N1350" s="17" t="s">
        <v>7106</v>
      </c>
      <c r="O1350" s="17" t="s">
        <v>7107</v>
      </c>
      <c r="P1350" s="17" t="s">
        <v>4202</v>
      </c>
      <c r="Q1350" s="17" t="s">
        <v>4202</v>
      </c>
      <c r="R1350" s="17" t="str">
        <f>VLOOKUP(O1350,'[4]2019年11月-2020年3月31新贷款人员'!$O$1156:$R$1353,4,FALSE)</f>
        <v>李彩云</v>
      </c>
      <c r="S1350" s="17" t="str">
        <f>VLOOKUP(O1350,'[4]2019年11月-2020年3月31新贷款人员'!$O$1156:$S$1353,5,FALSE)</f>
        <v>623059137802609775</v>
      </c>
      <c r="T1350" s="29"/>
    </row>
    <row r="1351" customHeight="1" spans="1:20">
      <c r="A1351" s="17">
        <v>1348</v>
      </c>
      <c r="B1351" s="17" t="s">
        <v>74</v>
      </c>
      <c r="C1351" s="17" t="s">
        <v>7094</v>
      </c>
      <c r="D1351" s="17" t="s">
        <v>1447</v>
      </c>
      <c r="E1351" s="17" t="s">
        <v>163</v>
      </c>
      <c r="F1351" s="19" t="s">
        <v>6240</v>
      </c>
      <c r="G1351" s="30" t="s">
        <v>1448</v>
      </c>
      <c r="H1351" s="30" t="s">
        <v>1449</v>
      </c>
      <c r="I1351" s="17">
        <v>51.1</v>
      </c>
      <c r="J1351" s="30">
        <v>20200331</v>
      </c>
      <c r="K1351" s="17" t="s">
        <v>4199</v>
      </c>
      <c r="L1351" s="17" t="s">
        <v>163</v>
      </c>
      <c r="M1351" s="17" t="s">
        <v>7108</v>
      </c>
      <c r="N1351" s="17" t="s">
        <v>7109</v>
      </c>
      <c r="O1351" s="17" t="s">
        <v>7110</v>
      </c>
      <c r="P1351" s="17" t="s">
        <v>4202</v>
      </c>
      <c r="Q1351" s="17" t="s">
        <v>4202</v>
      </c>
      <c r="R1351" s="17" t="str">
        <f>VLOOKUP(O1351,'[4]2019年11月-2020年3月31新贷款人员'!$O$1156:$R$1353,4,FALSE)</f>
        <v>王春英</v>
      </c>
      <c r="S1351" s="17" t="str">
        <f>VLOOKUP(O1351,'[4]2019年11月-2020年3月31新贷款人员'!$O$1156:$S$1353,5,FALSE)</f>
        <v>00000138296373786889</v>
      </c>
      <c r="T1351" s="29"/>
    </row>
  </sheetData>
  <autoFilter ref="A3:XEZ1352">
    <extLst/>
  </autoFilter>
  <mergeCells count="2">
    <mergeCell ref="A1:T1"/>
    <mergeCell ref="A2:T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二季度贴息明细</vt:lpstr>
      <vt:lpstr>2019年11月-2020年3月31新贷款人员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KeepCooL</cp:lastModifiedBy>
  <dcterms:created xsi:type="dcterms:W3CDTF">2020-04-07T07:39:00Z</dcterms:created>
  <dcterms:modified xsi:type="dcterms:W3CDTF">2020-11-30T00:18:16Z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